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RUNGTHIP2019\RUNGTHIP63\Planfinปี63\"/>
    </mc:Choice>
  </mc:AlternateContent>
  <xr:revisionPtr revIDLastSave="0" documentId="13_ncr:1_{7891C5D8-C0DE-40E8-A23B-B3F58CA7998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alBudget2563" sheetId="3" r:id="rId1"/>
    <sheet name="Planfin2563" sheetId="6" r:id="rId2"/>
    <sheet name="UC Revenue Structure" sheetId="9" r:id="rId3"/>
    <sheet name="Revenue Structure" sheetId="10" r:id="rId4"/>
    <sheet name="Sheet3" sheetId="11" r:id="rId5"/>
    <sheet name="ผลงาน" sheetId="4" r:id="rId6"/>
    <sheet name="ผลงานแก้ไข" sheetId="12" r:id="rId7"/>
    <sheet name="Sheet2" sheetId="2" r:id="rId8"/>
    <sheet name="Sheet5" sheetId="5" r:id="rId9"/>
    <sheet name="CPI" sheetId="7" r:id="rId10"/>
  </sheets>
  <externalReferences>
    <externalReference r:id="rId11"/>
  </externalReferences>
  <definedNames>
    <definedName name="_xlnm._FilterDatabase" localSheetId="0" hidden="1">CalBudget2563!$A$13:$G$101</definedName>
    <definedName name="_xlnm._FilterDatabase" localSheetId="2" hidden="1">'UC Revenue Structure'!$A$1:$B$897</definedName>
    <definedName name="_xlnm._FilterDatabase" localSheetId="6" hidden="1">ผลงานแก้ไข!$A$2:$R$903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U15" i="3" l="1"/>
  <c r="BU16" i="3"/>
  <c r="BU17" i="3"/>
  <c r="BU18" i="3"/>
  <c r="BU19" i="3"/>
  <c r="BU20" i="3"/>
  <c r="BU21" i="3"/>
  <c r="BU22" i="3"/>
  <c r="BU23" i="3"/>
  <c r="BU24" i="3"/>
  <c r="BU25" i="3"/>
  <c r="BU26" i="3"/>
  <c r="BU27" i="3"/>
  <c r="BU28" i="3"/>
  <c r="BU29" i="3"/>
  <c r="BU30" i="3"/>
  <c r="BU31" i="3"/>
  <c r="BU32" i="3"/>
  <c r="BU33" i="3"/>
  <c r="BU34" i="3"/>
  <c r="BU35" i="3"/>
  <c r="BU36" i="3"/>
  <c r="BU37" i="3"/>
  <c r="BU38" i="3"/>
  <c r="BU39" i="3"/>
  <c r="BU40" i="3"/>
  <c r="BU41" i="3"/>
  <c r="BU42" i="3"/>
  <c r="BU43" i="3"/>
  <c r="BU44" i="3"/>
  <c r="BU45" i="3"/>
  <c r="BU46" i="3"/>
  <c r="BU47" i="3"/>
  <c r="BU48" i="3"/>
  <c r="BU49" i="3"/>
  <c r="BU50" i="3"/>
  <c r="BU51" i="3"/>
  <c r="BU52" i="3"/>
  <c r="BU53" i="3"/>
  <c r="BU54" i="3"/>
  <c r="BU55" i="3"/>
  <c r="BU56" i="3"/>
  <c r="BU57" i="3"/>
  <c r="BU58" i="3"/>
  <c r="BU59" i="3"/>
  <c r="BU60" i="3"/>
  <c r="BU61" i="3"/>
  <c r="BU62" i="3"/>
  <c r="BU63" i="3"/>
  <c r="BU64" i="3"/>
  <c r="BU65" i="3"/>
  <c r="BU66" i="3"/>
  <c r="BU67" i="3"/>
  <c r="BU68" i="3"/>
  <c r="BU69" i="3"/>
  <c r="BU70" i="3"/>
  <c r="BU71" i="3"/>
  <c r="BU72" i="3"/>
  <c r="BU73" i="3"/>
  <c r="BU74" i="3"/>
  <c r="BU75" i="3"/>
  <c r="BU76" i="3"/>
  <c r="BU77" i="3"/>
  <c r="BU78" i="3"/>
  <c r="BU79" i="3"/>
  <c r="BU80" i="3"/>
  <c r="BU81" i="3"/>
  <c r="BU82" i="3"/>
  <c r="BU83" i="3"/>
  <c r="BU84" i="3"/>
  <c r="BU85" i="3"/>
  <c r="BU86" i="3"/>
  <c r="BU87" i="3"/>
  <c r="BU88" i="3"/>
  <c r="BU89" i="3"/>
  <c r="BU90" i="3"/>
  <c r="BU91" i="3"/>
  <c r="BU92" i="3"/>
  <c r="BU93" i="3"/>
  <c r="BU94" i="3"/>
  <c r="BU95" i="3"/>
  <c r="BU96" i="3"/>
  <c r="BU97" i="3"/>
  <c r="BU98" i="3"/>
  <c r="BU99" i="3"/>
  <c r="BU100" i="3"/>
  <c r="BU101" i="3"/>
  <c r="BU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N50" i="3"/>
  <c r="BN51" i="3"/>
  <c r="BN52" i="3"/>
  <c r="BN53" i="3"/>
  <c r="BN54" i="3"/>
  <c r="BN55" i="3"/>
  <c r="BN56" i="3"/>
  <c r="BN57" i="3"/>
  <c r="BN58" i="3"/>
  <c r="BN59" i="3"/>
  <c r="BN60" i="3"/>
  <c r="BN61" i="3"/>
  <c r="BN62" i="3"/>
  <c r="BN63" i="3"/>
  <c r="BN64" i="3"/>
  <c r="BN65" i="3"/>
  <c r="BN66" i="3"/>
  <c r="BN67" i="3"/>
  <c r="BN68" i="3"/>
  <c r="BN69" i="3"/>
  <c r="BN70" i="3"/>
  <c r="BN71" i="3"/>
  <c r="BN72" i="3"/>
  <c r="BN73" i="3"/>
  <c r="BN74" i="3"/>
  <c r="BN75" i="3"/>
  <c r="BN76" i="3"/>
  <c r="BN77" i="3"/>
  <c r="BN78" i="3"/>
  <c r="BN79" i="3"/>
  <c r="BN80" i="3"/>
  <c r="BN81" i="3"/>
  <c r="BN82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N101" i="3"/>
  <c r="BN14" i="3"/>
  <c r="BG15" i="3"/>
  <c r="BG16" i="3"/>
  <c r="BG17" i="3"/>
  <c r="BG18" i="3"/>
  <c r="BG19" i="3"/>
  <c r="BG20" i="3"/>
  <c r="BG21" i="3"/>
  <c r="BG22" i="3"/>
  <c r="BG23" i="3"/>
  <c r="BG24" i="3"/>
  <c r="BG25" i="3"/>
  <c r="BG26" i="3"/>
  <c r="BG27" i="3"/>
  <c r="BG28" i="3"/>
  <c r="BG29" i="3"/>
  <c r="BG30" i="3"/>
  <c r="BG31" i="3"/>
  <c r="BG32" i="3"/>
  <c r="BG33" i="3"/>
  <c r="BG34" i="3"/>
  <c r="BG35" i="3"/>
  <c r="BG36" i="3"/>
  <c r="BG37" i="3"/>
  <c r="BG38" i="3"/>
  <c r="BG39" i="3"/>
  <c r="BG40" i="3"/>
  <c r="BG41" i="3"/>
  <c r="BG42" i="3"/>
  <c r="BG43" i="3"/>
  <c r="BG44" i="3"/>
  <c r="BG45" i="3"/>
  <c r="BG46" i="3"/>
  <c r="BG47" i="3"/>
  <c r="BG48" i="3"/>
  <c r="BG49" i="3"/>
  <c r="BG50" i="3"/>
  <c r="BG51" i="3"/>
  <c r="BG52" i="3"/>
  <c r="BG53" i="3"/>
  <c r="BG54" i="3"/>
  <c r="BG55" i="3"/>
  <c r="BG56" i="3"/>
  <c r="BG57" i="3"/>
  <c r="BG58" i="3"/>
  <c r="BG59" i="3"/>
  <c r="BG60" i="3"/>
  <c r="BG61" i="3"/>
  <c r="BG62" i="3"/>
  <c r="BG63" i="3"/>
  <c r="BG64" i="3"/>
  <c r="BG65" i="3"/>
  <c r="BG66" i="3"/>
  <c r="BG67" i="3"/>
  <c r="BG68" i="3"/>
  <c r="BG69" i="3"/>
  <c r="BG70" i="3"/>
  <c r="BG71" i="3"/>
  <c r="BG72" i="3"/>
  <c r="BG73" i="3"/>
  <c r="BG74" i="3"/>
  <c r="BG75" i="3"/>
  <c r="BG76" i="3"/>
  <c r="BG77" i="3"/>
  <c r="BG78" i="3"/>
  <c r="BG79" i="3"/>
  <c r="BG80" i="3"/>
  <c r="BG81" i="3"/>
  <c r="BG82" i="3"/>
  <c r="BG83" i="3"/>
  <c r="BG84" i="3"/>
  <c r="BG85" i="3"/>
  <c r="BG86" i="3"/>
  <c r="BG87" i="3"/>
  <c r="BG88" i="3"/>
  <c r="BG89" i="3"/>
  <c r="BG90" i="3"/>
  <c r="BG91" i="3"/>
  <c r="BG92" i="3"/>
  <c r="BG93" i="3"/>
  <c r="BG94" i="3"/>
  <c r="BG95" i="3"/>
  <c r="BG96" i="3"/>
  <c r="BG97" i="3"/>
  <c r="BG98" i="3"/>
  <c r="BG99" i="3"/>
  <c r="BG100" i="3"/>
  <c r="BG101" i="3"/>
  <c r="BG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76" i="3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98" i="3"/>
  <c r="AZ99" i="3"/>
  <c r="AZ100" i="3"/>
  <c r="AZ101" i="3"/>
  <c r="AZ14" i="3"/>
  <c r="AS15" i="3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S64" i="3"/>
  <c r="AS65" i="3"/>
  <c r="AS66" i="3"/>
  <c r="AS67" i="3"/>
  <c r="AS68" i="3"/>
  <c r="AS69" i="3"/>
  <c r="AS70" i="3"/>
  <c r="AS71" i="3"/>
  <c r="AS72" i="3"/>
  <c r="AS73" i="3"/>
  <c r="AS74" i="3"/>
  <c r="AS75" i="3"/>
  <c r="AS76" i="3"/>
  <c r="AS77" i="3"/>
  <c r="AS78" i="3"/>
  <c r="AS79" i="3"/>
  <c r="AS80" i="3"/>
  <c r="AS81" i="3"/>
  <c r="AS82" i="3"/>
  <c r="AS83" i="3"/>
  <c r="AS84" i="3"/>
  <c r="AS85" i="3"/>
  <c r="AS86" i="3"/>
  <c r="AS87" i="3"/>
  <c r="AS88" i="3"/>
  <c r="AS89" i="3"/>
  <c r="AS90" i="3"/>
  <c r="AS91" i="3"/>
  <c r="AS92" i="3"/>
  <c r="AS93" i="3"/>
  <c r="AS94" i="3"/>
  <c r="AS95" i="3"/>
  <c r="AS96" i="3"/>
  <c r="AS97" i="3"/>
  <c r="AS98" i="3"/>
  <c r="AS99" i="3"/>
  <c r="AS100" i="3"/>
  <c r="AS101" i="3"/>
  <c r="AS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56" i="3"/>
  <c r="W57" i="3"/>
  <c r="W58" i="3"/>
  <c r="W59" i="3"/>
  <c r="W60" i="3"/>
  <c r="W61" i="3"/>
  <c r="W62" i="3"/>
  <c r="W63" i="3"/>
  <c r="W64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4" i="3"/>
  <c r="L4" i="12" l="1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8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409" i="12"/>
  <c r="L410" i="12"/>
  <c r="L411" i="12"/>
  <c r="L412" i="12"/>
  <c r="L413" i="12"/>
  <c r="L414" i="12"/>
  <c r="L415" i="12"/>
  <c r="L416" i="12"/>
  <c r="L417" i="12"/>
  <c r="L418" i="12"/>
  <c r="L419" i="12"/>
  <c r="L420" i="12"/>
  <c r="L421" i="12"/>
  <c r="L422" i="12"/>
  <c r="L423" i="12"/>
  <c r="L424" i="12"/>
  <c r="L425" i="12"/>
  <c r="L426" i="12"/>
  <c r="L427" i="12"/>
  <c r="L428" i="12"/>
  <c r="L429" i="12"/>
  <c r="L430" i="12"/>
  <c r="L431" i="12"/>
  <c r="L432" i="12"/>
  <c r="L433" i="12"/>
  <c r="L434" i="12"/>
  <c r="L435" i="12"/>
  <c r="L436" i="12"/>
  <c r="L437" i="12"/>
  <c r="L438" i="12"/>
  <c r="L439" i="12"/>
  <c r="L440" i="12"/>
  <c r="L441" i="12"/>
  <c r="L442" i="12"/>
  <c r="L443" i="12"/>
  <c r="L444" i="12"/>
  <c r="L445" i="12"/>
  <c r="L446" i="12"/>
  <c r="L447" i="12"/>
  <c r="L448" i="12"/>
  <c r="L449" i="12"/>
  <c r="L450" i="12"/>
  <c r="L451" i="12"/>
  <c r="L452" i="12"/>
  <c r="L453" i="12"/>
  <c r="L454" i="12"/>
  <c r="L455" i="12"/>
  <c r="L456" i="12"/>
  <c r="L457" i="12"/>
  <c r="L458" i="12"/>
  <c r="L459" i="12"/>
  <c r="L460" i="12"/>
  <c r="L461" i="12"/>
  <c r="L462" i="12"/>
  <c r="L463" i="12"/>
  <c r="L464" i="12"/>
  <c r="L465" i="12"/>
  <c r="L466" i="12"/>
  <c r="L467" i="12"/>
  <c r="L468" i="12"/>
  <c r="L469" i="12"/>
  <c r="L470" i="12"/>
  <c r="L471" i="12"/>
  <c r="L472" i="12"/>
  <c r="L473" i="12"/>
  <c r="L474" i="12"/>
  <c r="L475" i="12"/>
  <c r="L476" i="12"/>
  <c r="L477" i="12"/>
  <c r="L478" i="12"/>
  <c r="L479" i="12"/>
  <c r="L480" i="12"/>
  <c r="L481" i="12"/>
  <c r="L482" i="12"/>
  <c r="L483" i="12"/>
  <c r="L484" i="12"/>
  <c r="L485" i="12"/>
  <c r="L486" i="12"/>
  <c r="L487" i="12"/>
  <c r="L488" i="12"/>
  <c r="L489" i="12"/>
  <c r="L490" i="12"/>
  <c r="L491" i="12"/>
  <c r="L492" i="12"/>
  <c r="L493" i="12"/>
  <c r="L494" i="12"/>
  <c r="L495" i="12"/>
  <c r="L496" i="12"/>
  <c r="L497" i="12"/>
  <c r="L498" i="12"/>
  <c r="L499" i="12"/>
  <c r="L500" i="12"/>
  <c r="L501" i="12"/>
  <c r="L502" i="12"/>
  <c r="L503" i="12"/>
  <c r="L504" i="12"/>
  <c r="L505" i="12"/>
  <c r="L506" i="12"/>
  <c r="L507" i="12"/>
  <c r="L508" i="12"/>
  <c r="L509" i="12"/>
  <c r="L510" i="12"/>
  <c r="L511" i="12"/>
  <c r="L512" i="12"/>
  <c r="L513" i="12"/>
  <c r="L514" i="12"/>
  <c r="L515" i="12"/>
  <c r="L516" i="12"/>
  <c r="L517" i="12"/>
  <c r="L518" i="12"/>
  <c r="L519" i="12"/>
  <c r="L520" i="12"/>
  <c r="L521" i="12"/>
  <c r="L522" i="12"/>
  <c r="L523" i="12"/>
  <c r="L524" i="12"/>
  <c r="L525" i="12"/>
  <c r="L526" i="12"/>
  <c r="L527" i="12"/>
  <c r="L528" i="12"/>
  <c r="L529" i="12"/>
  <c r="L530" i="12"/>
  <c r="L531" i="12"/>
  <c r="L532" i="12"/>
  <c r="L533" i="12"/>
  <c r="L534" i="12"/>
  <c r="L535" i="12"/>
  <c r="L536" i="12"/>
  <c r="L537" i="12"/>
  <c r="L538" i="12"/>
  <c r="L539" i="12"/>
  <c r="L540" i="12"/>
  <c r="L541" i="12"/>
  <c r="L542" i="12"/>
  <c r="L543" i="12"/>
  <c r="L544" i="12"/>
  <c r="L545" i="12"/>
  <c r="L546" i="12"/>
  <c r="L547" i="12"/>
  <c r="L548" i="12"/>
  <c r="L549" i="12"/>
  <c r="L550" i="12"/>
  <c r="L551" i="12"/>
  <c r="L552" i="12"/>
  <c r="L553" i="12"/>
  <c r="L554" i="12"/>
  <c r="L555" i="12"/>
  <c r="L556" i="12"/>
  <c r="L557" i="12"/>
  <c r="L558" i="12"/>
  <c r="L559" i="12"/>
  <c r="L560" i="12"/>
  <c r="L561" i="12"/>
  <c r="L562" i="12"/>
  <c r="L563" i="12"/>
  <c r="L564" i="12"/>
  <c r="L565" i="12"/>
  <c r="L566" i="12"/>
  <c r="L567" i="12"/>
  <c r="L568" i="12"/>
  <c r="L569" i="12"/>
  <c r="L570" i="12"/>
  <c r="L571" i="12"/>
  <c r="L572" i="12"/>
  <c r="L573" i="12"/>
  <c r="L574" i="12"/>
  <c r="L575" i="12"/>
  <c r="L576" i="12"/>
  <c r="L577" i="12"/>
  <c r="L578" i="12"/>
  <c r="L579" i="12"/>
  <c r="L580" i="12"/>
  <c r="L581" i="12"/>
  <c r="L582" i="12"/>
  <c r="L583" i="12"/>
  <c r="L584" i="12"/>
  <c r="L585" i="12"/>
  <c r="L586" i="12"/>
  <c r="L587" i="12"/>
  <c r="L588" i="12"/>
  <c r="L589" i="12"/>
  <c r="L590" i="12"/>
  <c r="L591" i="12"/>
  <c r="L592" i="12"/>
  <c r="L593" i="12"/>
  <c r="L594" i="12"/>
  <c r="L595" i="12"/>
  <c r="L596" i="12"/>
  <c r="L597" i="12"/>
  <c r="L598" i="12"/>
  <c r="L599" i="12"/>
  <c r="L600" i="12"/>
  <c r="L601" i="12"/>
  <c r="L602" i="12"/>
  <c r="L603" i="12"/>
  <c r="L604" i="12"/>
  <c r="L605" i="12"/>
  <c r="L606" i="12"/>
  <c r="L607" i="12"/>
  <c r="L608" i="12"/>
  <c r="L609" i="12"/>
  <c r="L610" i="12"/>
  <c r="L611" i="12"/>
  <c r="L612" i="12"/>
  <c r="L613" i="12"/>
  <c r="L614" i="12"/>
  <c r="L615" i="12"/>
  <c r="L616" i="12"/>
  <c r="L617" i="12"/>
  <c r="L618" i="12"/>
  <c r="L619" i="12"/>
  <c r="L620" i="12"/>
  <c r="L621" i="12"/>
  <c r="L622" i="12"/>
  <c r="L623" i="12"/>
  <c r="L624" i="12"/>
  <c r="L625" i="12"/>
  <c r="L626" i="12"/>
  <c r="L627" i="12"/>
  <c r="L628" i="12"/>
  <c r="L629" i="12"/>
  <c r="L630" i="12"/>
  <c r="L631" i="12"/>
  <c r="L632" i="12"/>
  <c r="L633" i="12"/>
  <c r="L634" i="12"/>
  <c r="L635" i="12"/>
  <c r="L636" i="12"/>
  <c r="L637" i="12"/>
  <c r="L638" i="12"/>
  <c r="L639" i="12"/>
  <c r="L640" i="12"/>
  <c r="L641" i="12"/>
  <c r="L642" i="12"/>
  <c r="L643" i="12"/>
  <c r="L644" i="12"/>
  <c r="L645" i="12"/>
  <c r="L646" i="12"/>
  <c r="L647" i="12"/>
  <c r="L648" i="12"/>
  <c r="L649" i="12"/>
  <c r="L650" i="12"/>
  <c r="L651" i="12"/>
  <c r="L652" i="12"/>
  <c r="L653" i="12"/>
  <c r="L654" i="12"/>
  <c r="L655" i="12"/>
  <c r="L656" i="12"/>
  <c r="L657" i="12"/>
  <c r="L658" i="12"/>
  <c r="L659" i="12"/>
  <c r="L660" i="12"/>
  <c r="L661" i="12"/>
  <c r="L662" i="12"/>
  <c r="L663" i="12"/>
  <c r="L664" i="12"/>
  <c r="L665" i="12"/>
  <c r="L666" i="12"/>
  <c r="L667" i="12"/>
  <c r="L668" i="12"/>
  <c r="L669" i="12"/>
  <c r="L670" i="12"/>
  <c r="L671" i="12"/>
  <c r="L672" i="12"/>
  <c r="L673" i="12"/>
  <c r="L674" i="12"/>
  <c r="L675" i="12"/>
  <c r="L676" i="12"/>
  <c r="L677" i="12"/>
  <c r="L678" i="12"/>
  <c r="L679" i="12"/>
  <c r="L680" i="12"/>
  <c r="L681" i="12"/>
  <c r="L682" i="12"/>
  <c r="L683" i="12"/>
  <c r="L684" i="12"/>
  <c r="L685" i="12"/>
  <c r="L686" i="12"/>
  <c r="L687" i="12"/>
  <c r="L688" i="12"/>
  <c r="L689" i="12"/>
  <c r="L690" i="12"/>
  <c r="L691" i="12"/>
  <c r="L692" i="12"/>
  <c r="L693" i="12"/>
  <c r="L694" i="12"/>
  <c r="L695" i="12"/>
  <c r="L696" i="12"/>
  <c r="L697" i="12"/>
  <c r="L698" i="12"/>
  <c r="L699" i="12"/>
  <c r="L700" i="12"/>
  <c r="L701" i="12"/>
  <c r="L702" i="12"/>
  <c r="L703" i="12"/>
  <c r="L704" i="12"/>
  <c r="L705" i="12"/>
  <c r="L706" i="12"/>
  <c r="L707" i="12"/>
  <c r="L708" i="12"/>
  <c r="L709" i="12"/>
  <c r="L710" i="12"/>
  <c r="L711" i="12"/>
  <c r="L712" i="12"/>
  <c r="L713" i="12"/>
  <c r="L714" i="12"/>
  <c r="L715" i="12"/>
  <c r="L716" i="12"/>
  <c r="L717" i="12"/>
  <c r="L718" i="12"/>
  <c r="L719" i="12"/>
  <c r="L720" i="12"/>
  <c r="L721" i="12"/>
  <c r="L722" i="12"/>
  <c r="L723" i="12"/>
  <c r="L724" i="12"/>
  <c r="L725" i="12"/>
  <c r="L726" i="12"/>
  <c r="L727" i="12"/>
  <c r="L728" i="12"/>
  <c r="L729" i="12"/>
  <c r="L730" i="12"/>
  <c r="L731" i="12"/>
  <c r="L732" i="12"/>
  <c r="L733" i="12"/>
  <c r="L734" i="12"/>
  <c r="L735" i="12"/>
  <c r="L736" i="12"/>
  <c r="L737" i="12"/>
  <c r="L738" i="12"/>
  <c r="L739" i="12"/>
  <c r="L740" i="12"/>
  <c r="L741" i="12"/>
  <c r="L742" i="12"/>
  <c r="L743" i="12"/>
  <c r="L744" i="12"/>
  <c r="L745" i="12"/>
  <c r="L746" i="12"/>
  <c r="L747" i="12"/>
  <c r="L748" i="12"/>
  <c r="L749" i="12"/>
  <c r="L750" i="12"/>
  <c r="L751" i="12"/>
  <c r="L752" i="12"/>
  <c r="L753" i="12"/>
  <c r="L754" i="12"/>
  <c r="L755" i="12"/>
  <c r="L756" i="12"/>
  <c r="L757" i="12"/>
  <c r="L758" i="12"/>
  <c r="L759" i="12"/>
  <c r="L760" i="12"/>
  <c r="L761" i="12"/>
  <c r="L762" i="12"/>
  <c r="L763" i="12"/>
  <c r="L764" i="12"/>
  <c r="L765" i="12"/>
  <c r="L766" i="12"/>
  <c r="L767" i="12"/>
  <c r="L768" i="12"/>
  <c r="L769" i="12"/>
  <c r="L770" i="12"/>
  <c r="L771" i="12"/>
  <c r="L772" i="12"/>
  <c r="L773" i="12"/>
  <c r="L774" i="12"/>
  <c r="L775" i="12"/>
  <c r="L776" i="12"/>
  <c r="L777" i="12"/>
  <c r="L778" i="12"/>
  <c r="L779" i="12"/>
  <c r="L780" i="12"/>
  <c r="L781" i="12"/>
  <c r="L782" i="12"/>
  <c r="L783" i="12"/>
  <c r="L784" i="12"/>
  <c r="L785" i="12"/>
  <c r="L786" i="12"/>
  <c r="L787" i="12"/>
  <c r="L788" i="12"/>
  <c r="L789" i="12"/>
  <c r="L790" i="12"/>
  <c r="L791" i="12"/>
  <c r="L792" i="12"/>
  <c r="L793" i="12"/>
  <c r="L794" i="12"/>
  <c r="L795" i="12"/>
  <c r="L796" i="12"/>
  <c r="L797" i="12"/>
  <c r="L798" i="12"/>
  <c r="L799" i="12"/>
  <c r="L800" i="12"/>
  <c r="L801" i="12"/>
  <c r="L802" i="12"/>
  <c r="L803" i="12"/>
  <c r="L804" i="12"/>
  <c r="L805" i="12"/>
  <c r="L806" i="12"/>
  <c r="L807" i="12"/>
  <c r="L808" i="12"/>
  <c r="L809" i="12"/>
  <c r="L810" i="12"/>
  <c r="L811" i="12"/>
  <c r="L812" i="12"/>
  <c r="L813" i="12"/>
  <c r="L814" i="12"/>
  <c r="L815" i="12"/>
  <c r="L816" i="12"/>
  <c r="L817" i="12"/>
  <c r="L818" i="12"/>
  <c r="L819" i="12"/>
  <c r="L820" i="12"/>
  <c r="L821" i="12"/>
  <c r="L822" i="12"/>
  <c r="L823" i="12"/>
  <c r="L824" i="12"/>
  <c r="L825" i="12"/>
  <c r="L826" i="12"/>
  <c r="L827" i="12"/>
  <c r="L828" i="12"/>
  <c r="L829" i="12"/>
  <c r="L830" i="12"/>
  <c r="L831" i="12"/>
  <c r="L832" i="12"/>
  <c r="L833" i="12"/>
  <c r="L834" i="12"/>
  <c r="L835" i="12"/>
  <c r="L836" i="12"/>
  <c r="L837" i="12"/>
  <c r="L838" i="12"/>
  <c r="L839" i="12"/>
  <c r="L840" i="12"/>
  <c r="L841" i="12"/>
  <c r="L842" i="12"/>
  <c r="L843" i="12"/>
  <c r="L844" i="12"/>
  <c r="L845" i="12"/>
  <c r="L846" i="12"/>
  <c r="L847" i="12"/>
  <c r="L848" i="12"/>
  <c r="L849" i="12"/>
  <c r="L850" i="12"/>
  <c r="L851" i="12"/>
  <c r="L852" i="12"/>
  <c r="L853" i="12"/>
  <c r="L854" i="12"/>
  <c r="L855" i="12"/>
  <c r="L856" i="12"/>
  <c r="L857" i="12"/>
  <c r="L858" i="12"/>
  <c r="L859" i="12"/>
  <c r="L860" i="12"/>
  <c r="L861" i="12"/>
  <c r="L862" i="12"/>
  <c r="L863" i="12"/>
  <c r="L864" i="12"/>
  <c r="L865" i="12"/>
  <c r="L866" i="12"/>
  <c r="L867" i="12"/>
  <c r="L868" i="12"/>
  <c r="L869" i="12"/>
  <c r="L870" i="12"/>
  <c r="L871" i="12"/>
  <c r="L872" i="12"/>
  <c r="L873" i="12"/>
  <c r="L874" i="12"/>
  <c r="L875" i="12"/>
  <c r="L876" i="12"/>
  <c r="L877" i="12"/>
  <c r="L878" i="12"/>
  <c r="L879" i="12"/>
  <c r="L880" i="12"/>
  <c r="L881" i="12"/>
  <c r="L882" i="12"/>
  <c r="L883" i="12"/>
  <c r="L884" i="12"/>
  <c r="L885" i="12"/>
  <c r="L886" i="12"/>
  <c r="L887" i="12"/>
  <c r="L888" i="12"/>
  <c r="L889" i="12"/>
  <c r="L890" i="12"/>
  <c r="L891" i="12"/>
  <c r="L892" i="12"/>
  <c r="L893" i="12"/>
  <c r="L894" i="12"/>
  <c r="L895" i="12"/>
  <c r="L896" i="12"/>
  <c r="L897" i="12"/>
  <c r="L898" i="12"/>
  <c r="L899" i="12"/>
  <c r="L900" i="12"/>
  <c r="L901" i="12"/>
  <c r="L902" i="12"/>
  <c r="L903" i="12"/>
  <c r="F4" i="12" l="1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AK14" i="3" s="1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F215" i="12"/>
  <c r="F216" i="12"/>
  <c r="F217" i="12"/>
  <c r="F218" i="12"/>
  <c r="F219" i="12"/>
  <c r="F220" i="12"/>
  <c r="F221" i="12"/>
  <c r="F222" i="12"/>
  <c r="F223" i="12"/>
  <c r="F224" i="12"/>
  <c r="F225" i="12"/>
  <c r="F226" i="12"/>
  <c r="F227" i="12"/>
  <c r="F228" i="12"/>
  <c r="F229" i="12"/>
  <c r="F230" i="12"/>
  <c r="F231" i="12"/>
  <c r="F232" i="12"/>
  <c r="F233" i="12"/>
  <c r="F234" i="12"/>
  <c r="F235" i="12"/>
  <c r="F236" i="12"/>
  <c r="F237" i="12"/>
  <c r="F238" i="12"/>
  <c r="F239" i="12"/>
  <c r="F240" i="12"/>
  <c r="F241" i="12"/>
  <c r="F242" i="12"/>
  <c r="F243" i="12"/>
  <c r="F244" i="12"/>
  <c r="F245" i="12"/>
  <c r="F246" i="12"/>
  <c r="F247" i="12"/>
  <c r="F248" i="12"/>
  <c r="F249" i="12"/>
  <c r="F250" i="12"/>
  <c r="F251" i="12"/>
  <c r="F252" i="12"/>
  <c r="F253" i="12"/>
  <c r="F254" i="12"/>
  <c r="F255" i="12"/>
  <c r="F256" i="12"/>
  <c r="F257" i="12"/>
  <c r="F258" i="12"/>
  <c r="F259" i="12"/>
  <c r="F260" i="12"/>
  <c r="F261" i="12"/>
  <c r="F262" i="12"/>
  <c r="F263" i="12"/>
  <c r="F264" i="12"/>
  <c r="F265" i="12"/>
  <c r="F266" i="12"/>
  <c r="F267" i="12"/>
  <c r="F268" i="12"/>
  <c r="F269" i="12"/>
  <c r="F270" i="12"/>
  <c r="F271" i="12"/>
  <c r="F272" i="12"/>
  <c r="F273" i="12"/>
  <c r="F274" i="12"/>
  <c r="F275" i="12"/>
  <c r="F276" i="12"/>
  <c r="F277" i="12"/>
  <c r="F278" i="12"/>
  <c r="F279" i="12"/>
  <c r="F280" i="12"/>
  <c r="F281" i="12"/>
  <c r="F282" i="12"/>
  <c r="F283" i="12"/>
  <c r="F284" i="12"/>
  <c r="F285" i="12"/>
  <c r="F286" i="12"/>
  <c r="F287" i="12"/>
  <c r="F288" i="12"/>
  <c r="F289" i="12"/>
  <c r="F290" i="12"/>
  <c r="F291" i="12"/>
  <c r="F292" i="12"/>
  <c r="F293" i="12"/>
  <c r="F294" i="12"/>
  <c r="F295" i="12"/>
  <c r="F296" i="12"/>
  <c r="F297" i="12"/>
  <c r="F298" i="12"/>
  <c r="F299" i="12"/>
  <c r="F300" i="12"/>
  <c r="F301" i="12"/>
  <c r="F302" i="12"/>
  <c r="F303" i="12"/>
  <c r="F304" i="12"/>
  <c r="F305" i="12"/>
  <c r="F306" i="12"/>
  <c r="F307" i="12"/>
  <c r="F308" i="12"/>
  <c r="F309" i="12"/>
  <c r="F310" i="12"/>
  <c r="F311" i="12"/>
  <c r="F312" i="12"/>
  <c r="F313" i="12"/>
  <c r="F314" i="12"/>
  <c r="F315" i="12"/>
  <c r="F316" i="12"/>
  <c r="F317" i="12"/>
  <c r="F318" i="12"/>
  <c r="F319" i="12"/>
  <c r="F320" i="12"/>
  <c r="F321" i="12"/>
  <c r="F322" i="12"/>
  <c r="F323" i="12"/>
  <c r="F324" i="12"/>
  <c r="F325" i="12"/>
  <c r="F326" i="12"/>
  <c r="F327" i="12"/>
  <c r="F328" i="12"/>
  <c r="F329" i="12"/>
  <c r="F330" i="12"/>
  <c r="F331" i="12"/>
  <c r="F332" i="12"/>
  <c r="F333" i="12"/>
  <c r="F334" i="12"/>
  <c r="F335" i="12"/>
  <c r="F336" i="12"/>
  <c r="F337" i="12"/>
  <c r="F338" i="12"/>
  <c r="F339" i="12"/>
  <c r="F340" i="12"/>
  <c r="F341" i="12"/>
  <c r="F342" i="12"/>
  <c r="F343" i="12"/>
  <c r="F344" i="12"/>
  <c r="F345" i="12"/>
  <c r="F346" i="12"/>
  <c r="F347" i="12"/>
  <c r="F348" i="12"/>
  <c r="F349" i="12"/>
  <c r="F350" i="12"/>
  <c r="F351" i="12"/>
  <c r="F352" i="12"/>
  <c r="F353" i="12"/>
  <c r="F354" i="12"/>
  <c r="F355" i="12"/>
  <c r="F356" i="12"/>
  <c r="F357" i="12"/>
  <c r="F358" i="12"/>
  <c r="F359" i="12"/>
  <c r="F360" i="12"/>
  <c r="F361" i="12"/>
  <c r="F362" i="12"/>
  <c r="F363" i="12"/>
  <c r="F364" i="12"/>
  <c r="F365" i="12"/>
  <c r="F366" i="12"/>
  <c r="F367" i="12"/>
  <c r="F368" i="12"/>
  <c r="F369" i="12"/>
  <c r="F370" i="12"/>
  <c r="F371" i="12"/>
  <c r="F372" i="12"/>
  <c r="F373" i="12"/>
  <c r="F374" i="12"/>
  <c r="F375" i="12"/>
  <c r="F376" i="12"/>
  <c r="F377" i="12"/>
  <c r="F378" i="12"/>
  <c r="F379" i="12"/>
  <c r="F380" i="12"/>
  <c r="F381" i="12"/>
  <c r="F382" i="12"/>
  <c r="F383" i="12"/>
  <c r="F384" i="12"/>
  <c r="F385" i="12"/>
  <c r="F386" i="12"/>
  <c r="F387" i="12"/>
  <c r="F388" i="12"/>
  <c r="F389" i="12"/>
  <c r="F390" i="12"/>
  <c r="F391" i="12"/>
  <c r="F392" i="12"/>
  <c r="F393" i="12"/>
  <c r="F394" i="12"/>
  <c r="F395" i="12"/>
  <c r="F396" i="12"/>
  <c r="F397" i="12"/>
  <c r="F398" i="12"/>
  <c r="F399" i="12"/>
  <c r="F400" i="12"/>
  <c r="F401" i="12"/>
  <c r="F402" i="12"/>
  <c r="F403" i="12"/>
  <c r="F404" i="12"/>
  <c r="F405" i="12"/>
  <c r="F406" i="12"/>
  <c r="F407" i="12"/>
  <c r="F408" i="12"/>
  <c r="F409" i="12"/>
  <c r="F410" i="12"/>
  <c r="F411" i="12"/>
  <c r="F412" i="12"/>
  <c r="F413" i="12"/>
  <c r="F414" i="12"/>
  <c r="F415" i="12"/>
  <c r="F416" i="12"/>
  <c r="F417" i="12"/>
  <c r="F418" i="12"/>
  <c r="F419" i="12"/>
  <c r="F420" i="12"/>
  <c r="F421" i="12"/>
  <c r="F422" i="12"/>
  <c r="F423" i="12"/>
  <c r="F424" i="12"/>
  <c r="F425" i="12"/>
  <c r="F426" i="12"/>
  <c r="F427" i="12"/>
  <c r="F428" i="12"/>
  <c r="F429" i="12"/>
  <c r="F430" i="12"/>
  <c r="F431" i="12"/>
  <c r="F432" i="12"/>
  <c r="F433" i="12"/>
  <c r="F434" i="12"/>
  <c r="F435" i="12"/>
  <c r="F436" i="12"/>
  <c r="F437" i="12"/>
  <c r="F438" i="12"/>
  <c r="F439" i="12"/>
  <c r="F440" i="12"/>
  <c r="F441" i="12"/>
  <c r="F442" i="12"/>
  <c r="F443" i="12"/>
  <c r="F444" i="12"/>
  <c r="F445" i="12"/>
  <c r="F446" i="12"/>
  <c r="F447" i="12"/>
  <c r="F448" i="12"/>
  <c r="F449" i="12"/>
  <c r="F450" i="12"/>
  <c r="F451" i="12"/>
  <c r="F452" i="12"/>
  <c r="F453" i="12"/>
  <c r="F454" i="12"/>
  <c r="F455" i="12"/>
  <c r="F456" i="12"/>
  <c r="F457" i="12"/>
  <c r="F458" i="12"/>
  <c r="F459" i="12"/>
  <c r="F460" i="12"/>
  <c r="F461" i="12"/>
  <c r="F462" i="12"/>
  <c r="F463" i="12"/>
  <c r="F464" i="12"/>
  <c r="F465" i="12"/>
  <c r="F466" i="12"/>
  <c r="F467" i="12"/>
  <c r="F468" i="12"/>
  <c r="F469" i="12"/>
  <c r="F470" i="12"/>
  <c r="F471" i="12"/>
  <c r="F472" i="12"/>
  <c r="F473" i="12"/>
  <c r="F474" i="12"/>
  <c r="F475" i="12"/>
  <c r="F476" i="12"/>
  <c r="F477" i="12"/>
  <c r="F478" i="12"/>
  <c r="F479" i="12"/>
  <c r="F480" i="12"/>
  <c r="F481" i="12"/>
  <c r="F482" i="12"/>
  <c r="F483" i="12"/>
  <c r="F484" i="12"/>
  <c r="F485" i="12"/>
  <c r="F486" i="12"/>
  <c r="F487" i="12"/>
  <c r="F488" i="12"/>
  <c r="F489" i="12"/>
  <c r="F490" i="12"/>
  <c r="F491" i="12"/>
  <c r="F492" i="12"/>
  <c r="F493" i="12"/>
  <c r="F494" i="12"/>
  <c r="F495" i="12"/>
  <c r="F496" i="12"/>
  <c r="F497" i="12"/>
  <c r="F498" i="12"/>
  <c r="F499" i="12"/>
  <c r="F500" i="12"/>
  <c r="F501" i="12"/>
  <c r="F502" i="12"/>
  <c r="F503" i="12"/>
  <c r="F504" i="12"/>
  <c r="F505" i="12"/>
  <c r="F506" i="12"/>
  <c r="F507" i="12"/>
  <c r="F508" i="12"/>
  <c r="F509" i="12"/>
  <c r="F510" i="12"/>
  <c r="F511" i="12"/>
  <c r="F512" i="12"/>
  <c r="F513" i="12"/>
  <c r="F514" i="12"/>
  <c r="F515" i="12"/>
  <c r="F516" i="12"/>
  <c r="F517" i="12"/>
  <c r="F518" i="12"/>
  <c r="F519" i="12"/>
  <c r="F520" i="12"/>
  <c r="F521" i="12"/>
  <c r="F522" i="12"/>
  <c r="F523" i="12"/>
  <c r="F524" i="12"/>
  <c r="F525" i="12"/>
  <c r="F526" i="12"/>
  <c r="F527" i="12"/>
  <c r="F528" i="12"/>
  <c r="F529" i="12"/>
  <c r="F530" i="12"/>
  <c r="F531" i="12"/>
  <c r="F532" i="12"/>
  <c r="F533" i="12"/>
  <c r="F534" i="12"/>
  <c r="F535" i="12"/>
  <c r="F536" i="12"/>
  <c r="F537" i="12"/>
  <c r="F538" i="12"/>
  <c r="F539" i="12"/>
  <c r="F540" i="12"/>
  <c r="F541" i="12"/>
  <c r="F542" i="12"/>
  <c r="F543" i="12"/>
  <c r="F544" i="12"/>
  <c r="F545" i="12"/>
  <c r="F546" i="12"/>
  <c r="F547" i="12"/>
  <c r="F548" i="12"/>
  <c r="F549" i="12"/>
  <c r="F550" i="12"/>
  <c r="F551" i="12"/>
  <c r="F552" i="12"/>
  <c r="F553" i="12"/>
  <c r="F554" i="12"/>
  <c r="F555" i="12"/>
  <c r="F556" i="12"/>
  <c r="F557" i="12"/>
  <c r="F558" i="12"/>
  <c r="F559" i="12"/>
  <c r="F560" i="12"/>
  <c r="F561" i="12"/>
  <c r="F562" i="12"/>
  <c r="F563" i="12"/>
  <c r="F564" i="12"/>
  <c r="F565" i="12"/>
  <c r="F566" i="12"/>
  <c r="F567" i="12"/>
  <c r="F568" i="12"/>
  <c r="F569" i="12"/>
  <c r="F570" i="12"/>
  <c r="F571" i="12"/>
  <c r="F572" i="12"/>
  <c r="F573" i="12"/>
  <c r="F574" i="12"/>
  <c r="F575" i="12"/>
  <c r="F576" i="12"/>
  <c r="F577" i="12"/>
  <c r="F578" i="12"/>
  <c r="F579" i="12"/>
  <c r="F580" i="12"/>
  <c r="F581" i="12"/>
  <c r="F582" i="12"/>
  <c r="F583" i="12"/>
  <c r="F584" i="12"/>
  <c r="F585" i="12"/>
  <c r="F586" i="12"/>
  <c r="F587" i="12"/>
  <c r="F588" i="12"/>
  <c r="F589" i="12"/>
  <c r="F590" i="12"/>
  <c r="F591" i="12"/>
  <c r="F592" i="12"/>
  <c r="F593" i="12"/>
  <c r="F594" i="12"/>
  <c r="F595" i="12"/>
  <c r="F596" i="12"/>
  <c r="F597" i="12"/>
  <c r="F598" i="12"/>
  <c r="F599" i="12"/>
  <c r="F600" i="12"/>
  <c r="F601" i="12"/>
  <c r="F602" i="12"/>
  <c r="F603" i="12"/>
  <c r="F604" i="12"/>
  <c r="F605" i="12"/>
  <c r="F606" i="12"/>
  <c r="F607" i="12"/>
  <c r="F608" i="12"/>
  <c r="F609" i="12"/>
  <c r="F610" i="12"/>
  <c r="F611" i="12"/>
  <c r="F612" i="12"/>
  <c r="F613" i="12"/>
  <c r="F614" i="12"/>
  <c r="F615" i="12"/>
  <c r="F616" i="12"/>
  <c r="F617" i="12"/>
  <c r="F618" i="12"/>
  <c r="F619" i="12"/>
  <c r="F620" i="12"/>
  <c r="F621" i="12"/>
  <c r="F622" i="12"/>
  <c r="F623" i="12"/>
  <c r="F624" i="12"/>
  <c r="F625" i="12"/>
  <c r="F626" i="12"/>
  <c r="F627" i="12"/>
  <c r="F628" i="12"/>
  <c r="F629" i="12"/>
  <c r="F630" i="12"/>
  <c r="F631" i="12"/>
  <c r="F632" i="12"/>
  <c r="F633" i="12"/>
  <c r="F634" i="12"/>
  <c r="F635" i="12"/>
  <c r="F636" i="12"/>
  <c r="F637" i="12"/>
  <c r="F638" i="12"/>
  <c r="F639" i="12"/>
  <c r="F640" i="12"/>
  <c r="F641" i="12"/>
  <c r="F642" i="12"/>
  <c r="F643" i="12"/>
  <c r="F644" i="12"/>
  <c r="F645" i="12"/>
  <c r="F646" i="12"/>
  <c r="F647" i="12"/>
  <c r="F648" i="12"/>
  <c r="F649" i="12"/>
  <c r="F650" i="12"/>
  <c r="F651" i="12"/>
  <c r="F652" i="12"/>
  <c r="F653" i="12"/>
  <c r="F654" i="12"/>
  <c r="F655" i="12"/>
  <c r="F656" i="12"/>
  <c r="F657" i="12"/>
  <c r="F658" i="12"/>
  <c r="F659" i="12"/>
  <c r="F660" i="12"/>
  <c r="F661" i="12"/>
  <c r="F662" i="12"/>
  <c r="F663" i="12"/>
  <c r="F664" i="12"/>
  <c r="F665" i="12"/>
  <c r="F666" i="12"/>
  <c r="F667" i="12"/>
  <c r="F668" i="12"/>
  <c r="F669" i="12"/>
  <c r="F670" i="12"/>
  <c r="F671" i="12"/>
  <c r="F672" i="12"/>
  <c r="F673" i="12"/>
  <c r="F674" i="12"/>
  <c r="F675" i="12"/>
  <c r="F676" i="12"/>
  <c r="F677" i="12"/>
  <c r="F678" i="12"/>
  <c r="F679" i="12"/>
  <c r="F680" i="12"/>
  <c r="F681" i="12"/>
  <c r="F682" i="12"/>
  <c r="F683" i="12"/>
  <c r="F684" i="12"/>
  <c r="F685" i="12"/>
  <c r="F686" i="12"/>
  <c r="F687" i="12"/>
  <c r="F688" i="12"/>
  <c r="F689" i="12"/>
  <c r="F690" i="12"/>
  <c r="F691" i="12"/>
  <c r="F692" i="12"/>
  <c r="F693" i="12"/>
  <c r="F694" i="12"/>
  <c r="F695" i="12"/>
  <c r="F696" i="12"/>
  <c r="F697" i="12"/>
  <c r="F698" i="12"/>
  <c r="F699" i="12"/>
  <c r="F700" i="12"/>
  <c r="F701" i="12"/>
  <c r="F702" i="12"/>
  <c r="F703" i="12"/>
  <c r="F704" i="12"/>
  <c r="F705" i="12"/>
  <c r="F706" i="12"/>
  <c r="F707" i="12"/>
  <c r="F708" i="12"/>
  <c r="F709" i="12"/>
  <c r="F710" i="12"/>
  <c r="F711" i="12"/>
  <c r="F712" i="12"/>
  <c r="F713" i="12"/>
  <c r="F714" i="12"/>
  <c r="F715" i="12"/>
  <c r="F716" i="12"/>
  <c r="F717" i="12"/>
  <c r="F718" i="12"/>
  <c r="F719" i="12"/>
  <c r="F720" i="12"/>
  <c r="F721" i="12"/>
  <c r="F722" i="12"/>
  <c r="F723" i="12"/>
  <c r="F724" i="12"/>
  <c r="F725" i="12"/>
  <c r="F726" i="12"/>
  <c r="F727" i="12"/>
  <c r="F728" i="12"/>
  <c r="F729" i="12"/>
  <c r="F730" i="12"/>
  <c r="F731" i="12"/>
  <c r="F732" i="12"/>
  <c r="F733" i="12"/>
  <c r="F734" i="12"/>
  <c r="F735" i="12"/>
  <c r="F736" i="12"/>
  <c r="F737" i="12"/>
  <c r="F738" i="12"/>
  <c r="F739" i="12"/>
  <c r="F740" i="12"/>
  <c r="F741" i="12"/>
  <c r="F742" i="12"/>
  <c r="F743" i="12"/>
  <c r="F744" i="12"/>
  <c r="F745" i="12"/>
  <c r="F746" i="12"/>
  <c r="F747" i="12"/>
  <c r="F748" i="12"/>
  <c r="F749" i="12"/>
  <c r="F750" i="12"/>
  <c r="F751" i="12"/>
  <c r="F752" i="12"/>
  <c r="F753" i="12"/>
  <c r="F754" i="12"/>
  <c r="F755" i="12"/>
  <c r="F756" i="12"/>
  <c r="F757" i="12"/>
  <c r="F758" i="12"/>
  <c r="F759" i="12"/>
  <c r="F760" i="12"/>
  <c r="F761" i="12"/>
  <c r="F762" i="12"/>
  <c r="F763" i="12"/>
  <c r="F764" i="12"/>
  <c r="F765" i="12"/>
  <c r="F766" i="12"/>
  <c r="F767" i="12"/>
  <c r="F768" i="12"/>
  <c r="F769" i="12"/>
  <c r="F770" i="12"/>
  <c r="F771" i="12"/>
  <c r="F772" i="12"/>
  <c r="F773" i="12"/>
  <c r="F774" i="12"/>
  <c r="F775" i="12"/>
  <c r="F776" i="12"/>
  <c r="F777" i="12"/>
  <c r="F778" i="12"/>
  <c r="F779" i="12"/>
  <c r="F780" i="12"/>
  <c r="F781" i="12"/>
  <c r="F782" i="12"/>
  <c r="F783" i="12"/>
  <c r="F784" i="12"/>
  <c r="F785" i="12"/>
  <c r="F786" i="12"/>
  <c r="F787" i="12"/>
  <c r="F788" i="12"/>
  <c r="F789" i="12"/>
  <c r="F790" i="12"/>
  <c r="F791" i="12"/>
  <c r="F792" i="12"/>
  <c r="F793" i="12"/>
  <c r="F794" i="12"/>
  <c r="F795" i="12"/>
  <c r="F796" i="12"/>
  <c r="F797" i="12"/>
  <c r="F798" i="12"/>
  <c r="F799" i="12"/>
  <c r="F800" i="12"/>
  <c r="F801" i="12"/>
  <c r="F802" i="12"/>
  <c r="F803" i="12"/>
  <c r="F804" i="12"/>
  <c r="F805" i="12"/>
  <c r="F806" i="12"/>
  <c r="F807" i="12"/>
  <c r="F808" i="12"/>
  <c r="F809" i="12"/>
  <c r="F810" i="12"/>
  <c r="F811" i="12"/>
  <c r="F812" i="12"/>
  <c r="F813" i="12"/>
  <c r="F814" i="12"/>
  <c r="F815" i="12"/>
  <c r="F816" i="12"/>
  <c r="F817" i="12"/>
  <c r="F818" i="12"/>
  <c r="F819" i="12"/>
  <c r="F820" i="12"/>
  <c r="F821" i="12"/>
  <c r="F822" i="12"/>
  <c r="F823" i="12"/>
  <c r="F824" i="12"/>
  <c r="F825" i="12"/>
  <c r="F826" i="12"/>
  <c r="F827" i="12"/>
  <c r="F828" i="12"/>
  <c r="F829" i="12"/>
  <c r="F830" i="12"/>
  <c r="F831" i="12"/>
  <c r="F832" i="12"/>
  <c r="F833" i="12"/>
  <c r="F834" i="12"/>
  <c r="F835" i="12"/>
  <c r="F836" i="12"/>
  <c r="F837" i="12"/>
  <c r="F838" i="12"/>
  <c r="F839" i="12"/>
  <c r="F840" i="12"/>
  <c r="F841" i="12"/>
  <c r="F842" i="12"/>
  <c r="F843" i="12"/>
  <c r="F844" i="12"/>
  <c r="F845" i="12"/>
  <c r="F846" i="12"/>
  <c r="F847" i="12"/>
  <c r="F848" i="12"/>
  <c r="F849" i="12"/>
  <c r="F850" i="12"/>
  <c r="F851" i="12"/>
  <c r="F852" i="12"/>
  <c r="F853" i="12"/>
  <c r="F854" i="12"/>
  <c r="F855" i="12"/>
  <c r="F856" i="12"/>
  <c r="F857" i="12"/>
  <c r="F858" i="12"/>
  <c r="F859" i="12"/>
  <c r="F860" i="12"/>
  <c r="F861" i="12"/>
  <c r="F862" i="12"/>
  <c r="F863" i="12"/>
  <c r="F864" i="12"/>
  <c r="F865" i="12"/>
  <c r="F866" i="12"/>
  <c r="F867" i="12"/>
  <c r="F868" i="12"/>
  <c r="F869" i="12"/>
  <c r="F870" i="12"/>
  <c r="F871" i="12"/>
  <c r="F872" i="12"/>
  <c r="F873" i="12"/>
  <c r="F874" i="12"/>
  <c r="F875" i="12"/>
  <c r="F876" i="12"/>
  <c r="F877" i="12"/>
  <c r="F878" i="12"/>
  <c r="F879" i="12"/>
  <c r="F880" i="12"/>
  <c r="F881" i="12"/>
  <c r="F882" i="12"/>
  <c r="F883" i="12"/>
  <c r="F884" i="12"/>
  <c r="F885" i="12"/>
  <c r="F886" i="12"/>
  <c r="F887" i="12"/>
  <c r="F888" i="12"/>
  <c r="F889" i="12"/>
  <c r="F890" i="12"/>
  <c r="F891" i="12"/>
  <c r="F892" i="12"/>
  <c r="F893" i="12"/>
  <c r="F894" i="12"/>
  <c r="F895" i="12"/>
  <c r="F896" i="12"/>
  <c r="F897" i="12"/>
  <c r="F898" i="12"/>
  <c r="F899" i="12"/>
  <c r="F900" i="12"/>
  <c r="F901" i="12"/>
  <c r="F902" i="12"/>
  <c r="F903" i="12"/>
  <c r="F3" i="12"/>
  <c r="N903" i="12"/>
  <c r="N902" i="12"/>
  <c r="N901" i="12"/>
  <c r="N900" i="12"/>
  <c r="N899" i="12"/>
  <c r="N898" i="12"/>
  <c r="N897" i="12"/>
  <c r="N896" i="12"/>
  <c r="N895" i="12"/>
  <c r="N894" i="12"/>
  <c r="N893" i="12"/>
  <c r="N892" i="12"/>
  <c r="N891" i="12"/>
  <c r="N890" i="12"/>
  <c r="N889" i="12"/>
  <c r="N888" i="12"/>
  <c r="N887" i="12"/>
  <c r="N886" i="12"/>
  <c r="N885" i="12"/>
  <c r="N884" i="12"/>
  <c r="N883" i="12"/>
  <c r="N882" i="12"/>
  <c r="N881" i="12"/>
  <c r="N880" i="12"/>
  <c r="N879" i="12"/>
  <c r="N878" i="12"/>
  <c r="N877" i="12"/>
  <c r="N876" i="12"/>
  <c r="N875" i="12"/>
  <c r="N874" i="12"/>
  <c r="N873" i="12"/>
  <c r="N872" i="12"/>
  <c r="N871" i="12"/>
  <c r="N870" i="12"/>
  <c r="N869" i="12"/>
  <c r="N868" i="12"/>
  <c r="N867" i="12"/>
  <c r="N866" i="12"/>
  <c r="N865" i="12"/>
  <c r="N864" i="12"/>
  <c r="N863" i="12"/>
  <c r="N862" i="12"/>
  <c r="N861" i="12"/>
  <c r="N860" i="12"/>
  <c r="N859" i="12"/>
  <c r="N858" i="12"/>
  <c r="N857" i="12"/>
  <c r="N856" i="12"/>
  <c r="N855" i="12"/>
  <c r="N854" i="12"/>
  <c r="N853" i="12"/>
  <c r="N852" i="12"/>
  <c r="N851" i="12"/>
  <c r="N850" i="12"/>
  <c r="N849" i="12"/>
  <c r="N848" i="12"/>
  <c r="N847" i="12"/>
  <c r="N846" i="12"/>
  <c r="N845" i="12"/>
  <c r="N844" i="12"/>
  <c r="N843" i="12"/>
  <c r="N842" i="12"/>
  <c r="N841" i="12"/>
  <c r="N840" i="12"/>
  <c r="N839" i="12"/>
  <c r="N838" i="12"/>
  <c r="N837" i="12"/>
  <c r="N836" i="12"/>
  <c r="N835" i="12"/>
  <c r="N834" i="12"/>
  <c r="N833" i="12"/>
  <c r="N832" i="12"/>
  <c r="N831" i="12"/>
  <c r="N830" i="12"/>
  <c r="N829" i="12"/>
  <c r="N828" i="12"/>
  <c r="N827" i="12"/>
  <c r="N826" i="12"/>
  <c r="N825" i="12"/>
  <c r="N824" i="12"/>
  <c r="N823" i="12"/>
  <c r="N822" i="12"/>
  <c r="N821" i="12"/>
  <c r="N820" i="12"/>
  <c r="N819" i="12"/>
  <c r="N818" i="12"/>
  <c r="N817" i="12"/>
  <c r="N816" i="12"/>
  <c r="N815" i="12"/>
  <c r="N814" i="12"/>
  <c r="N813" i="12"/>
  <c r="N812" i="12"/>
  <c r="N811" i="12"/>
  <c r="N810" i="12"/>
  <c r="N809" i="12"/>
  <c r="N808" i="12"/>
  <c r="N807" i="12"/>
  <c r="N806" i="12"/>
  <c r="N805" i="12"/>
  <c r="N804" i="12"/>
  <c r="N803" i="12"/>
  <c r="N802" i="12"/>
  <c r="N801" i="12"/>
  <c r="N800" i="12"/>
  <c r="N799" i="12"/>
  <c r="N798" i="12"/>
  <c r="N797" i="12"/>
  <c r="N796" i="12"/>
  <c r="N795" i="12"/>
  <c r="N794" i="12"/>
  <c r="N793" i="12"/>
  <c r="N792" i="12"/>
  <c r="N791" i="12"/>
  <c r="N790" i="12"/>
  <c r="N789" i="12"/>
  <c r="N788" i="12"/>
  <c r="N787" i="12"/>
  <c r="N786" i="12"/>
  <c r="N785" i="12"/>
  <c r="N784" i="12"/>
  <c r="N783" i="12"/>
  <c r="N782" i="12"/>
  <c r="N781" i="12"/>
  <c r="N780" i="12"/>
  <c r="N779" i="12"/>
  <c r="N778" i="12"/>
  <c r="N777" i="12"/>
  <c r="N776" i="12"/>
  <c r="N775" i="12"/>
  <c r="N774" i="12"/>
  <c r="N773" i="12"/>
  <c r="N772" i="12"/>
  <c r="N771" i="12"/>
  <c r="N770" i="12"/>
  <c r="N769" i="12"/>
  <c r="N768" i="12"/>
  <c r="N767" i="12"/>
  <c r="N766" i="12"/>
  <c r="N765" i="12"/>
  <c r="N764" i="12"/>
  <c r="N763" i="12"/>
  <c r="N762" i="12"/>
  <c r="N761" i="12"/>
  <c r="N760" i="12"/>
  <c r="N759" i="12"/>
  <c r="N758" i="12"/>
  <c r="N757" i="12"/>
  <c r="N756" i="12"/>
  <c r="N755" i="12"/>
  <c r="N754" i="12"/>
  <c r="N753" i="12"/>
  <c r="N752" i="12"/>
  <c r="N751" i="12"/>
  <c r="N750" i="12"/>
  <c r="N749" i="12"/>
  <c r="N748" i="12"/>
  <c r="N747" i="12"/>
  <c r="N746" i="12"/>
  <c r="N745" i="12"/>
  <c r="N744" i="12"/>
  <c r="N743" i="12"/>
  <c r="N742" i="12"/>
  <c r="N741" i="12"/>
  <c r="N740" i="12"/>
  <c r="N739" i="12"/>
  <c r="N738" i="12"/>
  <c r="N737" i="12"/>
  <c r="N736" i="12"/>
  <c r="N735" i="12"/>
  <c r="N734" i="12"/>
  <c r="N733" i="12"/>
  <c r="N732" i="12"/>
  <c r="N731" i="12"/>
  <c r="N730" i="12"/>
  <c r="N729" i="12"/>
  <c r="N728" i="12"/>
  <c r="N727" i="12"/>
  <c r="N726" i="12"/>
  <c r="N725" i="12"/>
  <c r="N724" i="12"/>
  <c r="N723" i="12"/>
  <c r="N722" i="12"/>
  <c r="N721" i="12"/>
  <c r="N720" i="12"/>
  <c r="N719" i="12"/>
  <c r="N718" i="12"/>
  <c r="N717" i="12"/>
  <c r="N716" i="12"/>
  <c r="N715" i="12"/>
  <c r="N714" i="12"/>
  <c r="N713" i="12"/>
  <c r="N712" i="12"/>
  <c r="N711" i="12"/>
  <c r="N710" i="12"/>
  <c r="N709" i="12"/>
  <c r="N708" i="12"/>
  <c r="N707" i="12"/>
  <c r="N706" i="12"/>
  <c r="N705" i="12"/>
  <c r="N704" i="12"/>
  <c r="N703" i="12"/>
  <c r="N702" i="12"/>
  <c r="N701" i="12"/>
  <c r="N700" i="12"/>
  <c r="N699" i="12"/>
  <c r="N698" i="12"/>
  <c r="N697" i="12"/>
  <c r="N696" i="12"/>
  <c r="N695" i="12"/>
  <c r="N694" i="12"/>
  <c r="N693" i="12"/>
  <c r="N692" i="12"/>
  <c r="N691" i="12"/>
  <c r="N690" i="12"/>
  <c r="N689" i="12"/>
  <c r="N688" i="12"/>
  <c r="N687" i="12"/>
  <c r="N686" i="12"/>
  <c r="N685" i="12"/>
  <c r="N684" i="12"/>
  <c r="N683" i="12"/>
  <c r="N682" i="12"/>
  <c r="N681" i="12"/>
  <c r="N680" i="12"/>
  <c r="N679" i="12"/>
  <c r="N678" i="12"/>
  <c r="N677" i="12"/>
  <c r="N676" i="12"/>
  <c r="N675" i="12"/>
  <c r="N674" i="12"/>
  <c r="N673" i="12"/>
  <c r="N672" i="12"/>
  <c r="N671" i="12"/>
  <c r="N670" i="12"/>
  <c r="N669" i="12"/>
  <c r="N668" i="12"/>
  <c r="N667" i="12"/>
  <c r="N666" i="12"/>
  <c r="N665" i="12"/>
  <c r="N664" i="12"/>
  <c r="N663" i="12"/>
  <c r="N662" i="12"/>
  <c r="N661" i="12"/>
  <c r="N660" i="12"/>
  <c r="N659" i="12"/>
  <c r="N658" i="12"/>
  <c r="N657" i="12"/>
  <c r="N656" i="12"/>
  <c r="N655" i="12"/>
  <c r="N654" i="12"/>
  <c r="N653" i="12"/>
  <c r="N652" i="12"/>
  <c r="N651" i="12"/>
  <c r="N650" i="12"/>
  <c r="N649" i="12"/>
  <c r="N648" i="12"/>
  <c r="N647" i="12"/>
  <c r="N646" i="12"/>
  <c r="N645" i="12"/>
  <c r="N644" i="12"/>
  <c r="N643" i="12"/>
  <c r="N642" i="12"/>
  <c r="N641" i="12"/>
  <c r="N640" i="12"/>
  <c r="N639" i="12"/>
  <c r="N638" i="12"/>
  <c r="N637" i="12"/>
  <c r="N636" i="12"/>
  <c r="N635" i="12"/>
  <c r="N634" i="12"/>
  <c r="N633" i="12"/>
  <c r="N632" i="12"/>
  <c r="N631" i="12"/>
  <c r="N630" i="12"/>
  <c r="N629" i="12"/>
  <c r="N628" i="12"/>
  <c r="N627" i="12"/>
  <c r="N626" i="12"/>
  <c r="N625" i="12"/>
  <c r="N624" i="12"/>
  <c r="N623" i="12"/>
  <c r="N622" i="12"/>
  <c r="N621" i="12"/>
  <c r="N620" i="12"/>
  <c r="N619" i="12"/>
  <c r="N618" i="12"/>
  <c r="N617" i="12"/>
  <c r="N616" i="12"/>
  <c r="N615" i="12"/>
  <c r="N614" i="12"/>
  <c r="N613" i="12"/>
  <c r="N612" i="12"/>
  <c r="N611" i="12"/>
  <c r="N610" i="12"/>
  <c r="N609" i="12"/>
  <c r="N608" i="12"/>
  <c r="N607" i="12"/>
  <c r="N606" i="12"/>
  <c r="N605" i="12"/>
  <c r="N604" i="12"/>
  <c r="N603" i="12"/>
  <c r="N602" i="12"/>
  <c r="N601" i="12"/>
  <c r="N600" i="12"/>
  <c r="N599" i="12"/>
  <c r="N598" i="12"/>
  <c r="N597" i="12"/>
  <c r="N596" i="12"/>
  <c r="N595" i="12"/>
  <c r="N594" i="12"/>
  <c r="N593" i="12"/>
  <c r="N592" i="12"/>
  <c r="N591" i="12"/>
  <c r="N590" i="12"/>
  <c r="N589" i="12"/>
  <c r="N588" i="12"/>
  <c r="N587" i="12"/>
  <c r="N586" i="12"/>
  <c r="N585" i="12"/>
  <c r="N584" i="12"/>
  <c r="N583" i="12"/>
  <c r="N582" i="12"/>
  <c r="N581" i="12"/>
  <c r="N580" i="12"/>
  <c r="N579" i="12"/>
  <c r="N578" i="12"/>
  <c r="N577" i="12"/>
  <c r="N576" i="12"/>
  <c r="N575" i="12"/>
  <c r="N574" i="12"/>
  <c r="N573" i="12"/>
  <c r="N572" i="12"/>
  <c r="N571" i="12"/>
  <c r="N570" i="12"/>
  <c r="N569" i="12"/>
  <c r="N568" i="12"/>
  <c r="N567" i="12"/>
  <c r="N566" i="12"/>
  <c r="N565" i="12"/>
  <c r="N564" i="12"/>
  <c r="N563" i="12"/>
  <c r="N562" i="12"/>
  <c r="N561" i="12"/>
  <c r="N560" i="12"/>
  <c r="N559" i="12"/>
  <c r="N558" i="12"/>
  <c r="N557" i="12"/>
  <c r="N556" i="12"/>
  <c r="N555" i="12"/>
  <c r="N554" i="12"/>
  <c r="N553" i="12"/>
  <c r="N552" i="12"/>
  <c r="N551" i="12"/>
  <c r="N550" i="12"/>
  <c r="N549" i="12"/>
  <c r="N548" i="12"/>
  <c r="N547" i="12"/>
  <c r="N546" i="12"/>
  <c r="N545" i="12"/>
  <c r="N544" i="12"/>
  <c r="N543" i="12"/>
  <c r="N542" i="12"/>
  <c r="N541" i="12"/>
  <c r="N540" i="12"/>
  <c r="N539" i="12"/>
  <c r="N538" i="12"/>
  <c r="N537" i="12"/>
  <c r="N536" i="12"/>
  <c r="N535" i="12"/>
  <c r="N534" i="12"/>
  <c r="N533" i="12"/>
  <c r="N532" i="12"/>
  <c r="N531" i="12"/>
  <c r="N530" i="12"/>
  <c r="N529" i="12"/>
  <c r="N528" i="12"/>
  <c r="N527" i="12"/>
  <c r="N526" i="12"/>
  <c r="N525" i="12"/>
  <c r="N524" i="12"/>
  <c r="N523" i="12"/>
  <c r="N522" i="12"/>
  <c r="N521" i="12"/>
  <c r="N520" i="12"/>
  <c r="N519" i="12"/>
  <c r="N518" i="12"/>
  <c r="N517" i="12"/>
  <c r="N516" i="12"/>
  <c r="N515" i="12"/>
  <c r="N514" i="12"/>
  <c r="N513" i="12"/>
  <c r="N512" i="12"/>
  <c r="N511" i="12"/>
  <c r="N510" i="12"/>
  <c r="N509" i="12"/>
  <c r="N508" i="12"/>
  <c r="N507" i="12"/>
  <c r="N506" i="12"/>
  <c r="N505" i="12"/>
  <c r="N504" i="12"/>
  <c r="N503" i="12"/>
  <c r="N502" i="12"/>
  <c r="N501" i="12"/>
  <c r="N500" i="12"/>
  <c r="N499" i="12"/>
  <c r="N498" i="12"/>
  <c r="N497" i="12"/>
  <c r="N496" i="12"/>
  <c r="N495" i="12"/>
  <c r="N494" i="12"/>
  <c r="N493" i="12"/>
  <c r="N492" i="12"/>
  <c r="N491" i="12"/>
  <c r="N490" i="12"/>
  <c r="N489" i="12"/>
  <c r="N488" i="12"/>
  <c r="N487" i="12"/>
  <c r="N486" i="12"/>
  <c r="N485" i="12"/>
  <c r="N484" i="12"/>
  <c r="N483" i="12"/>
  <c r="N482" i="12"/>
  <c r="N481" i="12"/>
  <c r="N480" i="12"/>
  <c r="N479" i="12"/>
  <c r="N478" i="12"/>
  <c r="N477" i="12"/>
  <c r="N476" i="12"/>
  <c r="N475" i="12"/>
  <c r="N474" i="12"/>
  <c r="N473" i="12"/>
  <c r="N472" i="12"/>
  <c r="N471" i="12"/>
  <c r="N470" i="12"/>
  <c r="N469" i="12"/>
  <c r="N468" i="12"/>
  <c r="N467" i="12"/>
  <c r="N466" i="12"/>
  <c r="N465" i="12"/>
  <c r="N464" i="12"/>
  <c r="N463" i="12"/>
  <c r="N462" i="12"/>
  <c r="N461" i="12"/>
  <c r="N460" i="12"/>
  <c r="N459" i="12"/>
  <c r="N458" i="12"/>
  <c r="N457" i="12"/>
  <c r="N456" i="12"/>
  <c r="N455" i="12"/>
  <c r="N454" i="12"/>
  <c r="N453" i="12"/>
  <c r="N452" i="12"/>
  <c r="N451" i="12"/>
  <c r="N450" i="12"/>
  <c r="N449" i="12"/>
  <c r="N448" i="12"/>
  <c r="N447" i="12"/>
  <c r="N446" i="12"/>
  <c r="N445" i="12"/>
  <c r="N444" i="12"/>
  <c r="N443" i="12"/>
  <c r="N442" i="12"/>
  <c r="N441" i="12"/>
  <c r="N440" i="12"/>
  <c r="N439" i="12"/>
  <c r="N438" i="12"/>
  <c r="N437" i="12"/>
  <c r="N436" i="12"/>
  <c r="N435" i="12"/>
  <c r="N434" i="12"/>
  <c r="N433" i="12"/>
  <c r="N432" i="12"/>
  <c r="N431" i="12"/>
  <c r="N430" i="12"/>
  <c r="N429" i="12"/>
  <c r="N428" i="12"/>
  <c r="N427" i="12"/>
  <c r="N426" i="12"/>
  <c r="N425" i="12"/>
  <c r="N424" i="12"/>
  <c r="N423" i="12"/>
  <c r="N422" i="12"/>
  <c r="N421" i="12"/>
  <c r="N420" i="12"/>
  <c r="N419" i="12"/>
  <c r="N418" i="12"/>
  <c r="N417" i="12"/>
  <c r="N416" i="12"/>
  <c r="N415" i="12"/>
  <c r="N414" i="12"/>
  <c r="N413" i="12"/>
  <c r="N412" i="12"/>
  <c r="N411" i="12"/>
  <c r="N410" i="12"/>
  <c r="N409" i="12"/>
  <c r="N408" i="12"/>
  <c r="N407" i="12"/>
  <c r="N406" i="12"/>
  <c r="N405" i="12"/>
  <c r="N404" i="12"/>
  <c r="N403" i="12"/>
  <c r="N402" i="12"/>
  <c r="N401" i="12"/>
  <c r="N400" i="12"/>
  <c r="N399" i="12"/>
  <c r="N398" i="12"/>
  <c r="N397" i="12"/>
  <c r="N396" i="12"/>
  <c r="N395" i="12"/>
  <c r="N394" i="12"/>
  <c r="N393" i="12"/>
  <c r="N392" i="12"/>
  <c r="N391" i="12"/>
  <c r="N390" i="12"/>
  <c r="N389" i="12"/>
  <c r="N388" i="12"/>
  <c r="N387" i="12"/>
  <c r="N386" i="12"/>
  <c r="N385" i="12"/>
  <c r="N384" i="12"/>
  <c r="N383" i="12"/>
  <c r="N382" i="12"/>
  <c r="N381" i="12"/>
  <c r="N380" i="12"/>
  <c r="N379" i="12"/>
  <c r="N378" i="12"/>
  <c r="N377" i="12"/>
  <c r="N376" i="12"/>
  <c r="N375" i="12"/>
  <c r="N374" i="12"/>
  <c r="N373" i="12"/>
  <c r="N372" i="12"/>
  <c r="N371" i="12"/>
  <c r="N370" i="12"/>
  <c r="N369" i="12"/>
  <c r="N368" i="12"/>
  <c r="N367" i="12"/>
  <c r="N366" i="12"/>
  <c r="N365" i="12"/>
  <c r="N364" i="12"/>
  <c r="N363" i="12"/>
  <c r="N362" i="12"/>
  <c r="N361" i="12"/>
  <c r="N360" i="12"/>
  <c r="N359" i="12"/>
  <c r="N358" i="12"/>
  <c r="N357" i="12"/>
  <c r="N356" i="12"/>
  <c r="N355" i="12"/>
  <c r="N354" i="12"/>
  <c r="N353" i="12"/>
  <c r="N352" i="12"/>
  <c r="N351" i="12"/>
  <c r="N350" i="12"/>
  <c r="N349" i="12"/>
  <c r="N348" i="12"/>
  <c r="N347" i="12"/>
  <c r="N346" i="12"/>
  <c r="N345" i="12"/>
  <c r="N344" i="12"/>
  <c r="N343" i="12"/>
  <c r="N342" i="12"/>
  <c r="N341" i="12"/>
  <c r="N340" i="12"/>
  <c r="N339" i="12"/>
  <c r="N338" i="12"/>
  <c r="N337" i="12"/>
  <c r="N336" i="12"/>
  <c r="N335" i="12"/>
  <c r="N334" i="12"/>
  <c r="N333" i="12"/>
  <c r="N332" i="12"/>
  <c r="N331" i="12"/>
  <c r="N330" i="12"/>
  <c r="N329" i="12"/>
  <c r="N328" i="12"/>
  <c r="N327" i="12"/>
  <c r="N326" i="12"/>
  <c r="N325" i="12"/>
  <c r="N324" i="12"/>
  <c r="N323" i="12"/>
  <c r="N322" i="12"/>
  <c r="N321" i="12"/>
  <c r="N320" i="12"/>
  <c r="N319" i="12"/>
  <c r="N318" i="12"/>
  <c r="N317" i="12"/>
  <c r="N316" i="12"/>
  <c r="N315" i="12"/>
  <c r="N314" i="12"/>
  <c r="N313" i="12"/>
  <c r="N312" i="12"/>
  <c r="N311" i="12"/>
  <c r="N310" i="12"/>
  <c r="N309" i="12"/>
  <c r="N308" i="12"/>
  <c r="N307" i="12"/>
  <c r="N306" i="12"/>
  <c r="N305" i="12"/>
  <c r="N304" i="12"/>
  <c r="N303" i="12"/>
  <c r="N302" i="12"/>
  <c r="N301" i="12"/>
  <c r="N300" i="12"/>
  <c r="N299" i="12"/>
  <c r="N298" i="12"/>
  <c r="N297" i="12"/>
  <c r="N296" i="12"/>
  <c r="N295" i="12"/>
  <c r="N294" i="12"/>
  <c r="N293" i="12"/>
  <c r="N292" i="12"/>
  <c r="N291" i="12"/>
  <c r="N290" i="12"/>
  <c r="N289" i="12"/>
  <c r="N288" i="12"/>
  <c r="N287" i="12"/>
  <c r="N286" i="12"/>
  <c r="N285" i="12"/>
  <c r="N284" i="12"/>
  <c r="N283" i="12"/>
  <c r="N282" i="12"/>
  <c r="N281" i="12"/>
  <c r="N280" i="12"/>
  <c r="N279" i="12"/>
  <c r="N278" i="12"/>
  <c r="N277" i="12"/>
  <c r="N276" i="12"/>
  <c r="N275" i="12"/>
  <c r="N274" i="12"/>
  <c r="N273" i="12"/>
  <c r="N272" i="12"/>
  <c r="N271" i="12"/>
  <c r="N270" i="12"/>
  <c r="N269" i="12"/>
  <c r="N268" i="12"/>
  <c r="N267" i="12"/>
  <c r="N266" i="12"/>
  <c r="N265" i="12"/>
  <c r="N264" i="12"/>
  <c r="N263" i="12"/>
  <c r="N262" i="12"/>
  <c r="N261" i="12"/>
  <c r="N260" i="12"/>
  <c r="N259" i="12"/>
  <c r="N258" i="12"/>
  <c r="N257" i="12"/>
  <c r="N256" i="12"/>
  <c r="N255" i="12"/>
  <c r="N254" i="12"/>
  <c r="N253" i="12"/>
  <c r="N252" i="12"/>
  <c r="N251" i="12"/>
  <c r="N250" i="12"/>
  <c r="N249" i="12"/>
  <c r="N248" i="12"/>
  <c r="N247" i="12"/>
  <c r="N246" i="12"/>
  <c r="N245" i="12"/>
  <c r="N244" i="12"/>
  <c r="N243" i="12"/>
  <c r="N242" i="12"/>
  <c r="N241" i="12"/>
  <c r="N240" i="12"/>
  <c r="N239" i="12"/>
  <c r="N238" i="12"/>
  <c r="N237" i="12"/>
  <c r="N236" i="12"/>
  <c r="N235" i="12"/>
  <c r="N234" i="12"/>
  <c r="N233" i="12"/>
  <c r="N232" i="12"/>
  <c r="N231" i="12"/>
  <c r="N230" i="12"/>
  <c r="N229" i="12"/>
  <c r="N228" i="12"/>
  <c r="N227" i="12"/>
  <c r="N226" i="12"/>
  <c r="N225" i="12"/>
  <c r="N224" i="12"/>
  <c r="N223" i="12"/>
  <c r="N222" i="12"/>
  <c r="N221" i="12"/>
  <c r="N220" i="12"/>
  <c r="N219" i="12"/>
  <c r="N218" i="12"/>
  <c r="N217" i="12"/>
  <c r="N216" i="12"/>
  <c r="N215" i="12"/>
  <c r="N214" i="12"/>
  <c r="N213" i="12"/>
  <c r="N212" i="12"/>
  <c r="N211" i="12"/>
  <c r="N210" i="12"/>
  <c r="N209" i="12"/>
  <c r="N208" i="12"/>
  <c r="N207" i="12"/>
  <c r="N206" i="12"/>
  <c r="N205" i="12"/>
  <c r="N204" i="12"/>
  <c r="N203" i="12"/>
  <c r="N202" i="12"/>
  <c r="N201" i="12"/>
  <c r="N200" i="12"/>
  <c r="N199" i="12"/>
  <c r="N198" i="12"/>
  <c r="N197" i="12"/>
  <c r="N196" i="12"/>
  <c r="N195" i="12"/>
  <c r="N194" i="12"/>
  <c r="N193" i="12"/>
  <c r="N192" i="12"/>
  <c r="N191" i="12"/>
  <c r="N190" i="12"/>
  <c r="N189" i="12"/>
  <c r="N188" i="12"/>
  <c r="N187" i="12"/>
  <c r="N186" i="12"/>
  <c r="N185" i="12"/>
  <c r="N184" i="12"/>
  <c r="N183" i="12"/>
  <c r="N182" i="12"/>
  <c r="N181" i="12"/>
  <c r="N180" i="12"/>
  <c r="N179" i="12"/>
  <c r="N178" i="12"/>
  <c r="N177" i="12"/>
  <c r="N176" i="12"/>
  <c r="N175" i="12"/>
  <c r="N174" i="12"/>
  <c r="N173" i="12"/>
  <c r="N172" i="12"/>
  <c r="N171" i="12"/>
  <c r="N170" i="12"/>
  <c r="N169" i="12"/>
  <c r="N168" i="12"/>
  <c r="N167" i="12"/>
  <c r="N166" i="12"/>
  <c r="N165" i="12"/>
  <c r="N164" i="12"/>
  <c r="N163" i="12"/>
  <c r="N162" i="12"/>
  <c r="N161" i="12"/>
  <c r="N160" i="12"/>
  <c r="N159" i="12"/>
  <c r="N158" i="12"/>
  <c r="N157" i="12"/>
  <c r="N156" i="12"/>
  <c r="N155" i="12"/>
  <c r="N154" i="12"/>
  <c r="N153" i="12"/>
  <c r="N152" i="12"/>
  <c r="N151" i="12"/>
  <c r="N150" i="12"/>
  <c r="N149" i="12"/>
  <c r="N148" i="12"/>
  <c r="N147" i="12"/>
  <c r="N146" i="12"/>
  <c r="N145" i="12"/>
  <c r="N144" i="12"/>
  <c r="N143" i="12"/>
  <c r="N142" i="12"/>
  <c r="N141" i="12"/>
  <c r="N140" i="12"/>
  <c r="N139" i="12"/>
  <c r="N138" i="12"/>
  <c r="N137" i="12"/>
  <c r="N136" i="12"/>
  <c r="N135" i="12"/>
  <c r="N134" i="12"/>
  <c r="N133" i="12"/>
  <c r="N132" i="12"/>
  <c r="N131" i="12"/>
  <c r="N130" i="12"/>
  <c r="N129" i="12"/>
  <c r="N128" i="12"/>
  <c r="N127" i="12"/>
  <c r="N126" i="12"/>
  <c r="N125" i="12"/>
  <c r="N124" i="12"/>
  <c r="N123" i="12"/>
  <c r="N122" i="12"/>
  <c r="N121" i="12"/>
  <c r="N120" i="12"/>
  <c r="N119" i="12"/>
  <c r="N118" i="12"/>
  <c r="N117" i="12"/>
  <c r="N116" i="12"/>
  <c r="N115" i="12"/>
  <c r="N114" i="12"/>
  <c r="N113" i="12"/>
  <c r="N112" i="12"/>
  <c r="N111" i="12"/>
  <c r="N110" i="12"/>
  <c r="N109" i="12"/>
  <c r="N108" i="12"/>
  <c r="N107" i="12"/>
  <c r="N106" i="12"/>
  <c r="N105" i="12"/>
  <c r="N104" i="12"/>
  <c r="N103" i="12"/>
  <c r="N102" i="12"/>
  <c r="N101" i="12"/>
  <c r="N100" i="12"/>
  <c r="N99" i="12"/>
  <c r="N98" i="12"/>
  <c r="N97" i="12"/>
  <c r="N96" i="12"/>
  <c r="N95" i="12"/>
  <c r="N94" i="12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54" i="12"/>
  <c r="N53" i="12"/>
  <c r="N52" i="12"/>
  <c r="N51" i="12"/>
  <c r="N50" i="12"/>
  <c r="N49" i="12"/>
  <c r="N48" i="12"/>
  <c r="N47" i="12"/>
  <c r="N46" i="12"/>
  <c r="N45" i="12"/>
  <c r="N44" i="12"/>
  <c r="N43" i="12"/>
  <c r="N42" i="12"/>
  <c r="N41" i="12"/>
  <c r="N40" i="12"/>
  <c r="N39" i="12"/>
  <c r="N38" i="12"/>
  <c r="N37" i="12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N7" i="12"/>
  <c r="N6" i="12"/>
  <c r="N5" i="12"/>
  <c r="N4" i="12"/>
  <c r="N3" i="12"/>
  <c r="L3" i="12"/>
  <c r="K5" i="10" l="1"/>
  <c r="I5" i="10"/>
  <c r="J4" i="10"/>
  <c r="I4" i="10"/>
  <c r="H3" i="10"/>
  <c r="I3" i="10"/>
  <c r="J3" i="10"/>
  <c r="K3" i="10"/>
  <c r="H4" i="10"/>
  <c r="K4" i="10"/>
  <c r="H5" i="10"/>
  <c r="J5" i="10"/>
  <c r="H6" i="10"/>
  <c r="I6" i="10"/>
  <c r="J6" i="10"/>
  <c r="K6" i="10"/>
  <c r="H7" i="10"/>
  <c r="I7" i="10"/>
  <c r="J7" i="10"/>
  <c r="K7" i="10"/>
  <c r="H8" i="10"/>
  <c r="I8" i="10"/>
  <c r="J8" i="10"/>
  <c r="K8" i="10"/>
  <c r="H9" i="10"/>
  <c r="I9" i="10"/>
  <c r="J9" i="10"/>
  <c r="K9" i="10"/>
  <c r="H10" i="10"/>
  <c r="I10" i="10"/>
  <c r="J10" i="10"/>
  <c r="K10" i="10"/>
  <c r="H11" i="10"/>
  <c r="I11" i="10"/>
  <c r="J11" i="10"/>
  <c r="K11" i="10"/>
  <c r="H12" i="10"/>
  <c r="I12" i="10"/>
  <c r="J12" i="10"/>
  <c r="K12" i="10"/>
  <c r="H13" i="10"/>
  <c r="I13" i="10"/>
  <c r="J13" i="10"/>
  <c r="K13" i="10"/>
  <c r="H14" i="10"/>
  <c r="I14" i="10"/>
  <c r="J14" i="10"/>
  <c r="K14" i="10"/>
  <c r="H15" i="10"/>
  <c r="I15" i="10"/>
  <c r="J15" i="10"/>
  <c r="K15" i="10"/>
  <c r="H16" i="10"/>
  <c r="I16" i="10"/>
  <c r="J16" i="10"/>
  <c r="K16" i="10"/>
  <c r="H17" i="10"/>
  <c r="I17" i="10"/>
  <c r="J17" i="10"/>
  <c r="K17" i="10"/>
  <c r="H18" i="10"/>
  <c r="I18" i="10"/>
  <c r="J18" i="10"/>
  <c r="K18" i="10"/>
  <c r="H19" i="10"/>
  <c r="I19" i="10"/>
  <c r="J19" i="10"/>
  <c r="K19" i="10"/>
  <c r="H20" i="10"/>
  <c r="I20" i="10"/>
  <c r="J20" i="10"/>
  <c r="K20" i="10"/>
  <c r="H21" i="10"/>
  <c r="I21" i="10"/>
  <c r="J21" i="10"/>
  <c r="K21" i="10"/>
  <c r="H22" i="10"/>
  <c r="I22" i="10"/>
  <c r="J22" i="10"/>
  <c r="K22" i="10"/>
  <c r="H23" i="10"/>
  <c r="I23" i="10"/>
  <c r="J23" i="10"/>
  <c r="K23" i="10"/>
  <c r="H24" i="10"/>
  <c r="I24" i="10"/>
  <c r="J24" i="10"/>
  <c r="K24" i="10"/>
  <c r="H25" i="10"/>
  <c r="I25" i="10"/>
  <c r="J25" i="10"/>
  <c r="K25" i="10"/>
  <c r="H26" i="10"/>
  <c r="I26" i="10"/>
  <c r="J26" i="10"/>
  <c r="K26" i="10"/>
  <c r="H27" i="10"/>
  <c r="I27" i="10"/>
  <c r="J27" i="10"/>
  <c r="K27" i="10"/>
  <c r="H28" i="10"/>
  <c r="I28" i="10"/>
  <c r="J28" i="10"/>
  <c r="K28" i="10"/>
  <c r="H29" i="10"/>
  <c r="I29" i="10"/>
  <c r="J29" i="10"/>
  <c r="K29" i="10"/>
  <c r="H30" i="10"/>
  <c r="I30" i="10"/>
  <c r="J30" i="10"/>
  <c r="K30" i="10"/>
  <c r="H31" i="10"/>
  <c r="I31" i="10"/>
  <c r="J31" i="10"/>
  <c r="K31" i="10"/>
  <c r="H32" i="10"/>
  <c r="I32" i="10"/>
  <c r="J32" i="10"/>
  <c r="K32" i="10"/>
  <c r="H33" i="10"/>
  <c r="I33" i="10"/>
  <c r="J33" i="10"/>
  <c r="K33" i="10"/>
  <c r="H34" i="10"/>
  <c r="I34" i="10"/>
  <c r="J34" i="10"/>
  <c r="K34" i="10"/>
  <c r="H35" i="10"/>
  <c r="I35" i="10"/>
  <c r="J35" i="10"/>
  <c r="K35" i="10"/>
  <c r="H36" i="10"/>
  <c r="I36" i="10"/>
  <c r="J36" i="10"/>
  <c r="K36" i="10"/>
  <c r="H37" i="10"/>
  <c r="I37" i="10"/>
  <c r="J37" i="10"/>
  <c r="K37" i="10"/>
  <c r="H38" i="10"/>
  <c r="I38" i="10"/>
  <c r="J38" i="10"/>
  <c r="K38" i="10"/>
  <c r="H39" i="10"/>
  <c r="I39" i="10"/>
  <c r="J39" i="10"/>
  <c r="K39" i="10"/>
  <c r="H40" i="10"/>
  <c r="I40" i="10"/>
  <c r="J40" i="10"/>
  <c r="K40" i="10"/>
  <c r="H41" i="10"/>
  <c r="I41" i="10"/>
  <c r="J41" i="10"/>
  <c r="K41" i="10"/>
  <c r="H42" i="10"/>
  <c r="I42" i="10"/>
  <c r="J42" i="10"/>
  <c r="K42" i="10"/>
  <c r="H43" i="10"/>
  <c r="I43" i="10"/>
  <c r="J43" i="10"/>
  <c r="K43" i="10"/>
  <c r="H44" i="10"/>
  <c r="I44" i="10"/>
  <c r="J44" i="10"/>
  <c r="K44" i="10"/>
  <c r="H45" i="10"/>
  <c r="I45" i="10"/>
  <c r="J45" i="10"/>
  <c r="K45" i="10"/>
  <c r="H46" i="10"/>
  <c r="I46" i="10"/>
  <c r="J46" i="10"/>
  <c r="K46" i="10"/>
  <c r="H47" i="10"/>
  <c r="I47" i="10"/>
  <c r="J47" i="10"/>
  <c r="K47" i="10"/>
  <c r="H48" i="10"/>
  <c r="I48" i="10"/>
  <c r="J48" i="10"/>
  <c r="K48" i="10"/>
  <c r="H49" i="10"/>
  <c r="I49" i="10"/>
  <c r="J49" i="10"/>
  <c r="K49" i="10"/>
  <c r="H50" i="10"/>
  <c r="I50" i="10"/>
  <c r="J50" i="10"/>
  <c r="K50" i="10"/>
  <c r="H51" i="10"/>
  <c r="I51" i="10"/>
  <c r="J51" i="10"/>
  <c r="K51" i="10"/>
  <c r="H52" i="10"/>
  <c r="I52" i="10"/>
  <c r="J52" i="10"/>
  <c r="K52" i="10"/>
  <c r="H53" i="10"/>
  <c r="I53" i="10"/>
  <c r="J53" i="10"/>
  <c r="K53" i="10"/>
  <c r="H54" i="10"/>
  <c r="I54" i="10"/>
  <c r="J54" i="10"/>
  <c r="K54" i="10"/>
  <c r="H55" i="10"/>
  <c r="I55" i="10"/>
  <c r="J55" i="10"/>
  <c r="K55" i="10"/>
  <c r="H56" i="10"/>
  <c r="I56" i="10"/>
  <c r="J56" i="10"/>
  <c r="K56" i="10"/>
  <c r="H57" i="10"/>
  <c r="I57" i="10"/>
  <c r="J57" i="10"/>
  <c r="K57" i="10"/>
  <c r="H58" i="10"/>
  <c r="I58" i="10"/>
  <c r="J58" i="10"/>
  <c r="K58" i="10"/>
  <c r="H59" i="10"/>
  <c r="I59" i="10"/>
  <c r="J59" i="10"/>
  <c r="K59" i="10"/>
  <c r="H60" i="10"/>
  <c r="I60" i="10"/>
  <c r="J60" i="10"/>
  <c r="K60" i="10"/>
  <c r="H61" i="10"/>
  <c r="I61" i="10"/>
  <c r="J61" i="10"/>
  <c r="K61" i="10"/>
  <c r="H62" i="10"/>
  <c r="I62" i="10"/>
  <c r="J62" i="10"/>
  <c r="K62" i="10"/>
  <c r="H63" i="10"/>
  <c r="I63" i="10"/>
  <c r="J63" i="10"/>
  <c r="K63" i="10"/>
  <c r="H64" i="10"/>
  <c r="I64" i="10"/>
  <c r="J64" i="10"/>
  <c r="K64" i="10"/>
  <c r="H65" i="10"/>
  <c r="I65" i="10"/>
  <c r="J65" i="10"/>
  <c r="K65" i="10"/>
  <c r="H66" i="10"/>
  <c r="I66" i="10"/>
  <c r="J66" i="10"/>
  <c r="K66" i="10"/>
  <c r="H67" i="10"/>
  <c r="I67" i="10"/>
  <c r="J67" i="10"/>
  <c r="K67" i="10"/>
  <c r="H68" i="10"/>
  <c r="I68" i="10"/>
  <c r="J68" i="10"/>
  <c r="K68" i="10"/>
  <c r="H69" i="10"/>
  <c r="I69" i="10"/>
  <c r="J69" i="10"/>
  <c r="K69" i="10"/>
  <c r="H70" i="10"/>
  <c r="I70" i="10"/>
  <c r="J70" i="10"/>
  <c r="K70" i="10"/>
  <c r="H71" i="10"/>
  <c r="I71" i="10"/>
  <c r="J71" i="10"/>
  <c r="K71" i="10"/>
  <c r="H72" i="10"/>
  <c r="I72" i="10"/>
  <c r="J72" i="10"/>
  <c r="K72" i="10"/>
  <c r="H73" i="10"/>
  <c r="I73" i="10"/>
  <c r="J73" i="10"/>
  <c r="K73" i="10"/>
  <c r="H74" i="10"/>
  <c r="I74" i="10"/>
  <c r="J74" i="10"/>
  <c r="K74" i="10"/>
  <c r="H75" i="10"/>
  <c r="I75" i="10"/>
  <c r="J75" i="10"/>
  <c r="K75" i="10"/>
  <c r="H76" i="10"/>
  <c r="I76" i="10"/>
  <c r="J76" i="10"/>
  <c r="K76" i="10"/>
  <c r="H77" i="10"/>
  <c r="I77" i="10"/>
  <c r="J77" i="10"/>
  <c r="K77" i="10"/>
  <c r="H78" i="10"/>
  <c r="I78" i="10"/>
  <c r="J78" i="10"/>
  <c r="K78" i="10"/>
  <c r="H79" i="10"/>
  <c r="I79" i="10"/>
  <c r="J79" i="10"/>
  <c r="K79" i="10"/>
  <c r="H80" i="10"/>
  <c r="I80" i="10"/>
  <c r="J80" i="10"/>
  <c r="K80" i="10"/>
  <c r="H81" i="10"/>
  <c r="I81" i="10"/>
  <c r="J81" i="10"/>
  <c r="K81" i="10"/>
  <c r="H82" i="10"/>
  <c r="I82" i="10"/>
  <c r="J82" i="10"/>
  <c r="K82" i="10"/>
  <c r="H83" i="10"/>
  <c r="I83" i="10"/>
  <c r="J83" i="10"/>
  <c r="K83" i="10"/>
  <c r="H84" i="10"/>
  <c r="I84" i="10"/>
  <c r="J84" i="10"/>
  <c r="K84" i="10"/>
  <c r="H85" i="10"/>
  <c r="I85" i="10"/>
  <c r="J85" i="10"/>
  <c r="K85" i="10"/>
  <c r="H86" i="10"/>
  <c r="I86" i="10"/>
  <c r="J86" i="10"/>
  <c r="K86" i="10"/>
  <c r="H87" i="10"/>
  <c r="I87" i="10"/>
  <c r="J87" i="10"/>
  <c r="K87" i="10"/>
  <c r="H88" i="10"/>
  <c r="I88" i="10"/>
  <c r="J88" i="10"/>
  <c r="K88" i="10"/>
  <c r="H89" i="10"/>
  <c r="I89" i="10"/>
  <c r="J89" i="10"/>
  <c r="K89" i="10"/>
  <c r="K2" i="10"/>
  <c r="J2" i="10"/>
  <c r="I2" i="10"/>
  <c r="H2" i="10"/>
  <c r="E897" i="9" l="1"/>
  <c r="F897" i="9" s="1"/>
  <c r="E896" i="9"/>
  <c r="F896" i="9" s="1"/>
  <c r="E895" i="9"/>
  <c r="F895" i="9" s="1"/>
  <c r="E894" i="9"/>
  <c r="F894" i="9" s="1"/>
  <c r="E893" i="9"/>
  <c r="F893" i="9" s="1"/>
  <c r="E892" i="9"/>
  <c r="F892" i="9" s="1"/>
  <c r="E891" i="9"/>
  <c r="F891" i="9" s="1"/>
  <c r="E890" i="9"/>
  <c r="F890" i="9" s="1"/>
  <c r="E889" i="9"/>
  <c r="F889" i="9" s="1"/>
  <c r="E888" i="9"/>
  <c r="F888" i="9" s="1"/>
  <c r="E887" i="9"/>
  <c r="F887" i="9" s="1"/>
  <c r="E886" i="9"/>
  <c r="F886" i="9" s="1"/>
  <c r="E885" i="9"/>
  <c r="F885" i="9" s="1"/>
  <c r="E884" i="9"/>
  <c r="F884" i="9" s="1"/>
  <c r="E883" i="9"/>
  <c r="F883" i="9" s="1"/>
  <c r="E882" i="9"/>
  <c r="F882" i="9" s="1"/>
  <c r="E881" i="9"/>
  <c r="F881" i="9" s="1"/>
  <c r="E880" i="9"/>
  <c r="F880" i="9" s="1"/>
  <c r="E879" i="9"/>
  <c r="F879" i="9" s="1"/>
  <c r="E878" i="9"/>
  <c r="F878" i="9" s="1"/>
  <c r="E877" i="9"/>
  <c r="F877" i="9" s="1"/>
  <c r="E876" i="9"/>
  <c r="F876" i="9" s="1"/>
  <c r="E875" i="9"/>
  <c r="F875" i="9" s="1"/>
  <c r="E874" i="9"/>
  <c r="F874" i="9" s="1"/>
  <c r="E873" i="9"/>
  <c r="F873" i="9" s="1"/>
  <c r="E872" i="9"/>
  <c r="F872" i="9" s="1"/>
  <c r="E871" i="9"/>
  <c r="F871" i="9" s="1"/>
  <c r="E870" i="9"/>
  <c r="F870" i="9" s="1"/>
  <c r="E869" i="9"/>
  <c r="F869" i="9" s="1"/>
  <c r="E868" i="9"/>
  <c r="F868" i="9" s="1"/>
  <c r="E867" i="9"/>
  <c r="F867" i="9" s="1"/>
  <c r="E866" i="9"/>
  <c r="F866" i="9" s="1"/>
  <c r="E865" i="9"/>
  <c r="F865" i="9" s="1"/>
  <c r="E864" i="9"/>
  <c r="F864" i="9" s="1"/>
  <c r="E863" i="9"/>
  <c r="F863" i="9" s="1"/>
  <c r="E862" i="9"/>
  <c r="F862" i="9" s="1"/>
  <c r="E861" i="9"/>
  <c r="F861" i="9" s="1"/>
  <c r="E860" i="9"/>
  <c r="F860" i="9" s="1"/>
  <c r="E859" i="9"/>
  <c r="F859" i="9" s="1"/>
  <c r="E858" i="9"/>
  <c r="F858" i="9" s="1"/>
  <c r="E857" i="9"/>
  <c r="F857" i="9" s="1"/>
  <c r="E856" i="9"/>
  <c r="F856" i="9" s="1"/>
  <c r="E855" i="9"/>
  <c r="F855" i="9" s="1"/>
  <c r="E854" i="9"/>
  <c r="F854" i="9" s="1"/>
  <c r="E853" i="9"/>
  <c r="F853" i="9" s="1"/>
  <c r="E852" i="9"/>
  <c r="F852" i="9" s="1"/>
  <c r="E851" i="9"/>
  <c r="F851" i="9" s="1"/>
  <c r="E850" i="9"/>
  <c r="F850" i="9" s="1"/>
  <c r="E849" i="9"/>
  <c r="F849" i="9" s="1"/>
  <c r="E848" i="9"/>
  <c r="F848" i="9" s="1"/>
  <c r="E847" i="9"/>
  <c r="F847" i="9" s="1"/>
  <c r="E846" i="9"/>
  <c r="F846" i="9" s="1"/>
  <c r="E845" i="9"/>
  <c r="F845" i="9" s="1"/>
  <c r="E844" i="9"/>
  <c r="F844" i="9" s="1"/>
  <c r="E843" i="9"/>
  <c r="F843" i="9" s="1"/>
  <c r="E842" i="9"/>
  <c r="F842" i="9" s="1"/>
  <c r="E841" i="9"/>
  <c r="F841" i="9" s="1"/>
  <c r="E840" i="9"/>
  <c r="F840" i="9" s="1"/>
  <c r="E839" i="9"/>
  <c r="F839" i="9" s="1"/>
  <c r="E838" i="9"/>
  <c r="F838" i="9" s="1"/>
  <c r="E837" i="9"/>
  <c r="F837" i="9" s="1"/>
  <c r="E836" i="9"/>
  <c r="F836" i="9" s="1"/>
  <c r="E835" i="9"/>
  <c r="F835" i="9" s="1"/>
  <c r="E834" i="9"/>
  <c r="F834" i="9" s="1"/>
  <c r="E833" i="9"/>
  <c r="F833" i="9" s="1"/>
  <c r="E832" i="9"/>
  <c r="F832" i="9" s="1"/>
  <c r="E831" i="9"/>
  <c r="F831" i="9" s="1"/>
  <c r="E830" i="9"/>
  <c r="F830" i="9" s="1"/>
  <c r="E829" i="9"/>
  <c r="F829" i="9" s="1"/>
  <c r="E828" i="9"/>
  <c r="F828" i="9" s="1"/>
  <c r="E827" i="9"/>
  <c r="F827" i="9" s="1"/>
  <c r="E826" i="9"/>
  <c r="F826" i="9" s="1"/>
  <c r="E825" i="9"/>
  <c r="F825" i="9" s="1"/>
  <c r="E824" i="9"/>
  <c r="F824" i="9" s="1"/>
  <c r="E823" i="9"/>
  <c r="F823" i="9" s="1"/>
  <c r="E822" i="9"/>
  <c r="F822" i="9" s="1"/>
  <c r="E821" i="9"/>
  <c r="F821" i="9" s="1"/>
  <c r="E820" i="9"/>
  <c r="F820" i="9" s="1"/>
  <c r="E819" i="9"/>
  <c r="F819" i="9" s="1"/>
  <c r="E818" i="9"/>
  <c r="F818" i="9" s="1"/>
  <c r="E817" i="9"/>
  <c r="F817" i="9" s="1"/>
  <c r="E816" i="9"/>
  <c r="F816" i="9" s="1"/>
  <c r="E815" i="9"/>
  <c r="F815" i="9" s="1"/>
  <c r="E814" i="9"/>
  <c r="F814" i="9" s="1"/>
  <c r="E813" i="9"/>
  <c r="F813" i="9" s="1"/>
  <c r="E812" i="9"/>
  <c r="F812" i="9" s="1"/>
  <c r="E811" i="9"/>
  <c r="F811" i="9" s="1"/>
  <c r="E810" i="9"/>
  <c r="F810" i="9" s="1"/>
  <c r="E809" i="9"/>
  <c r="F809" i="9" s="1"/>
  <c r="E808" i="9"/>
  <c r="F808" i="9" s="1"/>
  <c r="E807" i="9"/>
  <c r="F807" i="9" s="1"/>
  <c r="E806" i="9"/>
  <c r="F806" i="9" s="1"/>
  <c r="E805" i="9"/>
  <c r="F805" i="9" s="1"/>
  <c r="E804" i="9"/>
  <c r="F804" i="9" s="1"/>
  <c r="E803" i="9"/>
  <c r="F803" i="9" s="1"/>
  <c r="E802" i="9"/>
  <c r="F802" i="9" s="1"/>
  <c r="E801" i="9"/>
  <c r="F801" i="9" s="1"/>
  <c r="E800" i="9"/>
  <c r="F800" i="9" s="1"/>
  <c r="E799" i="9"/>
  <c r="F799" i="9" s="1"/>
  <c r="E798" i="9"/>
  <c r="F798" i="9" s="1"/>
  <c r="E797" i="9"/>
  <c r="F797" i="9" s="1"/>
  <c r="E796" i="9"/>
  <c r="F796" i="9" s="1"/>
  <c r="E795" i="9"/>
  <c r="F795" i="9" s="1"/>
  <c r="E794" i="9"/>
  <c r="F794" i="9" s="1"/>
  <c r="E793" i="9"/>
  <c r="F793" i="9" s="1"/>
  <c r="E792" i="9"/>
  <c r="F792" i="9" s="1"/>
  <c r="E791" i="9"/>
  <c r="F791" i="9" s="1"/>
  <c r="E790" i="9"/>
  <c r="F790" i="9" s="1"/>
  <c r="E789" i="9"/>
  <c r="F789" i="9" s="1"/>
  <c r="E788" i="9"/>
  <c r="F788" i="9" s="1"/>
  <c r="E787" i="9"/>
  <c r="F787" i="9" s="1"/>
  <c r="E786" i="9"/>
  <c r="F786" i="9" s="1"/>
  <c r="E785" i="9"/>
  <c r="F785" i="9" s="1"/>
  <c r="E784" i="9"/>
  <c r="F784" i="9" s="1"/>
  <c r="E783" i="9"/>
  <c r="F783" i="9" s="1"/>
  <c r="E782" i="9"/>
  <c r="F782" i="9" s="1"/>
  <c r="E781" i="9"/>
  <c r="F781" i="9" s="1"/>
  <c r="E780" i="9"/>
  <c r="F780" i="9" s="1"/>
  <c r="E779" i="9"/>
  <c r="F779" i="9" s="1"/>
  <c r="E778" i="9"/>
  <c r="F778" i="9" s="1"/>
  <c r="E777" i="9"/>
  <c r="F777" i="9" s="1"/>
  <c r="E776" i="9"/>
  <c r="F776" i="9" s="1"/>
  <c r="E775" i="9"/>
  <c r="F775" i="9" s="1"/>
  <c r="E774" i="9"/>
  <c r="F774" i="9" s="1"/>
  <c r="E773" i="9"/>
  <c r="F773" i="9" s="1"/>
  <c r="E772" i="9"/>
  <c r="F772" i="9" s="1"/>
  <c r="E771" i="9"/>
  <c r="F771" i="9" s="1"/>
  <c r="E770" i="9"/>
  <c r="F770" i="9" s="1"/>
  <c r="E769" i="9"/>
  <c r="F769" i="9" s="1"/>
  <c r="E768" i="9"/>
  <c r="F768" i="9" s="1"/>
  <c r="E767" i="9"/>
  <c r="F767" i="9" s="1"/>
  <c r="E766" i="9"/>
  <c r="F766" i="9" s="1"/>
  <c r="E765" i="9"/>
  <c r="F765" i="9" s="1"/>
  <c r="E764" i="9"/>
  <c r="F764" i="9" s="1"/>
  <c r="E763" i="9"/>
  <c r="F763" i="9" s="1"/>
  <c r="E762" i="9"/>
  <c r="F762" i="9" s="1"/>
  <c r="E761" i="9"/>
  <c r="F761" i="9" s="1"/>
  <c r="E760" i="9"/>
  <c r="F760" i="9" s="1"/>
  <c r="E759" i="9"/>
  <c r="F759" i="9" s="1"/>
  <c r="E758" i="9"/>
  <c r="F758" i="9" s="1"/>
  <c r="E757" i="9"/>
  <c r="F757" i="9" s="1"/>
  <c r="E756" i="9"/>
  <c r="F756" i="9" s="1"/>
  <c r="E755" i="9"/>
  <c r="F755" i="9" s="1"/>
  <c r="E754" i="9"/>
  <c r="F754" i="9" s="1"/>
  <c r="E753" i="9"/>
  <c r="F753" i="9" s="1"/>
  <c r="E752" i="9"/>
  <c r="F752" i="9" s="1"/>
  <c r="E751" i="9"/>
  <c r="F751" i="9" s="1"/>
  <c r="E750" i="9"/>
  <c r="F750" i="9" s="1"/>
  <c r="E749" i="9"/>
  <c r="F749" i="9" s="1"/>
  <c r="E748" i="9"/>
  <c r="F748" i="9" s="1"/>
  <c r="E747" i="9"/>
  <c r="F747" i="9" s="1"/>
  <c r="E746" i="9"/>
  <c r="F746" i="9" s="1"/>
  <c r="E745" i="9"/>
  <c r="F745" i="9" s="1"/>
  <c r="E744" i="9"/>
  <c r="F744" i="9" s="1"/>
  <c r="E743" i="9"/>
  <c r="F743" i="9" s="1"/>
  <c r="E742" i="9"/>
  <c r="F742" i="9" s="1"/>
  <c r="E741" i="9"/>
  <c r="F741" i="9" s="1"/>
  <c r="E740" i="9"/>
  <c r="F740" i="9" s="1"/>
  <c r="E739" i="9"/>
  <c r="F739" i="9" s="1"/>
  <c r="E738" i="9"/>
  <c r="F738" i="9" s="1"/>
  <c r="E737" i="9"/>
  <c r="F737" i="9" s="1"/>
  <c r="E736" i="9"/>
  <c r="F736" i="9" s="1"/>
  <c r="E735" i="9"/>
  <c r="F735" i="9" s="1"/>
  <c r="E734" i="9"/>
  <c r="F734" i="9" s="1"/>
  <c r="E733" i="9"/>
  <c r="F733" i="9" s="1"/>
  <c r="E732" i="9"/>
  <c r="F732" i="9" s="1"/>
  <c r="E731" i="9"/>
  <c r="F731" i="9" s="1"/>
  <c r="E730" i="9"/>
  <c r="F730" i="9" s="1"/>
  <c r="E729" i="9"/>
  <c r="F729" i="9" s="1"/>
  <c r="E728" i="9"/>
  <c r="F728" i="9" s="1"/>
  <c r="E727" i="9"/>
  <c r="F727" i="9" s="1"/>
  <c r="E726" i="9"/>
  <c r="F726" i="9" s="1"/>
  <c r="E725" i="9"/>
  <c r="F725" i="9" s="1"/>
  <c r="E724" i="9"/>
  <c r="F724" i="9" s="1"/>
  <c r="E723" i="9"/>
  <c r="F723" i="9" s="1"/>
  <c r="E722" i="9"/>
  <c r="F722" i="9" s="1"/>
  <c r="E721" i="9"/>
  <c r="F721" i="9" s="1"/>
  <c r="E720" i="9"/>
  <c r="F720" i="9" s="1"/>
  <c r="E719" i="9"/>
  <c r="F719" i="9" s="1"/>
  <c r="E718" i="9"/>
  <c r="F718" i="9" s="1"/>
  <c r="E717" i="9"/>
  <c r="F717" i="9" s="1"/>
  <c r="E716" i="9"/>
  <c r="F716" i="9" s="1"/>
  <c r="E715" i="9"/>
  <c r="F715" i="9" s="1"/>
  <c r="E714" i="9"/>
  <c r="F714" i="9" s="1"/>
  <c r="E713" i="9"/>
  <c r="F713" i="9" s="1"/>
  <c r="E712" i="9"/>
  <c r="F712" i="9" s="1"/>
  <c r="E711" i="9"/>
  <c r="F711" i="9" s="1"/>
  <c r="E710" i="9"/>
  <c r="F710" i="9" s="1"/>
  <c r="E709" i="9"/>
  <c r="F709" i="9" s="1"/>
  <c r="E708" i="9"/>
  <c r="F708" i="9" s="1"/>
  <c r="E707" i="9"/>
  <c r="F707" i="9" s="1"/>
  <c r="E706" i="9"/>
  <c r="F706" i="9" s="1"/>
  <c r="E705" i="9"/>
  <c r="F705" i="9" s="1"/>
  <c r="E704" i="9"/>
  <c r="F704" i="9" s="1"/>
  <c r="E703" i="9"/>
  <c r="F703" i="9" s="1"/>
  <c r="E702" i="9"/>
  <c r="F702" i="9" s="1"/>
  <c r="E701" i="9"/>
  <c r="F701" i="9" s="1"/>
  <c r="E700" i="9"/>
  <c r="F700" i="9" s="1"/>
  <c r="E699" i="9"/>
  <c r="F699" i="9" s="1"/>
  <c r="E698" i="9"/>
  <c r="F698" i="9" s="1"/>
  <c r="E697" i="9"/>
  <c r="F697" i="9" s="1"/>
  <c r="E696" i="9"/>
  <c r="F696" i="9" s="1"/>
  <c r="E695" i="9"/>
  <c r="F695" i="9" s="1"/>
  <c r="E694" i="9"/>
  <c r="F694" i="9" s="1"/>
  <c r="E693" i="9"/>
  <c r="F693" i="9" s="1"/>
  <c r="E692" i="9"/>
  <c r="F692" i="9" s="1"/>
  <c r="E691" i="9"/>
  <c r="F691" i="9" s="1"/>
  <c r="E690" i="9"/>
  <c r="F690" i="9" s="1"/>
  <c r="E689" i="9"/>
  <c r="F689" i="9" s="1"/>
  <c r="E688" i="9"/>
  <c r="F688" i="9" s="1"/>
  <c r="E687" i="9"/>
  <c r="F687" i="9" s="1"/>
  <c r="E686" i="9"/>
  <c r="F686" i="9" s="1"/>
  <c r="E685" i="9"/>
  <c r="F685" i="9" s="1"/>
  <c r="E684" i="9"/>
  <c r="F684" i="9" s="1"/>
  <c r="E683" i="9"/>
  <c r="F683" i="9" s="1"/>
  <c r="E682" i="9"/>
  <c r="F682" i="9" s="1"/>
  <c r="E681" i="9"/>
  <c r="F681" i="9" s="1"/>
  <c r="E680" i="9"/>
  <c r="F680" i="9" s="1"/>
  <c r="E679" i="9"/>
  <c r="F679" i="9" s="1"/>
  <c r="E678" i="9"/>
  <c r="F678" i="9" s="1"/>
  <c r="E677" i="9"/>
  <c r="F677" i="9" s="1"/>
  <c r="E676" i="9"/>
  <c r="F676" i="9" s="1"/>
  <c r="E675" i="9"/>
  <c r="F675" i="9" s="1"/>
  <c r="E674" i="9"/>
  <c r="F674" i="9" s="1"/>
  <c r="E673" i="9"/>
  <c r="F673" i="9" s="1"/>
  <c r="E672" i="9"/>
  <c r="F672" i="9" s="1"/>
  <c r="E671" i="9"/>
  <c r="F671" i="9" s="1"/>
  <c r="E670" i="9"/>
  <c r="F670" i="9" s="1"/>
  <c r="E669" i="9"/>
  <c r="F669" i="9" s="1"/>
  <c r="E668" i="9"/>
  <c r="F668" i="9" s="1"/>
  <c r="E667" i="9"/>
  <c r="F667" i="9" s="1"/>
  <c r="E666" i="9"/>
  <c r="F666" i="9" s="1"/>
  <c r="E665" i="9"/>
  <c r="F665" i="9" s="1"/>
  <c r="E664" i="9"/>
  <c r="F664" i="9" s="1"/>
  <c r="E663" i="9"/>
  <c r="F663" i="9" s="1"/>
  <c r="E662" i="9"/>
  <c r="F662" i="9" s="1"/>
  <c r="F661" i="9"/>
  <c r="E661" i="9"/>
  <c r="E660" i="9"/>
  <c r="F660" i="9" s="1"/>
  <c r="E659" i="9"/>
  <c r="F659" i="9" s="1"/>
  <c r="E658" i="9"/>
  <c r="F658" i="9" s="1"/>
  <c r="E657" i="9"/>
  <c r="F657" i="9" s="1"/>
  <c r="E656" i="9"/>
  <c r="F656" i="9" s="1"/>
  <c r="E655" i="9"/>
  <c r="F655" i="9" s="1"/>
  <c r="E654" i="9"/>
  <c r="F654" i="9" s="1"/>
  <c r="E653" i="9"/>
  <c r="F653" i="9" s="1"/>
  <c r="E652" i="9"/>
  <c r="F652" i="9" s="1"/>
  <c r="E651" i="9"/>
  <c r="F651" i="9" s="1"/>
  <c r="E650" i="9"/>
  <c r="F650" i="9" s="1"/>
  <c r="E649" i="9"/>
  <c r="F649" i="9" s="1"/>
  <c r="E648" i="9"/>
  <c r="F648" i="9" s="1"/>
  <c r="E647" i="9"/>
  <c r="F647" i="9" s="1"/>
  <c r="E646" i="9"/>
  <c r="F646" i="9" s="1"/>
  <c r="E645" i="9"/>
  <c r="F645" i="9" s="1"/>
  <c r="E644" i="9"/>
  <c r="F644" i="9" s="1"/>
  <c r="E643" i="9"/>
  <c r="F643" i="9" s="1"/>
  <c r="E642" i="9"/>
  <c r="F642" i="9" s="1"/>
  <c r="E641" i="9"/>
  <c r="F641" i="9" s="1"/>
  <c r="E640" i="9"/>
  <c r="F640" i="9" s="1"/>
  <c r="E639" i="9"/>
  <c r="F639" i="9" s="1"/>
  <c r="E638" i="9"/>
  <c r="F638" i="9" s="1"/>
  <c r="E637" i="9"/>
  <c r="F637" i="9" s="1"/>
  <c r="E636" i="9"/>
  <c r="F636" i="9" s="1"/>
  <c r="E635" i="9"/>
  <c r="F635" i="9" s="1"/>
  <c r="E634" i="9"/>
  <c r="F634" i="9" s="1"/>
  <c r="E633" i="9"/>
  <c r="F633" i="9" s="1"/>
  <c r="E632" i="9"/>
  <c r="F632" i="9" s="1"/>
  <c r="E631" i="9"/>
  <c r="F631" i="9" s="1"/>
  <c r="E630" i="9"/>
  <c r="F630" i="9" s="1"/>
  <c r="E629" i="9"/>
  <c r="F629" i="9" s="1"/>
  <c r="E628" i="9"/>
  <c r="F628" i="9" s="1"/>
  <c r="E627" i="9"/>
  <c r="F627" i="9" s="1"/>
  <c r="E626" i="9"/>
  <c r="F626" i="9" s="1"/>
  <c r="E625" i="9"/>
  <c r="F625" i="9" s="1"/>
  <c r="E624" i="9"/>
  <c r="F624" i="9" s="1"/>
  <c r="E623" i="9"/>
  <c r="F623" i="9" s="1"/>
  <c r="E622" i="9"/>
  <c r="F622" i="9" s="1"/>
  <c r="E621" i="9"/>
  <c r="F621" i="9" s="1"/>
  <c r="E620" i="9"/>
  <c r="F620" i="9" s="1"/>
  <c r="E619" i="9"/>
  <c r="F619" i="9" s="1"/>
  <c r="E618" i="9"/>
  <c r="F618" i="9" s="1"/>
  <c r="E617" i="9"/>
  <c r="F617" i="9" s="1"/>
  <c r="E616" i="9"/>
  <c r="F616" i="9" s="1"/>
  <c r="E615" i="9"/>
  <c r="F615" i="9" s="1"/>
  <c r="E614" i="9"/>
  <c r="F614" i="9" s="1"/>
  <c r="E613" i="9"/>
  <c r="F613" i="9" s="1"/>
  <c r="E612" i="9"/>
  <c r="F612" i="9" s="1"/>
  <c r="E611" i="9"/>
  <c r="F611" i="9" s="1"/>
  <c r="E610" i="9"/>
  <c r="F610" i="9" s="1"/>
  <c r="E609" i="9"/>
  <c r="F609" i="9" s="1"/>
  <c r="E608" i="9"/>
  <c r="F608" i="9" s="1"/>
  <c r="E607" i="9"/>
  <c r="F607" i="9" s="1"/>
  <c r="E606" i="9"/>
  <c r="F606" i="9" s="1"/>
  <c r="E605" i="9"/>
  <c r="F605" i="9" s="1"/>
  <c r="E604" i="9"/>
  <c r="F604" i="9" s="1"/>
  <c r="E603" i="9"/>
  <c r="F603" i="9" s="1"/>
  <c r="E602" i="9"/>
  <c r="F602" i="9" s="1"/>
  <c r="E601" i="9"/>
  <c r="F601" i="9" s="1"/>
  <c r="E600" i="9"/>
  <c r="F600" i="9" s="1"/>
  <c r="E599" i="9"/>
  <c r="F599" i="9" s="1"/>
  <c r="E598" i="9"/>
  <c r="F598" i="9" s="1"/>
  <c r="E597" i="9"/>
  <c r="F597" i="9" s="1"/>
  <c r="E596" i="9"/>
  <c r="F596" i="9" s="1"/>
  <c r="E595" i="9"/>
  <c r="F595" i="9" s="1"/>
  <c r="E594" i="9"/>
  <c r="F594" i="9" s="1"/>
  <c r="E593" i="9"/>
  <c r="F593" i="9" s="1"/>
  <c r="E592" i="9"/>
  <c r="F592" i="9" s="1"/>
  <c r="E591" i="9"/>
  <c r="F591" i="9" s="1"/>
  <c r="E590" i="9"/>
  <c r="F590" i="9" s="1"/>
  <c r="E589" i="9"/>
  <c r="F589" i="9" s="1"/>
  <c r="E588" i="9"/>
  <c r="F588" i="9" s="1"/>
  <c r="E587" i="9"/>
  <c r="F587" i="9" s="1"/>
  <c r="E586" i="9"/>
  <c r="F586" i="9" s="1"/>
  <c r="E585" i="9"/>
  <c r="F585" i="9" s="1"/>
  <c r="E584" i="9"/>
  <c r="F584" i="9" s="1"/>
  <c r="E583" i="9"/>
  <c r="F583" i="9" s="1"/>
  <c r="E582" i="9"/>
  <c r="F582" i="9" s="1"/>
  <c r="E581" i="9"/>
  <c r="F581" i="9" s="1"/>
  <c r="E580" i="9"/>
  <c r="F580" i="9" s="1"/>
  <c r="E579" i="9"/>
  <c r="F579" i="9" s="1"/>
  <c r="CC101" i="3" s="1"/>
  <c r="E578" i="9"/>
  <c r="F578" i="9" s="1"/>
  <c r="CC100" i="3" s="1"/>
  <c r="E577" i="9"/>
  <c r="F577" i="9" s="1"/>
  <c r="CC99" i="3" s="1"/>
  <c r="E576" i="9"/>
  <c r="F576" i="9" s="1"/>
  <c r="CC98" i="3" s="1"/>
  <c r="E575" i="9"/>
  <c r="F575" i="9" s="1"/>
  <c r="CC97" i="3" s="1"/>
  <c r="E574" i="9"/>
  <c r="F574" i="9" s="1"/>
  <c r="CC96" i="3" s="1"/>
  <c r="E573" i="9"/>
  <c r="F573" i="9" s="1"/>
  <c r="CC95" i="3" s="1"/>
  <c r="E572" i="9"/>
  <c r="F572" i="9" s="1"/>
  <c r="CC94" i="3" s="1"/>
  <c r="E571" i="9"/>
  <c r="F571" i="9" s="1"/>
  <c r="CC93" i="3" s="1"/>
  <c r="E570" i="9"/>
  <c r="F570" i="9" s="1"/>
  <c r="CC92" i="3" s="1"/>
  <c r="E569" i="9"/>
  <c r="F569" i="9" s="1"/>
  <c r="CC91" i="3" s="1"/>
  <c r="E568" i="9"/>
  <c r="F568" i="9" s="1"/>
  <c r="CC90" i="3" s="1"/>
  <c r="E567" i="9"/>
  <c r="F567" i="9" s="1"/>
  <c r="CC89" i="3" s="1"/>
  <c r="E566" i="9"/>
  <c r="F566" i="9" s="1"/>
  <c r="CC88" i="3" s="1"/>
  <c r="E565" i="9"/>
  <c r="F565" i="9" s="1"/>
  <c r="CC87" i="3" s="1"/>
  <c r="E564" i="9"/>
  <c r="F564" i="9" s="1"/>
  <c r="CC86" i="3" s="1"/>
  <c r="E563" i="9"/>
  <c r="F563" i="9" s="1"/>
  <c r="CC85" i="3" s="1"/>
  <c r="E562" i="9"/>
  <c r="F562" i="9" s="1"/>
  <c r="CC84" i="3" s="1"/>
  <c r="E561" i="9"/>
  <c r="F561" i="9" s="1"/>
  <c r="CC83" i="3" s="1"/>
  <c r="E560" i="9"/>
  <c r="F560" i="9" s="1"/>
  <c r="CC82" i="3" s="1"/>
  <c r="E559" i="9"/>
  <c r="F559" i="9" s="1"/>
  <c r="CC81" i="3" s="1"/>
  <c r="E558" i="9"/>
  <c r="F558" i="9" s="1"/>
  <c r="CC80" i="3" s="1"/>
  <c r="E557" i="9"/>
  <c r="F557" i="9" s="1"/>
  <c r="CC79" i="3" s="1"/>
  <c r="E556" i="9"/>
  <c r="F556" i="9" s="1"/>
  <c r="CC78" i="3" s="1"/>
  <c r="E555" i="9"/>
  <c r="F555" i="9" s="1"/>
  <c r="CC77" i="3" s="1"/>
  <c r="E554" i="9"/>
  <c r="F554" i="9" s="1"/>
  <c r="CC76" i="3" s="1"/>
  <c r="E553" i="9"/>
  <c r="F553" i="9" s="1"/>
  <c r="CC75" i="3" s="1"/>
  <c r="E552" i="9"/>
  <c r="F552" i="9" s="1"/>
  <c r="CC74" i="3" s="1"/>
  <c r="E551" i="9"/>
  <c r="F551" i="9" s="1"/>
  <c r="CC73" i="3" s="1"/>
  <c r="E550" i="9"/>
  <c r="F550" i="9" s="1"/>
  <c r="CC72" i="3" s="1"/>
  <c r="E549" i="9"/>
  <c r="F549" i="9" s="1"/>
  <c r="CC71" i="3" s="1"/>
  <c r="E548" i="9"/>
  <c r="F548" i="9" s="1"/>
  <c r="CC70" i="3" s="1"/>
  <c r="E547" i="9"/>
  <c r="F547" i="9" s="1"/>
  <c r="CC69" i="3" s="1"/>
  <c r="E546" i="9"/>
  <c r="F546" i="9" s="1"/>
  <c r="CC68" i="3" s="1"/>
  <c r="E545" i="9"/>
  <c r="F545" i="9" s="1"/>
  <c r="CC67" i="3" s="1"/>
  <c r="E544" i="9"/>
  <c r="F544" i="9" s="1"/>
  <c r="CC66" i="3" s="1"/>
  <c r="E543" i="9"/>
  <c r="F543" i="9" s="1"/>
  <c r="CC65" i="3" s="1"/>
  <c r="E542" i="9"/>
  <c r="F542" i="9" s="1"/>
  <c r="CC64" i="3" s="1"/>
  <c r="E541" i="9"/>
  <c r="F541" i="9" s="1"/>
  <c r="CC63" i="3" s="1"/>
  <c r="E540" i="9"/>
  <c r="F540" i="9" s="1"/>
  <c r="CC62" i="3" s="1"/>
  <c r="E539" i="9"/>
  <c r="F539" i="9" s="1"/>
  <c r="CC61" i="3" s="1"/>
  <c r="E538" i="9"/>
  <c r="F538" i="9" s="1"/>
  <c r="CC60" i="3" s="1"/>
  <c r="E537" i="9"/>
  <c r="F537" i="9" s="1"/>
  <c r="CC59" i="3" s="1"/>
  <c r="E536" i="9"/>
  <c r="F536" i="9" s="1"/>
  <c r="CC58" i="3" s="1"/>
  <c r="E535" i="9"/>
  <c r="F535" i="9" s="1"/>
  <c r="CC57" i="3" s="1"/>
  <c r="F534" i="9"/>
  <c r="CC56" i="3" s="1"/>
  <c r="E534" i="9"/>
  <c r="E533" i="9"/>
  <c r="F533" i="9" s="1"/>
  <c r="CC55" i="3" s="1"/>
  <c r="E532" i="9"/>
  <c r="F532" i="9" s="1"/>
  <c r="CC54" i="3" s="1"/>
  <c r="E531" i="9"/>
  <c r="F531" i="9" s="1"/>
  <c r="CC53" i="3" s="1"/>
  <c r="E530" i="9"/>
  <c r="F530" i="9" s="1"/>
  <c r="CC52" i="3" s="1"/>
  <c r="E529" i="9"/>
  <c r="F529" i="9" s="1"/>
  <c r="CC51" i="3" s="1"/>
  <c r="E528" i="9"/>
  <c r="F528" i="9" s="1"/>
  <c r="CC50" i="3" s="1"/>
  <c r="E527" i="9"/>
  <c r="F527" i="9" s="1"/>
  <c r="CC49" i="3" s="1"/>
  <c r="E526" i="9"/>
  <c r="F526" i="9" s="1"/>
  <c r="CC48" i="3" s="1"/>
  <c r="E525" i="9"/>
  <c r="F525" i="9" s="1"/>
  <c r="CC47" i="3" s="1"/>
  <c r="E524" i="9"/>
  <c r="F524" i="9" s="1"/>
  <c r="CC46" i="3" s="1"/>
  <c r="E523" i="9"/>
  <c r="F523" i="9" s="1"/>
  <c r="CC45" i="3" s="1"/>
  <c r="E522" i="9"/>
  <c r="F522" i="9" s="1"/>
  <c r="CC44" i="3" s="1"/>
  <c r="E521" i="9"/>
  <c r="F521" i="9" s="1"/>
  <c r="CC43" i="3" s="1"/>
  <c r="E520" i="9"/>
  <c r="F520" i="9" s="1"/>
  <c r="CC42" i="3" s="1"/>
  <c r="E519" i="9"/>
  <c r="F519" i="9" s="1"/>
  <c r="CC41" i="3" s="1"/>
  <c r="E518" i="9"/>
  <c r="F518" i="9" s="1"/>
  <c r="CC40" i="3" s="1"/>
  <c r="E517" i="9"/>
  <c r="F517" i="9" s="1"/>
  <c r="CC39" i="3" s="1"/>
  <c r="E516" i="9"/>
  <c r="F516" i="9" s="1"/>
  <c r="CC38" i="3" s="1"/>
  <c r="E515" i="9"/>
  <c r="F515" i="9" s="1"/>
  <c r="CC37" i="3" s="1"/>
  <c r="E514" i="9"/>
  <c r="F514" i="9" s="1"/>
  <c r="CC36" i="3" s="1"/>
  <c r="E513" i="9"/>
  <c r="F513" i="9" s="1"/>
  <c r="CC35" i="3" s="1"/>
  <c r="E512" i="9"/>
  <c r="F512" i="9" s="1"/>
  <c r="CC34" i="3" s="1"/>
  <c r="E511" i="9"/>
  <c r="F511" i="9" s="1"/>
  <c r="CC33" i="3" s="1"/>
  <c r="E510" i="9"/>
  <c r="F510" i="9" s="1"/>
  <c r="CC32" i="3" s="1"/>
  <c r="E509" i="9"/>
  <c r="F509" i="9" s="1"/>
  <c r="CC31" i="3" s="1"/>
  <c r="E508" i="9"/>
  <c r="F508" i="9" s="1"/>
  <c r="CC30" i="3" s="1"/>
  <c r="E507" i="9"/>
  <c r="F507" i="9" s="1"/>
  <c r="CC29" i="3" s="1"/>
  <c r="E506" i="9"/>
  <c r="F506" i="9" s="1"/>
  <c r="CC28" i="3" s="1"/>
  <c r="E505" i="9"/>
  <c r="F505" i="9" s="1"/>
  <c r="CC27" i="3" s="1"/>
  <c r="E504" i="9"/>
  <c r="F504" i="9" s="1"/>
  <c r="CC26" i="3" s="1"/>
  <c r="E503" i="9"/>
  <c r="F503" i="9" s="1"/>
  <c r="CC25" i="3" s="1"/>
  <c r="E502" i="9"/>
  <c r="F502" i="9" s="1"/>
  <c r="CC24" i="3" s="1"/>
  <c r="E501" i="9"/>
  <c r="F501" i="9" s="1"/>
  <c r="CC23" i="3" s="1"/>
  <c r="E500" i="9"/>
  <c r="F500" i="9" s="1"/>
  <c r="CC22" i="3" s="1"/>
  <c r="E499" i="9"/>
  <c r="F499" i="9" s="1"/>
  <c r="CC21" i="3" s="1"/>
  <c r="E498" i="9"/>
  <c r="F498" i="9" s="1"/>
  <c r="CC20" i="3" s="1"/>
  <c r="E497" i="9"/>
  <c r="F497" i="9" s="1"/>
  <c r="CC19" i="3" s="1"/>
  <c r="E496" i="9"/>
  <c r="F496" i="9" s="1"/>
  <c r="CC18" i="3" s="1"/>
  <c r="E495" i="9"/>
  <c r="F495" i="9" s="1"/>
  <c r="CC17" i="3" s="1"/>
  <c r="E494" i="9"/>
  <c r="F494" i="9" s="1"/>
  <c r="CC16" i="3" s="1"/>
  <c r="E493" i="9"/>
  <c r="F493" i="9" s="1"/>
  <c r="CC15" i="3" s="1"/>
  <c r="E492" i="9"/>
  <c r="F492" i="9" s="1"/>
  <c r="CC14" i="3" s="1"/>
  <c r="E491" i="9"/>
  <c r="F491" i="9" s="1"/>
  <c r="E490" i="9"/>
  <c r="F490" i="9" s="1"/>
  <c r="E489" i="9"/>
  <c r="F489" i="9" s="1"/>
  <c r="E488" i="9"/>
  <c r="F488" i="9" s="1"/>
  <c r="E487" i="9"/>
  <c r="F487" i="9" s="1"/>
  <c r="E486" i="9"/>
  <c r="F486" i="9" s="1"/>
  <c r="E485" i="9"/>
  <c r="F485" i="9" s="1"/>
  <c r="E484" i="9"/>
  <c r="F484" i="9" s="1"/>
  <c r="E483" i="9"/>
  <c r="F483" i="9" s="1"/>
  <c r="E482" i="9"/>
  <c r="F482" i="9" s="1"/>
  <c r="E481" i="9"/>
  <c r="F481" i="9" s="1"/>
  <c r="E480" i="9"/>
  <c r="F480" i="9" s="1"/>
  <c r="E479" i="9"/>
  <c r="F479" i="9" s="1"/>
  <c r="E478" i="9"/>
  <c r="F478" i="9" s="1"/>
  <c r="E477" i="9"/>
  <c r="F477" i="9" s="1"/>
  <c r="E476" i="9"/>
  <c r="F476" i="9" s="1"/>
  <c r="E475" i="9"/>
  <c r="F475" i="9" s="1"/>
  <c r="E474" i="9"/>
  <c r="F474" i="9" s="1"/>
  <c r="E473" i="9"/>
  <c r="F473" i="9" s="1"/>
  <c r="E472" i="9"/>
  <c r="F472" i="9" s="1"/>
  <c r="E471" i="9"/>
  <c r="F471" i="9" s="1"/>
  <c r="E470" i="9"/>
  <c r="F470" i="9" s="1"/>
  <c r="E469" i="9"/>
  <c r="F469" i="9" s="1"/>
  <c r="E468" i="9"/>
  <c r="F468" i="9" s="1"/>
  <c r="E467" i="9"/>
  <c r="F467" i="9" s="1"/>
  <c r="E466" i="9"/>
  <c r="F466" i="9" s="1"/>
  <c r="E465" i="9"/>
  <c r="F465" i="9" s="1"/>
  <c r="E464" i="9"/>
  <c r="F464" i="9" s="1"/>
  <c r="E463" i="9"/>
  <c r="F463" i="9" s="1"/>
  <c r="E462" i="9"/>
  <c r="F462" i="9" s="1"/>
  <c r="E461" i="9"/>
  <c r="F461" i="9" s="1"/>
  <c r="E460" i="9"/>
  <c r="F460" i="9" s="1"/>
  <c r="E459" i="9"/>
  <c r="F459" i="9" s="1"/>
  <c r="E458" i="9"/>
  <c r="F458" i="9" s="1"/>
  <c r="E457" i="9"/>
  <c r="F457" i="9" s="1"/>
  <c r="E456" i="9"/>
  <c r="F456" i="9" s="1"/>
  <c r="E455" i="9"/>
  <c r="F455" i="9" s="1"/>
  <c r="E454" i="9"/>
  <c r="F454" i="9" s="1"/>
  <c r="E453" i="9"/>
  <c r="F453" i="9" s="1"/>
  <c r="E452" i="9"/>
  <c r="F452" i="9" s="1"/>
  <c r="E451" i="9"/>
  <c r="F451" i="9" s="1"/>
  <c r="E450" i="9"/>
  <c r="F450" i="9" s="1"/>
  <c r="E449" i="9"/>
  <c r="F449" i="9" s="1"/>
  <c r="E448" i="9"/>
  <c r="F448" i="9" s="1"/>
  <c r="E447" i="9"/>
  <c r="F447" i="9" s="1"/>
  <c r="E446" i="9"/>
  <c r="F446" i="9" s="1"/>
  <c r="E445" i="9"/>
  <c r="F445" i="9" s="1"/>
  <c r="E444" i="9"/>
  <c r="F444" i="9" s="1"/>
  <c r="E443" i="9"/>
  <c r="F443" i="9" s="1"/>
  <c r="E442" i="9"/>
  <c r="F442" i="9" s="1"/>
  <c r="E441" i="9"/>
  <c r="F441" i="9" s="1"/>
  <c r="E440" i="9"/>
  <c r="F440" i="9" s="1"/>
  <c r="E439" i="9"/>
  <c r="F439" i="9" s="1"/>
  <c r="E438" i="9"/>
  <c r="F438" i="9" s="1"/>
  <c r="E437" i="9"/>
  <c r="F437" i="9" s="1"/>
  <c r="E436" i="9"/>
  <c r="F436" i="9" s="1"/>
  <c r="E435" i="9"/>
  <c r="F435" i="9" s="1"/>
  <c r="E434" i="9"/>
  <c r="F434" i="9" s="1"/>
  <c r="E433" i="9"/>
  <c r="F433" i="9" s="1"/>
  <c r="E432" i="9"/>
  <c r="F432" i="9" s="1"/>
  <c r="E431" i="9"/>
  <c r="F431" i="9" s="1"/>
  <c r="E430" i="9"/>
  <c r="F430" i="9" s="1"/>
  <c r="E429" i="9"/>
  <c r="F429" i="9" s="1"/>
  <c r="E428" i="9"/>
  <c r="F428" i="9" s="1"/>
  <c r="E427" i="9"/>
  <c r="F427" i="9" s="1"/>
  <c r="E426" i="9"/>
  <c r="F426" i="9" s="1"/>
  <c r="E425" i="9"/>
  <c r="F425" i="9" s="1"/>
  <c r="E424" i="9"/>
  <c r="F424" i="9" s="1"/>
  <c r="E423" i="9"/>
  <c r="F423" i="9" s="1"/>
  <c r="E422" i="9"/>
  <c r="F422" i="9" s="1"/>
  <c r="E421" i="9"/>
  <c r="F421" i="9" s="1"/>
  <c r="E420" i="9"/>
  <c r="F420" i="9" s="1"/>
  <c r="E419" i="9"/>
  <c r="F419" i="9" s="1"/>
  <c r="E418" i="9"/>
  <c r="F418" i="9" s="1"/>
  <c r="E417" i="9"/>
  <c r="F417" i="9" s="1"/>
  <c r="E416" i="9"/>
  <c r="F416" i="9" s="1"/>
  <c r="E415" i="9"/>
  <c r="F415" i="9" s="1"/>
  <c r="E414" i="9"/>
  <c r="F414" i="9" s="1"/>
  <c r="E413" i="9"/>
  <c r="F413" i="9" s="1"/>
  <c r="E412" i="9"/>
  <c r="F412" i="9" s="1"/>
  <c r="E411" i="9"/>
  <c r="F411" i="9" s="1"/>
  <c r="E410" i="9"/>
  <c r="F410" i="9" s="1"/>
  <c r="E409" i="9"/>
  <c r="F409" i="9" s="1"/>
  <c r="E408" i="9"/>
  <c r="F408" i="9" s="1"/>
  <c r="E407" i="9"/>
  <c r="F407" i="9" s="1"/>
  <c r="E406" i="9"/>
  <c r="F406" i="9" s="1"/>
  <c r="E405" i="9"/>
  <c r="F405" i="9" s="1"/>
  <c r="E404" i="9"/>
  <c r="F404" i="9" s="1"/>
  <c r="E403" i="9"/>
  <c r="F403" i="9" s="1"/>
  <c r="E402" i="9"/>
  <c r="F402" i="9" s="1"/>
  <c r="E401" i="9"/>
  <c r="F401" i="9" s="1"/>
  <c r="E400" i="9"/>
  <c r="F400" i="9" s="1"/>
  <c r="E399" i="9"/>
  <c r="F399" i="9" s="1"/>
  <c r="E398" i="9"/>
  <c r="F398" i="9" s="1"/>
  <c r="E397" i="9"/>
  <c r="F397" i="9" s="1"/>
  <c r="E396" i="9"/>
  <c r="F396" i="9" s="1"/>
  <c r="E395" i="9"/>
  <c r="F395" i="9" s="1"/>
  <c r="E394" i="9"/>
  <c r="F394" i="9" s="1"/>
  <c r="E393" i="9"/>
  <c r="F393" i="9" s="1"/>
  <c r="E392" i="9"/>
  <c r="F392" i="9" s="1"/>
  <c r="E391" i="9"/>
  <c r="F391" i="9" s="1"/>
  <c r="E390" i="9"/>
  <c r="F390" i="9" s="1"/>
  <c r="E389" i="9"/>
  <c r="F389" i="9" s="1"/>
  <c r="E388" i="9"/>
  <c r="F388" i="9" s="1"/>
  <c r="E387" i="9"/>
  <c r="F387" i="9" s="1"/>
  <c r="E386" i="9"/>
  <c r="F386" i="9" s="1"/>
  <c r="E385" i="9"/>
  <c r="F385" i="9" s="1"/>
  <c r="E384" i="9"/>
  <c r="F384" i="9" s="1"/>
  <c r="E383" i="9"/>
  <c r="F383" i="9" s="1"/>
  <c r="E382" i="9"/>
  <c r="F382" i="9" s="1"/>
  <c r="E381" i="9"/>
  <c r="F381" i="9" s="1"/>
  <c r="E380" i="9"/>
  <c r="F380" i="9" s="1"/>
  <c r="E379" i="9"/>
  <c r="F379" i="9" s="1"/>
  <c r="E378" i="9"/>
  <c r="F378" i="9" s="1"/>
  <c r="E377" i="9"/>
  <c r="F377" i="9" s="1"/>
  <c r="E376" i="9"/>
  <c r="F376" i="9" s="1"/>
  <c r="E375" i="9"/>
  <c r="F375" i="9" s="1"/>
  <c r="E374" i="9"/>
  <c r="F374" i="9" s="1"/>
  <c r="E373" i="9"/>
  <c r="F373" i="9" s="1"/>
  <c r="E372" i="9"/>
  <c r="F372" i="9" s="1"/>
  <c r="E371" i="9"/>
  <c r="F371" i="9" s="1"/>
  <c r="E370" i="9"/>
  <c r="F370" i="9" s="1"/>
  <c r="E369" i="9"/>
  <c r="F369" i="9" s="1"/>
  <c r="E368" i="9"/>
  <c r="F368" i="9" s="1"/>
  <c r="E367" i="9"/>
  <c r="F367" i="9" s="1"/>
  <c r="E366" i="9"/>
  <c r="F366" i="9" s="1"/>
  <c r="E365" i="9"/>
  <c r="F365" i="9" s="1"/>
  <c r="E364" i="9"/>
  <c r="F364" i="9" s="1"/>
  <c r="E363" i="9"/>
  <c r="F363" i="9" s="1"/>
  <c r="E362" i="9"/>
  <c r="F362" i="9" s="1"/>
  <c r="E361" i="9"/>
  <c r="F361" i="9" s="1"/>
  <c r="E360" i="9"/>
  <c r="F360" i="9" s="1"/>
  <c r="E359" i="9"/>
  <c r="F359" i="9" s="1"/>
  <c r="E358" i="9"/>
  <c r="F358" i="9" s="1"/>
  <c r="E357" i="9"/>
  <c r="F357" i="9" s="1"/>
  <c r="E356" i="9"/>
  <c r="F356" i="9" s="1"/>
  <c r="E355" i="9"/>
  <c r="F355" i="9" s="1"/>
  <c r="E354" i="9"/>
  <c r="F354" i="9" s="1"/>
  <c r="E353" i="9"/>
  <c r="F353" i="9" s="1"/>
  <c r="E352" i="9"/>
  <c r="F352" i="9" s="1"/>
  <c r="E351" i="9"/>
  <c r="F351" i="9" s="1"/>
  <c r="E350" i="9"/>
  <c r="F350" i="9" s="1"/>
  <c r="E349" i="9"/>
  <c r="F349" i="9" s="1"/>
  <c r="E348" i="9"/>
  <c r="F348" i="9" s="1"/>
  <c r="E347" i="9"/>
  <c r="F347" i="9" s="1"/>
  <c r="E346" i="9"/>
  <c r="F346" i="9" s="1"/>
  <c r="E345" i="9"/>
  <c r="F345" i="9" s="1"/>
  <c r="E344" i="9"/>
  <c r="F344" i="9" s="1"/>
  <c r="E343" i="9"/>
  <c r="F343" i="9" s="1"/>
  <c r="E342" i="9"/>
  <c r="F342" i="9" s="1"/>
  <c r="E341" i="9"/>
  <c r="F341" i="9" s="1"/>
  <c r="E340" i="9"/>
  <c r="F340" i="9" s="1"/>
  <c r="E339" i="9"/>
  <c r="F339" i="9" s="1"/>
  <c r="E338" i="9"/>
  <c r="F338" i="9" s="1"/>
  <c r="E337" i="9"/>
  <c r="F337" i="9" s="1"/>
  <c r="E336" i="9"/>
  <c r="F336" i="9" s="1"/>
  <c r="E335" i="9"/>
  <c r="F335" i="9" s="1"/>
  <c r="E334" i="9"/>
  <c r="F334" i="9" s="1"/>
  <c r="E333" i="9"/>
  <c r="F333" i="9" s="1"/>
  <c r="E332" i="9"/>
  <c r="F332" i="9" s="1"/>
  <c r="E331" i="9"/>
  <c r="F331" i="9" s="1"/>
  <c r="E330" i="9"/>
  <c r="F330" i="9" s="1"/>
  <c r="E329" i="9"/>
  <c r="F329" i="9" s="1"/>
  <c r="E328" i="9"/>
  <c r="F328" i="9" s="1"/>
  <c r="E327" i="9"/>
  <c r="F327" i="9" s="1"/>
  <c r="E326" i="9"/>
  <c r="F326" i="9" s="1"/>
  <c r="E325" i="9"/>
  <c r="F325" i="9" s="1"/>
  <c r="E324" i="9"/>
  <c r="F324" i="9" s="1"/>
  <c r="E323" i="9"/>
  <c r="F323" i="9" s="1"/>
  <c r="E322" i="9"/>
  <c r="F322" i="9" s="1"/>
  <c r="E321" i="9"/>
  <c r="F321" i="9" s="1"/>
  <c r="E320" i="9"/>
  <c r="F320" i="9" s="1"/>
  <c r="E319" i="9"/>
  <c r="F319" i="9" s="1"/>
  <c r="E318" i="9"/>
  <c r="F318" i="9" s="1"/>
  <c r="E317" i="9"/>
  <c r="F317" i="9" s="1"/>
  <c r="E316" i="9"/>
  <c r="F316" i="9" s="1"/>
  <c r="E315" i="9"/>
  <c r="F315" i="9" s="1"/>
  <c r="E314" i="9"/>
  <c r="F314" i="9" s="1"/>
  <c r="E313" i="9"/>
  <c r="F313" i="9" s="1"/>
  <c r="E312" i="9"/>
  <c r="F312" i="9" s="1"/>
  <c r="E311" i="9"/>
  <c r="F311" i="9" s="1"/>
  <c r="E310" i="9"/>
  <c r="F310" i="9" s="1"/>
  <c r="E309" i="9"/>
  <c r="F309" i="9" s="1"/>
  <c r="E308" i="9"/>
  <c r="F308" i="9" s="1"/>
  <c r="E307" i="9"/>
  <c r="F307" i="9" s="1"/>
  <c r="E306" i="9"/>
  <c r="F306" i="9" s="1"/>
  <c r="E305" i="9"/>
  <c r="F305" i="9" s="1"/>
  <c r="E304" i="9"/>
  <c r="F304" i="9" s="1"/>
  <c r="E303" i="9"/>
  <c r="F303" i="9" s="1"/>
  <c r="E302" i="9"/>
  <c r="F302" i="9" s="1"/>
  <c r="E301" i="9"/>
  <c r="F301" i="9" s="1"/>
  <c r="E300" i="9"/>
  <c r="F300" i="9" s="1"/>
  <c r="E299" i="9"/>
  <c r="F299" i="9" s="1"/>
  <c r="E298" i="9"/>
  <c r="F298" i="9" s="1"/>
  <c r="E297" i="9"/>
  <c r="F297" i="9" s="1"/>
  <c r="E296" i="9"/>
  <c r="F296" i="9" s="1"/>
  <c r="E295" i="9"/>
  <c r="F295" i="9" s="1"/>
  <c r="E294" i="9"/>
  <c r="F294" i="9" s="1"/>
  <c r="E293" i="9"/>
  <c r="F293" i="9" s="1"/>
  <c r="E292" i="9"/>
  <c r="F292" i="9" s="1"/>
  <c r="E291" i="9"/>
  <c r="F291" i="9" s="1"/>
  <c r="E290" i="9"/>
  <c r="F290" i="9" s="1"/>
  <c r="E289" i="9"/>
  <c r="F289" i="9" s="1"/>
  <c r="E288" i="9"/>
  <c r="F288" i="9" s="1"/>
  <c r="E287" i="9"/>
  <c r="F287" i="9" s="1"/>
  <c r="E286" i="9"/>
  <c r="F286" i="9" s="1"/>
  <c r="E285" i="9"/>
  <c r="F285" i="9" s="1"/>
  <c r="E284" i="9"/>
  <c r="F284" i="9" s="1"/>
  <c r="E283" i="9"/>
  <c r="F283" i="9" s="1"/>
  <c r="E282" i="9"/>
  <c r="F282" i="9" s="1"/>
  <c r="E281" i="9"/>
  <c r="F281" i="9" s="1"/>
  <c r="E280" i="9"/>
  <c r="F280" i="9" s="1"/>
  <c r="E279" i="9"/>
  <c r="F279" i="9" s="1"/>
  <c r="E278" i="9"/>
  <c r="F278" i="9" s="1"/>
  <c r="E277" i="9"/>
  <c r="F277" i="9" s="1"/>
  <c r="E276" i="9"/>
  <c r="F276" i="9" s="1"/>
  <c r="E275" i="9"/>
  <c r="F275" i="9" s="1"/>
  <c r="E274" i="9"/>
  <c r="F274" i="9" s="1"/>
  <c r="E273" i="9"/>
  <c r="F273" i="9" s="1"/>
  <c r="E272" i="9"/>
  <c r="F272" i="9" s="1"/>
  <c r="E271" i="9"/>
  <c r="F271" i="9" s="1"/>
  <c r="E270" i="9"/>
  <c r="F270" i="9" s="1"/>
  <c r="E269" i="9"/>
  <c r="F269" i="9" s="1"/>
  <c r="E268" i="9"/>
  <c r="F268" i="9" s="1"/>
  <c r="E267" i="9"/>
  <c r="F267" i="9" s="1"/>
  <c r="E266" i="9"/>
  <c r="F266" i="9" s="1"/>
  <c r="F265" i="9"/>
  <c r="E265" i="9"/>
  <c r="E264" i="9"/>
  <c r="F264" i="9" s="1"/>
  <c r="E263" i="9"/>
  <c r="F263" i="9" s="1"/>
  <c r="E262" i="9"/>
  <c r="F262" i="9" s="1"/>
  <c r="E261" i="9"/>
  <c r="F261" i="9" s="1"/>
  <c r="E260" i="9"/>
  <c r="F260" i="9" s="1"/>
  <c r="E259" i="9"/>
  <c r="F259" i="9" s="1"/>
  <c r="E258" i="9"/>
  <c r="F258" i="9" s="1"/>
  <c r="E257" i="9"/>
  <c r="F257" i="9" s="1"/>
  <c r="E256" i="9"/>
  <c r="F256" i="9" s="1"/>
  <c r="E255" i="9"/>
  <c r="F255" i="9" s="1"/>
  <c r="E254" i="9"/>
  <c r="F254" i="9" s="1"/>
  <c r="E253" i="9"/>
  <c r="F253" i="9" s="1"/>
  <c r="E252" i="9"/>
  <c r="F252" i="9" s="1"/>
  <c r="E251" i="9"/>
  <c r="F251" i="9" s="1"/>
  <c r="E250" i="9"/>
  <c r="F250" i="9" s="1"/>
  <c r="E249" i="9"/>
  <c r="F249" i="9" s="1"/>
  <c r="E248" i="9"/>
  <c r="F248" i="9" s="1"/>
  <c r="E247" i="9"/>
  <c r="F247" i="9" s="1"/>
  <c r="E246" i="9"/>
  <c r="F246" i="9" s="1"/>
  <c r="E245" i="9"/>
  <c r="F245" i="9" s="1"/>
  <c r="E244" i="9"/>
  <c r="F244" i="9" s="1"/>
  <c r="E243" i="9"/>
  <c r="F243" i="9" s="1"/>
  <c r="E242" i="9"/>
  <c r="F242" i="9" s="1"/>
  <c r="E241" i="9"/>
  <c r="F241" i="9" s="1"/>
  <c r="E240" i="9"/>
  <c r="F240" i="9" s="1"/>
  <c r="E239" i="9"/>
  <c r="F239" i="9" s="1"/>
  <c r="E238" i="9"/>
  <c r="F238" i="9" s="1"/>
  <c r="E237" i="9"/>
  <c r="F237" i="9" s="1"/>
  <c r="E236" i="9"/>
  <c r="F236" i="9" s="1"/>
  <c r="E235" i="9"/>
  <c r="F235" i="9" s="1"/>
  <c r="E234" i="9"/>
  <c r="F234" i="9" s="1"/>
  <c r="E233" i="9"/>
  <c r="F233" i="9" s="1"/>
  <c r="E232" i="9"/>
  <c r="F232" i="9" s="1"/>
  <c r="E231" i="9"/>
  <c r="F231" i="9" s="1"/>
  <c r="E230" i="9"/>
  <c r="F230" i="9" s="1"/>
  <c r="E229" i="9"/>
  <c r="F229" i="9" s="1"/>
  <c r="E228" i="9"/>
  <c r="F228" i="9" s="1"/>
  <c r="E227" i="9"/>
  <c r="F227" i="9" s="1"/>
  <c r="E226" i="9"/>
  <c r="F226" i="9" s="1"/>
  <c r="E225" i="9"/>
  <c r="F225" i="9" s="1"/>
  <c r="E224" i="9"/>
  <c r="F224" i="9" s="1"/>
  <c r="E223" i="9"/>
  <c r="F223" i="9" s="1"/>
  <c r="E222" i="9"/>
  <c r="F222" i="9" s="1"/>
  <c r="E221" i="9"/>
  <c r="F221" i="9" s="1"/>
  <c r="E220" i="9"/>
  <c r="F220" i="9" s="1"/>
  <c r="E219" i="9"/>
  <c r="F219" i="9" s="1"/>
  <c r="E218" i="9"/>
  <c r="F218" i="9" s="1"/>
  <c r="E217" i="9"/>
  <c r="F217" i="9" s="1"/>
  <c r="E216" i="9"/>
  <c r="F216" i="9" s="1"/>
  <c r="E215" i="9"/>
  <c r="F215" i="9" s="1"/>
  <c r="E214" i="9"/>
  <c r="F214" i="9" s="1"/>
  <c r="E213" i="9"/>
  <c r="F213" i="9" s="1"/>
  <c r="E212" i="9"/>
  <c r="F212" i="9" s="1"/>
  <c r="E211" i="9"/>
  <c r="F211" i="9" s="1"/>
  <c r="E210" i="9"/>
  <c r="F210" i="9" s="1"/>
  <c r="E209" i="9"/>
  <c r="F209" i="9" s="1"/>
  <c r="E208" i="9"/>
  <c r="F208" i="9" s="1"/>
  <c r="E207" i="9"/>
  <c r="F207" i="9" s="1"/>
  <c r="E206" i="9"/>
  <c r="F206" i="9" s="1"/>
  <c r="E205" i="9"/>
  <c r="F205" i="9" s="1"/>
  <c r="E204" i="9"/>
  <c r="F204" i="9" s="1"/>
  <c r="E203" i="9"/>
  <c r="F203" i="9" s="1"/>
  <c r="E202" i="9"/>
  <c r="F202" i="9" s="1"/>
  <c r="E201" i="9"/>
  <c r="F201" i="9" s="1"/>
  <c r="E200" i="9"/>
  <c r="F200" i="9" s="1"/>
  <c r="E199" i="9"/>
  <c r="F199" i="9" s="1"/>
  <c r="E198" i="9"/>
  <c r="F198" i="9" s="1"/>
  <c r="E197" i="9"/>
  <c r="F197" i="9" s="1"/>
  <c r="E196" i="9"/>
  <c r="F196" i="9" s="1"/>
  <c r="E195" i="9"/>
  <c r="F195" i="9" s="1"/>
  <c r="E194" i="9"/>
  <c r="F194" i="9" s="1"/>
  <c r="E193" i="9"/>
  <c r="F193" i="9" s="1"/>
  <c r="E192" i="9"/>
  <c r="F192" i="9" s="1"/>
  <c r="E191" i="9"/>
  <c r="F191" i="9" s="1"/>
  <c r="E190" i="9"/>
  <c r="F190" i="9" s="1"/>
  <c r="E189" i="9"/>
  <c r="F189" i="9" s="1"/>
  <c r="E188" i="9"/>
  <c r="F188" i="9" s="1"/>
  <c r="E187" i="9"/>
  <c r="F187" i="9" s="1"/>
  <c r="E186" i="9"/>
  <c r="F186" i="9" s="1"/>
  <c r="E185" i="9"/>
  <c r="F185" i="9" s="1"/>
  <c r="E184" i="9"/>
  <c r="F184" i="9" s="1"/>
  <c r="E183" i="9"/>
  <c r="F183" i="9" s="1"/>
  <c r="E182" i="9"/>
  <c r="F182" i="9" s="1"/>
  <c r="E181" i="9"/>
  <c r="F181" i="9" s="1"/>
  <c r="E180" i="9"/>
  <c r="F180" i="9" s="1"/>
  <c r="E179" i="9"/>
  <c r="F179" i="9" s="1"/>
  <c r="E178" i="9"/>
  <c r="F178" i="9" s="1"/>
  <c r="E177" i="9"/>
  <c r="F177" i="9" s="1"/>
  <c r="E176" i="9"/>
  <c r="F176" i="9" s="1"/>
  <c r="E175" i="9"/>
  <c r="F175" i="9" s="1"/>
  <c r="E174" i="9"/>
  <c r="F174" i="9" s="1"/>
  <c r="E173" i="9"/>
  <c r="F173" i="9" s="1"/>
  <c r="E172" i="9"/>
  <c r="F172" i="9" s="1"/>
  <c r="E171" i="9"/>
  <c r="F171" i="9" s="1"/>
  <c r="E170" i="9"/>
  <c r="F170" i="9" s="1"/>
  <c r="E169" i="9"/>
  <c r="F169" i="9" s="1"/>
  <c r="E168" i="9"/>
  <c r="F168" i="9" s="1"/>
  <c r="E167" i="9"/>
  <c r="F167" i="9" s="1"/>
  <c r="E166" i="9"/>
  <c r="F166" i="9" s="1"/>
  <c r="E165" i="9"/>
  <c r="F165" i="9" s="1"/>
  <c r="E164" i="9"/>
  <c r="F164" i="9" s="1"/>
  <c r="E163" i="9"/>
  <c r="F163" i="9" s="1"/>
  <c r="E162" i="9"/>
  <c r="F162" i="9" s="1"/>
  <c r="E161" i="9"/>
  <c r="F161" i="9" s="1"/>
  <c r="E160" i="9"/>
  <c r="F160" i="9" s="1"/>
  <c r="E159" i="9"/>
  <c r="F159" i="9" s="1"/>
  <c r="E158" i="9"/>
  <c r="F158" i="9" s="1"/>
  <c r="E157" i="9"/>
  <c r="F157" i="9" s="1"/>
  <c r="E156" i="9"/>
  <c r="F156" i="9" s="1"/>
  <c r="E155" i="9"/>
  <c r="F155" i="9" s="1"/>
  <c r="E154" i="9"/>
  <c r="F154" i="9" s="1"/>
  <c r="E153" i="9"/>
  <c r="F153" i="9" s="1"/>
  <c r="E152" i="9"/>
  <c r="F152" i="9" s="1"/>
  <c r="E151" i="9"/>
  <c r="F151" i="9" s="1"/>
  <c r="E150" i="9"/>
  <c r="F150" i="9" s="1"/>
  <c r="E149" i="9"/>
  <c r="F149" i="9" s="1"/>
  <c r="E148" i="9"/>
  <c r="F148" i="9" s="1"/>
  <c r="E147" i="9"/>
  <c r="F147" i="9" s="1"/>
  <c r="E146" i="9"/>
  <c r="F146" i="9" s="1"/>
  <c r="E145" i="9"/>
  <c r="F145" i="9" s="1"/>
  <c r="E144" i="9"/>
  <c r="F144" i="9" s="1"/>
  <c r="E143" i="9"/>
  <c r="F143" i="9" s="1"/>
  <c r="E142" i="9"/>
  <c r="F142" i="9" s="1"/>
  <c r="E141" i="9"/>
  <c r="F141" i="9" s="1"/>
  <c r="E140" i="9"/>
  <c r="F140" i="9" s="1"/>
  <c r="E139" i="9"/>
  <c r="F139" i="9" s="1"/>
  <c r="E138" i="9"/>
  <c r="F138" i="9" s="1"/>
  <c r="E137" i="9"/>
  <c r="F137" i="9" s="1"/>
  <c r="E136" i="9"/>
  <c r="F136" i="9" s="1"/>
  <c r="E135" i="9"/>
  <c r="F135" i="9" s="1"/>
  <c r="E134" i="9"/>
  <c r="F134" i="9" s="1"/>
  <c r="E133" i="9"/>
  <c r="F133" i="9" s="1"/>
  <c r="E132" i="9"/>
  <c r="F132" i="9" s="1"/>
  <c r="E131" i="9"/>
  <c r="F131" i="9" s="1"/>
  <c r="E130" i="9"/>
  <c r="F130" i="9" s="1"/>
  <c r="E129" i="9"/>
  <c r="F129" i="9" s="1"/>
  <c r="E128" i="9"/>
  <c r="F128" i="9" s="1"/>
  <c r="E127" i="9"/>
  <c r="F127" i="9" s="1"/>
  <c r="E126" i="9"/>
  <c r="F126" i="9" s="1"/>
  <c r="E125" i="9"/>
  <c r="F125" i="9" s="1"/>
  <c r="E124" i="9"/>
  <c r="F124" i="9" s="1"/>
  <c r="E123" i="9"/>
  <c r="F123" i="9" s="1"/>
  <c r="E122" i="9"/>
  <c r="F122" i="9" s="1"/>
  <c r="E121" i="9"/>
  <c r="F121" i="9" s="1"/>
  <c r="E120" i="9"/>
  <c r="F120" i="9" s="1"/>
  <c r="E119" i="9"/>
  <c r="F119" i="9" s="1"/>
  <c r="E118" i="9"/>
  <c r="F118" i="9" s="1"/>
  <c r="E117" i="9"/>
  <c r="F117" i="9" s="1"/>
  <c r="E116" i="9"/>
  <c r="F116" i="9" s="1"/>
  <c r="E115" i="9"/>
  <c r="F115" i="9" s="1"/>
  <c r="E114" i="9"/>
  <c r="F114" i="9" s="1"/>
  <c r="E113" i="9"/>
  <c r="F113" i="9" s="1"/>
  <c r="E112" i="9"/>
  <c r="F112" i="9" s="1"/>
  <c r="E111" i="9"/>
  <c r="F111" i="9" s="1"/>
  <c r="E110" i="9"/>
  <c r="F110" i="9" s="1"/>
  <c r="E109" i="9"/>
  <c r="F109" i="9" s="1"/>
  <c r="E108" i="9"/>
  <c r="F108" i="9" s="1"/>
  <c r="E107" i="9"/>
  <c r="F107" i="9" s="1"/>
  <c r="E106" i="9"/>
  <c r="F106" i="9" s="1"/>
  <c r="E105" i="9"/>
  <c r="F105" i="9" s="1"/>
  <c r="E104" i="9"/>
  <c r="F104" i="9" s="1"/>
  <c r="E103" i="9"/>
  <c r="F103" i="9" s="1"/>
  <c r="E102" i="9"/>
  <c r="F102" i="9" s="1"/>
  <c r="E101" i="9"/>
  <c r="F101" i="9" s="1"/>
  <c r="E100" i="9"/>
  <c r="F100" i="9" s="1"/>
  <c r="E99" i="9"/>
  <c r="F99" i="9" s="1"/>
  <c r="E98" i="9"/>
  <c r="F98" i="9" s="1"/>
  <c r="E97" i="9"/>
  <c r="F97" i="9" s="1"/>
  <c r="E96" i="9"/>
  <c r="F96" i="9" s="1"/>
  <c r="E95" i="9"/>
  <c r="F95" i="9" s="1"/>
  <c r="E94" i="9"/>
  <c r="F94" i="9" s="1"/>
  <c r="E93" i="9"/>
  <c r="F93" i="9" s="1"/>
  <c r="E92" i="9"/>
  <c r="F92" i="9" s="1"/>
  <c r="E91" i="9"/>
  <c r="F91" i="9" s="1"/>
  <c r="E90" i="9"/>
  <c r="F90" i="9" s="1"/>
  <c r="E89" i="9"/>
  <c r="F89" i="9" s="1"/>
  <c r="E88" i="9"/>
  <c r="F88" i="9" s="1"/>
  <c r="E87" i="9"/>
  <c r="F87" i="9" s="1"/>
  <c r="E86" i="9"/>
  <c r="F86" i="9" s="1"/>
  <c r="E85" i="9"/>
  <c r="F85" i="9" s="1"/>
  <c r="E84" i="9"/>
  <c r="F84" i="9" s="1"/>
  <c r="E83" i="9"/>
  <c r="F83" i="9" s="1"/>
  <c r="E82" i="9"/>
  <c r="F82" i="9" s="1"/>
  <c r="E81" i="9"/>
  <c r="F81" i="9" s="1"/>
  <c r="E80" i="9"/>
  <c r="F80" i="9" s="1"/>
  <c r="E79" i="9"/>
  <c r="F79" i="9" s="1"/>
  <c r="E78" i="9"/>
  <c r="F78" i="9" s="1"/>
  <c r="E77" i="9"/>
  <c r="F77" i="9" s="1"/>
  <c r="E76" i="9"/>
  <c r="F76" i="9" s="1"/>
  <c r="E75" i="9"/>
  <c r="F75" i="9" s="1"/>
  <c r="E74" i="9"/>
  <c r="F74" i="9" s="1"/>
  <c r="E73" i="9"/>
  <c r="F73" i="9" s="1"/>
  <c r="E72" i="9"/>
  <c r="F72" i="9" s="1"/>
  <c r="E71" i="9"/>
  <c r="F71" i="9" s="1"/>
  <c r="E70" i="9"/>
  <c r="F70" i="9" s="1"/>
  <c r="E69" i="9"/>
  <c r="F69" i="9" s="1"/>
  <c r="E68" i="9"/>
  <c r="F68" i="9" s="1"/>
  <c r="E67" i="9"/>
  <c r="F67" i="9" s="1"/>
  <c r="E66" i="9"/>
  <c r="F66" i="9" s="1"/>
  <c r="E65" i="9"/>
  <c r="F65" i="9" s="1"/>
  <c r="E64" i="9"/>
  <c r="F64" i="9" s="1"/>
  <c r="E63" i="9"/>
  <c r="F63" i="9" s="1"/>
  <c r="E62" i="9"/>
  <c r="F62" i="9" s="1"/>
  <c r="E61" i="9"/>
  <c r="F61" i="9" s="1"/>
  <c r="E60" i="9"/>
  <c r="F60" i="9" s="1"/>
  <c r="E59" i="9"/>
  <c r="F59" i="9" s="1"/>
  <c r="E58" i="9"/>
  <c r="F58" i="9" s="1"/>
  <c r="E57" i="9"/>
  <c r="F57" i="9" s="1"/>
  <c r="E56" i="9"/>
  <c r="F56" i="9" s="1"/>
  <c r="E55" i="9"/>
  <c r="F55" i="9" s="1"/>
  <c r="E54" i="9"/>
  <c r="F54" i="9" s="1"/>
  <c r="E53" i="9"/>
  <c r="F53" i="9" s="1"/>
  <c r="E52" i="9"/>
  <c r="F52" i="9" s="1"/>
  <c r="E51" i="9"/>
  <c r="F51" i="9" s="1"/>
  <c r="E50" i="9"/>
  <c r="F50" i="9" s="1"/>
  <c r="E49" i="9"/>
  <c r="F49" i="9" s="1"/>
  <c r="E48" i="9"/>
  <c r="F48" i="9" s="1"/>
  <c r="E47" i="9"/>
  <c r="F47" i="9" s="1"/>
  <c r="E46" i="9"/>
  <c r="F46" i="9" s="1"/>
  <c r="E45" i="9"/>
  <c r="F45" i="9" s="1"/>
  <c r="E44" i="9"/>
  <c r="F44" i="9" s="1"/>
  <c r="E43" i="9"/>
  <c r="F43" i="9" s="1"/>
  <c r="E42" i="9"/>
  <c r="F42" i="9" s="1"/>
  <c r="E41" i="9"/>
  <c r="F41" i="9" s="1"/>
  <c r="F40" i="9"/>
  <c r="E40" i="9"/>
  <c r="E39" i="9"/>
  <c r="F39" i="9" s="1"/>
  <c r="E38" i="9"/>
  <c r="F38" i="9" s="1"/>
  <c r="E37" i="9"/>
  <c r="F37" i="9" s="1"/>
  <c r="E36" i="9"/>
  <c r="F36" i="9" s="1"/>
  <c r="E35" i="9"/>
  <c r="F35" i="9" s="1"/>
  <c r="E34" i="9"/>
  <c r="F34" i="9" s="1"/>
  <c r="E33" i="9"/>
  <c r="F33" i="9" s="1"/>
  <c r="E32" i="9"/>
  <c r="F32" i="9" s="1"/>
  <c r="E31" i="9"/>
  <c r="F31" i="9" s="1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21" i="9"/>
  <c r="F21" i="9" s="1"/>
  <c r="E20" i="9"/>
  <c r="F20" i="9" s="1"/>
  <c r="E19" i="9"/>
  <c r="F19" i="9" s="1"/>
  <c r="E18" i="9"/>
  <c r="F18" i="9" s="1"/>
  <c r="E17" i="9"/>
  <c r="F17" i="9" s="1"/>
  <c r="E16" i="9"/>
  <c r="F16" i="9" s="1"/>
  <c r="E15" i="9"/>
  <c r="F15" i="9" s="1"/>
  <c r="E14" i="9"/>
  <c r="F14" i="9" s="1"/>
  <c r="E13" i="9"/>
  <c r="F13" i="9" s="1"/>
  <c r="E12" i="9"/>
  <c r="F12" i="9" s="1"/>
  <c r="E11" i="9"/>
  <c r="F11" i="9" s="1"/>
  <c r="E10" i="9"/>
  <c r="F10" i="9" s="1"/>
  <c r="E9" i="9"/>
  <c r="F9" i="9" s="1"/>
  <c r="E8" i="9"/>
  <c r="F8" i="9" s="1"/>
  <c r="E7" i="9"/>
  <c r="F7" i="9" s="1"/>
  <c r="E6" i="9"/>
  <c r="F6" i="9" s="1"/>
  <c r="E5" i="9"/>
  <c r="F5" i="9" s="1"/>
  <c r="E4" i="9"/>
  <c r="F4" i="9" s="1"/>
  <c r="E3" i="9"/>
  <c r="F3" i="9" s="1"/>
  <c r="E2" i="9"/>
  <c r="F2" i="9" s="1"/>
  <c r="D9" i="6" l="1"/>
  <c r="D8" i="6"/>
  <c r="D7" i="6"/>
  <c r="C7" i="6"/>
  <c r="E7" i="3" l="1"/>
  <c r="E7" i="6" l="1"/>
  <c r="K101" i="6" l="1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4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B10" i="6"/>
  <c r="B10" i="3"/>
  <c r="C9" i="3"/>
  <c r="C9" i="6" l="1"/>
  <c r="E9" i="3"/>
  <c r="E8" i="3"/>
  <c r="C8" i="6"/>
  <c r="BW36" i="3"/>
  <c r="BX36" i="3" s="1"/>
  <c r="BW48" i="3"/>
  <c r="BX48" i="3" s="1"/>
  <c r="BW96" i="3"/>
  <c r="BX96" i="3" s="1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BW81" i="3" s="1"/>
  <c r="BX81" i="3" s="1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BW75" i="3" s="1"/>
  <c r="BX75" i="3" s="1"/>
  <c r="L51" i="4"/>
  <c r="BW14" i="3" s="1"/>
  <c r="BX14" i="3" s="1"/>
  <c r="L52" i="4"/>
  <c r="BW66" i="3" s="1"/>
  <c r="BX66" i="3" s="1"/>
  <c r="L53" i="4"/>
  <c r="L54" i="4"/>
  <c r="L55" i="4"/>
  <c r="L56" i="4"/>
  <c r="L57" i="4"/>
  <c r="BW28" i="3" s="1"/>
  <c r="BX28" i="3" s="1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BW76" i="3" s="1"/>
  <c r="BX76" i="3" s="1"/>
  <c r="L334" i="4"/>
  <c r="BW77" i="3" s="1"/>
  <c r="BX77" i="3" s="1"/>
  <c r="L335" i="4"/>
  <c r="BW78" i="3" s="1"/>
  <c r="BX78" i="3" s="1"/>
  <c r="L336" i="4"/>
  <c r="BW79" i="3" s="1"/>
  <c r="BX79" i="3" s="1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BW82" i="3" s="1"/>
  <c r="BX82" i="3" s="1"/>
  <c r="L356" i="4"/>
  <c r="BW83" i="3" s="1"/>
  <c r="BX83" i="3" s="1"/>
  <c r="L357" i="4"/>
  <c r="BW84" i="3" s="1"/>
  <c r="BX84" i="3" s="1"/>
  <c r="L358" i="4"/>
  <c r="BW85" i="3" s="1"/>
  <c r="BX85" i="3" s="1"/>
  <c r="L359" i="4"/>
  <c r="BW86" i="3" s="1"/>
  <c r="BX86" i="3" s="1"/>
  <c r="L360" i="4"/>
  <c r="BW87" i="3" s="1"/>
  <c r="BX87" i="3" s="1"/>
  <c r="L361" i="4"/>
  <c r="BW88" i="3" s="1"/>
  <c r="BX88" i="3" s="1"/>
  <c r="L362" i="4"/>
  <c r="BW89" i="3" s="1"/>
  <c r="BX89" i="3" s="1"/>
  <c r="L363" i="4"/>
  <c r="BW90" i="3" s="1"/>
  <c r="BX90" i="3" s="1"/>
  <c r="L364" i="4"/>
  <c r="BW91" i="3" s="1"/>
  <c r="BX91" i="3" s="1"/>
  <c r="L365" i="4"/>
  <c r="BW92" i="3" s="1"/>
  <c r="BX92" i="3" s="1"/>
  <c r="L366" i="4"/>
  <c r="BW93" i="3" s="1"/>
  <c r="BX93" i="3" s="1"/>
  <c r="L367" i="4"/>
  <c r="BW94" i="3" s="1"/>
  <c r="BX94" i="3" s="1"/>
  <c r="L368" i="4"/>
  <c r="BW95" i="3" s="1"/>
  <c r="BX95" i="3" s="1"/>
  <c r="L369" i="4"/>
  <c r="L370" i="4"/>
  <c r="BW97" i="3" s="1"/>
  <c r="BX97" i="3" s="1"/>
  <c r="L371" i="4"/>
  <c r="BW98" i="3" s="1"/>
  <c r="BX98" i="3" s="1"/>
  <c r="L372" i="4"/>
  <c r="BW15" i="3" s="1"/>
  <c r="BX15" i="3" s="1"/>
  <c r="L373" i="4"/>
  <c r="BW16" i="3" s="1"/>
  <c r="BX16" i="3" s="1"/>
  <c r="L374" i="4"/>
  <c r="BW17" i="3" s="1"/>
  <c r="BX17" i="3" s="1"/>
  <c r="L375" i="4"/>
  <c r="BW18" i="3" s="1"/>
  <c r="BX18" i="3" s="1"/>
  <c r="L376" i="4"/>
  <c r="BW19" i="3" s="1"/>
  <c r="BX19" i="3" s="1"/>
  <c r="L377" i="4"/>
  <c r="BW20" i="3" s="1"/>
  <c r="BX20" i="3" s="1"/>
  <c r="L378" i="4"/>
  <c r="BW21" i="3" s="1"/>
  <c r="BX21" i="3" s="1"/>
  <c r="L379" i="4"/>
  <c r="BW22" i="3" s="1"/>
  <c r="BX22" i="3" s="1"/>
  <c r="L380" i="4"/>
  <c r="BW23" i="3" s="1"/>
  <c r="BX23" i="3" s="1"/>
  <c r="L381" i="4"/>
  <c r="BW24" i="3" s="1"/>
  <c r="BX24" i="3" s="1"/>
  <c r="L382" i="4"/>
  <c r="BW40" i="3" s="1"/>
  <c r="BX40" i="3" s="1"/>
  <c r="L383" i="4"/>
  <c r="BW41" i="3" s="1"/>
  <c r="BX41" i="3" s="1"/>
  <c r="L384" i="4"/>
  <c r="BW67" i="3" s="1"/>
  <c r="BX67" i="3" s="1"/>
  <c r="L385" i="4"/>
  <c r="BW42" i="3" s="1"/>
  <c r="BX42" i="3" s="1"/>
  <c r="L386" i="4"/>
  <c r="BW68" i="3" s="1"/>
  <c r="BX68" i="3" s="1"/>
  <c r="L387" i="4"/>
  <c r="BW69" i="3" s="1"/>
  <c r="BX69" i="3" s="1"/>
  <c r="L388" i="4"/>
  <c r="BW43" i="3" s="1"/>
  <c r="BX43" i="3" s="1"/>
  <c r="L389" i="4"/>
  <c r="BW44" i="3" s="1"/>
  <c r="BX44" i="3" s="1"/>
  <c r="L390" i="4"/>
  <c r="BW45" i="3" s="1"/>
  <c r="BX45" i="3" s="1"/>
  <c r="L391" i="4"/>
  <c r="BW46" i="3" s="1"/>
  <c r="BX46" i="3" s="1"/>
  <c r="L392" i="4"/>
  <c r="BW47" i="3" s="1"/>
  <c r="BX47" i="3" s="1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BW49" i="3" s="1"/>
  <c r="BX49" i="3" s="1"/>
  <c r="L432" i="4"/>
  <c r="BW50" i="3" s="1"/>
  <c r="BX50" i="3" s="1"/>
  <c r="L433" i="4"/>
  <c r="BW51" i="3" s="1"/>
  <c r="BX51" i="3" s="1"/>
  <c r="L434" i="4"/>
  <c r="BW52" i="3" s="1"/>
  <c r="BX52" i="3" s="1"/>
  <c r="L435" i="4"/>
  <c r="BW53" i="3" s="1"/>
  <c r="BX53" i="3" s="1"/>
  <c r="L436" i="4"/>
  <c r="BW54" i="3" s="1"/>
  <c r="BX54" i="3" s="1"/>
  <c r="L437" i="4"/>
  <c r="BW55" i="3" s="1"/>
  <c r="BX55" i="3" s="1"/>
  <c r="L438" i="4"/>
  <c r="BW56" i="3" s="1"/>
  <c r="BX56" i="3" s="1"/>
  <c r="L439" i="4"/>
  <c r="BW57" i="3" s="1"/>
  <c r="BX57" i="3" s="1"/>
  <c r="L440" i="4"/>
  <c r="BW58" i="3" s="1"/>
  <c r="BX58" i="3" s="1"/>
  <c r="L441" i="4"/>
  <c r="BW59" i="3" s="1"/>
  <c r="BX59" i="3" s="1"/>
  <c r="L442" i="4"/>
  <c r="BW60" i="3" s="1"/>
  <c r="BX60" i="3" s="1"/>
  <c r="L443" i="4"/>
  <c r="BW61" i="3" s="1"/>
  <c r="BX61" i="3" s="1"/>
  <c r="L444" i="4"/>
  <c r="BW62" i="3" s="1"/>
  <c r="BX62" i="3" s="1"/>
  <c r="L445" i="4"/>
  <c r="BW63" i="3" s="1"/>
  <c r="BX63" i="3" s="1"/>
  <c r="L446" i="4"/>
  <c r="BW29" i="3" s="1"/>
  <c r="BX29" i="3" s="1"/>
  <c r="L447" i="4"/>
  <c r="BW30" i="3" s="1"/>
  <c r="BX30" i="3" s="1"/>
  <c r="L448" i="4"/>
  <c r="BW31" i="3" s="1"/>
  <c r="BX31" i="3" s="1"/>
  <c r="L449" i="4"/>
  <c r="BW32" i="3" s="1"/>
  <c r="BX32" i="3" s="1"/>
  <c r="L450" i="4"/>
  <c r="BW33" i="3" s="1"/>
  <c r="BX33" i="3" s="1"/>
  <c r="L451" i="4"/>
  <c r="BW34" i="3" s="1"/>
  <c r="BX34" i="3" s="1"/>
  <c r="L452" i="4"/>
  <c r="BW35" i="3" s="1"/>
  <c r="BX35" i="3" s="1"/>
  <c r="L453" i="4"/>
  <c r="L454" i="4"/>
  <c r="BW37" i="3" s="1"/>
  <c r="BX37" i="3" s="1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BW99" i="3" s="1"/>
  <c r="BX99" i="3" s="1"/>
  <c r="L783" i="4"/>
  <c r="BW25" i="3" s="1"/>
  <c r="BX25" i="3" s="1"/>
  <c r="L784" i="4"/>
  <c r="BW70" i="3" s="1"/>
  <c r="BX70" i="3" s="1"/>
  <c r="L785" i="4"/>
  <c r="L786" i="4"/>
  <c r="BW64" i="3" s="1"/>
  <c r="BX64" i="3" s="1"/>
  <c r="L787" i="4"/>
  <c r="BW38" i="3" s="1"/>
  <c r="BX38" i="3" s="1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BW26" i="3" s="1"/>
  <c r="BX26" i="3" s="1"/>
  <c r="L816" i="4"/>
  <c r="L817" i="4"/>
  <c r="L818" i="4"/>
  <c r="L819" i="4"/>
  <c r="L820" i="4"/>
  <c r="L821" i="4"/>
  <c r="L822" i="4"/>
  <c r="L823" i="4"/>
  <c r="L824" i="4"/>
  <c r="BW65" i="3" s="1"/>
  <c r="BX65" i="3" s="1"/>
  <c r="L825" i="4"/>
  <c r="BW71" i="3" s="1"/>
  <c r="BX71" i="3" s="1"/>
  <c r="L826" i="4"/>
  <c r="L827" i="4"/>
  <c r="L828" i="4"/>
  <c r="L829" i="4"/>
  <c r="L830" i="4"/>
  <c r="L831" i="4"/>
  <c r="L832" i="4"/>
  <c r="BW80" i="3" s="1"/>
  <c r="BX80" i="3" s="1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BW100" i="3" s="1"/>
  <c r="BX100" i="3" s="1"/>
  <c r="L847" i="4"/>
  <c r="BW101" i="3" s="1"/>
  <c r="BX101" i="3" s="1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BW72" i="3" s="1"/>
  <c r="BX72" i="3" s="1"/>
  <c r="L874" i="4"/>
  <c r="L875" i="4"/>
  <c r="L876" i="4"/>
  <c r="L877" i="4"/>
  <c r="L878" i="4"/>
  <c r="L879" i="4"/>
  <c r="BW73" i="3" s="1"/>
  <c r="BX73" i="3" s="1"/>
  <c r="L880" i="4"/>
  <c r="BW74" i="3" s="1"/>
  <c r="BX74" i="3" s="1"/>
  <c r="L881" i="4"/>
  <c r="L882" i="4"/>
  <c r="L883" i="4"/>
  <c r="L884" i="4"/>
  <c r="L885" i="4"/>
  <c r="L886" i="4"/>
  <c r="L887" i="4"/>
  <c r="BW27" i="3" s="1"/>
  <c r="BX27" i="3" s="1"/>
  <c r="L888" i="4"/>
  <c r="L889" i="4"/>
  <c r="L890" i="4"/>
  <c r="L891" i="4"/>
  <c r="L892" i="4"/>
  <c r="L893" i="4"/>
  <c r="L894" i="4"/>
  <c r="L895" i="4"/>
  <c r="L896" i="4"/>
  <c r="L897" i="4"/>
  <c r="BW39" i="3" s="1"/>
  <c r="BX39" i="3" s="1"/>
  <c r="L898" i="4"/>
  <c r="L899" i="4"/>
  <c r="L900" i="4"/>
  <c r="L901" i="4"/>
  <c r="L902" i="4"/>
  <c r="L903" i="4"/>
  <c r="L58" i="4"/>
  <c r="BP14" i="3"/>
  <c r="BQ14" i="3" s="1"/>
  <c r="BP15" i="3"/>
  <c r="BQ15" i="3" s="1"/>
  <c r="BP16" i="3"/>
  <c r="BQ16" i="3" s="1"/>
  <c r="BP17" i="3"/>
  <c r="BQ17" i="3" s="1"/>
  <c r="BP18" i="3"/>
  <c r="BQ18" i="3" s="1"/>
  <c r="BP19" i="3"/>
  <c r="BQ19" i="3" s="1"/>
  <c r="BP20" i="3"/>
  <c r="BQ20" i="3" s="1"/>
  <c r="BP21" i="3"/>
  <c r="BQ21" i="3" s="1"/>
  <c r="BP22" i="3"/>
  <c r="BQ22" i="3" s="1"/>
  <c r="BP23" i="3"/>
  <c r="BQ23" i="3" s="1"/>
  <c r="BP24" i="3"/>
  <c r="BQ24" i="3" s="1"/>
  <c r="BP25" i="3"/>
  <c r="BQ25" i="3" s="1"/>
  <c r="BP26" i="3"/>
  <c r="BQ26" i="3" s="1"/>
  <c r="BP27" i="3"/>
  <c r="BQ27" i="3" s="1"/>
  <c r="BP28" i="3"/>
  <c r="BQ28" i="3" s="1"/>
  <c r="BP29" i="3"/>
  <c r="BQ29" i="3" s="1"/>
  <c r="BP30" i="3"/>
  <c r="BQ30" i="3" s="1"/>
  <c r="BP31" i="3"/>
  <c r="BQ31" i="3" s="1"/>
  <c r="BP32" i="3"/>
  <c r="BQ32" i="3" s="1"/>
  <c r="BP33" i="3"/>
  <c r="BQ33" i="3" s="1"/>
  <c r="BP34" i="3"/>
  <c r="BQ34" i="3" s="1"/>
  <c r="BP35" i="3"/>
  <c r="BQ35" i="3" s="1"/>
  <c r="BP36" i="3"/>
  <c r="BQ36" i="3" s="1"/>
  <c r="BP37" i="3"/>
  <c r="BQ37" i="3" s="1"/>
  <c r="BP38" i="3"/>
  <c r="BQ38" i="3" s="1"/>
  <c r="BP39" i="3"/>
  <c r="BQ39" i="3" s="1"/>
  <c r="BP40" i="3"/>
  <c r="BQ40" i="3" s="1"/>
  <c r="BP41" i="3"/>
  <c r="BQ41" i="3" s="1"/>
  <c r="BP42" i="3"/>
  <c r="BQ42" i="3" s="1"/>
  <c r="BP43" i="3"/>
  <c r="BQ43" i="3" s="1"/>
  <c r="BP44" i="3"/>
  <c r="BQ44" i="3" s="1"/>
  <c r="BP45" i="3"/>
  <c r="BQ45" i="3" s="1"/>
  <c r="BP46" i="3"/>
  <c r="BQ46" i="3" s="1"/>
  <c r="BP47" i="3"/>
  <c r="BQ47" i="3" s="1"/>
  <c r="BP48" i="3"/>
  <c r="BQ48" i="3" s="1"/>
  <c r="BP49" i="3"/>
  <c r="BQ49" i="3" s="1"/>
  <c r="BP50" i="3"/>
  <c r="BQ50" i="3" s="1"/>
  <c r="BP51" i="3"/>
  <c r="BQ51" i="3" s="1"/>
  <c r="BP52" i="3"/>
  <c r="BQ52" i="3" s="1"/>
  <c r="BP53" i="3"/>
  <c r="BQ53" i="3" s="1"/>
  <c r="BP54" i="3"/>
  <c r="BQ54" i="3" s="1"/>
  <c r="BP55" i="3"/>
  <c r="BQ55" i="3" s="1"/>
  <c r="BP56" i="3"/>
  <c r="BQ56" i="3" s="1"/>
  <c r="BP57" i="3"/>
  <c r="BQ57" i="3" s="1"/>
  <c r="BP58" i="3"/>
  <c r="BQ58" i="3" s="1"/>
  <c r="BP59" i="3"/>
  <c r="BQ59" i="3" s="1"/>
  <c r="BP60" i="3"/>
  <c r="BQ60" i="3" s="1"/>
  <c r="BP61" i="3"/>
  <c r="BQ61" i="3" s="1"/>
  <c r="BP62" i="3"/>
  <c r="BQ62" i="3" s="1"/>
  <c r="BP63" i="3"/>
  <c r="BQ63" i="3" s="1"/>
  <c r="BP64" i="3"/>
  <c r="BQ64" i="3" s="1"/>
  <c r="BP65" i="3"/>
  <c r="BQ65" i="3" s="1"/>
  <c r="BP66" i="3"/>
  <c r="BQ66" i="3" s="1"/>
  <c r="BP67" i="3"/>
  <c r="BQ67" i="3" s="1"/>
  <c r="BP68" i="3"/>
  <c r="BQ68" i="3" s="1"/>
  <c r="BP69" i="3"/>
  <c r="BQ69" i="3" s="1"/>
  <c r="BP70" i="3"/>
  <c r="BQ70" i="3" s="1"/>
  <c r="BP71" i="3"/>
  <c r="BQ71" i="3" s="1"/>
  <c r="BP72" i="3"/>
  <c r="BQ72" i="3" s="1"/>
  <c r="BP73" i="3"/>
  <c r="BQ73" i="3" s="1"/>
  <c r="BP74" i="3"/>
  <c r="BQ74" i="3" s="1"/>
  <c r="BP75" i="3"/>
  <c r="BQ75" i="3" s="1"/>
  <c r="BP76" i="3"/>
  <c r="BQ76" i="3" s="1"/>
  <c r="BP77" i="3"/>
  <c r="BQ77" i="3" s="1"/>
  <c r="BP78" i="3"/>
  <c r="BQ78" i="3" s="1"/>
  <c r="BP79" i="3"/>
  <c r="BQ79" i="3" s="1"/>
  <c r="BP80" i="3"/>
  <c r="BQ80" i="3" s="1"/>
  <c r="BP81" i="3"/>
  <c r="BQ81" i="3" s="1"/>
  <c r="BP82" i="3"/>
  <c r="BQ82" i="3" s="1"/>
  <c r="BP83" i="3"/>
  <c r="BQ83" i="3" s="1"/>
  <c r="BP84" i="3"/>
  <c r="BQ84" i="3" s="1"/>
  <c r="BP85" i="3"/>
  <c r="BQ85" i="3" s="1"/>
  <c r="BP86" i="3"/>
  <c r="BQ86" i="3" s="1"/>
  <c r="BP87" i="3"/>
  <c r="BQ87" i="3" s="1"/>
  <c r="BP88" i="3"/>
  <c r="BQ88" i="3" s="1"/>
  <c r="BP89" i="3"/>
  <c r="BQ89" i="3" s="1"/>
  <c r="BP90" i="3"/>
  <c r="BQ90" i="3" s="1"/>
  <c r="BP91" i="3"/>
  <c r="BQ91" i="3" s="1"/>
  <c r="BP92" i="3"/>
  <c r="BQ92" i="3" s="1"/>
  <c r="BP93" i="3"/>
  <c r="BQ93" i="3" s="1"/>
  <c r="BP94" i="3"/>
  <c r="BQ94" i="3" s="1"/>
  <c r="BP95" i="3"/>
  <c r="BQ95" i="3" s="1"/>
  <c r="BP96" i="3"/>
  <c r="BQ96" i="3" s="1"/>
  <c r="BP97" i="3"/>
  <c r="BQ97" i="3" s="1"/>
  <c r="BP98" i="3"/>
  <c r="BQ98" i="3" s="1"/>
  <c r="BP99" i="3"/>
  <c r="BQ99" i="3" s="1"/>
  <c r="BP100" i="3"/>
  <c r="BQ100" i="3" s="1"/>
  <c r="BP101" i="3"/>
  <c r="BQ101" i="3" s="1"/>
  <c r="BI14" i="3"/>
  <c r="BJ14" i="3" s="1"/>
  <c r="BI15" i="3"/>
  <c r="BJ15" i="3" s="1"/>
  <c r="BI16" i="3"/>
  <c r="BJ16" i="3" s="1"/>
  <c r="BI17" i="3"/>
  <c r="BJ17" i="3" s="1"/>
  <c r="BI18" i="3"/>
  <c r="BJ18" i="3" s="1"/>
  <c r="BI19" i="3"/>
  <c r="BJ19" i="3" s="1"/>
  <c r="BI20" i="3"/>
  <c r="BJ20" i="3" s="1"/>
  <c r="BI21" i="3"/>
  <c r="BJ21" i="3" s="1"/>
  <c r="BI22" i="3"/>
  <c r="BJ22" i="3" s="1"/>
  <c r="BI23" i="3"/>
  <c r="BJ23" i="3" s="1"/>
  <c r="BI24" i="3"/>
  <c r="BJ24" i="3" s="1"/>
  <c r="BI25" i="3"/>
  <c r="BJ25" i="3" s="1"/>
  <c r="BI26" i="3"/>
  <c r="BJ26" i="3" s="1"/>
  <c r="BI27" i="3"/>
  <c r="BJ27" i="3" s="1"/>
  <c r="BI28" i="3"/>
  <c r="BJ28" i="3" s="1"/>
  <c r="BI29" i="3"/>
  <c r="BJ29" i="3" s="1"/>
  <c r="BI30" i="3"/>
  <c r="BJ30" i="3" s="1"/>
  <c r="BI31" i="3"/>
  <c r="BJ31" i="3" s="1"/>
  <c r="BI32" i="3"/>
  <c r="BJ32" i="3" s="1"/>
  <c r="BI33" i="3"/>
  <c r="BJ33" i="3" s="1"/>
  <c r="BI34" i="3"/>
  <c r="BJ34" i="3" s="1"/>
  <c r="BI35" i="3"/>
  <c r="BJ35" i="3" s="1"/>
  <c r="BI36" i="3"/>
  <c r="BJ36" i="3" s="1"/>
  <c r="BI37" i="3"/>
  <c r="BJ37" i="3" s="1"/>
  <c r="BI38" i="3"/>
  <c r="BJ38" i="3" s="1"/>
  <c r="BI39" i="3"/>
  <c r="BJ39" i="3" s="1"/>
  <c r="BI40" i="3"/>
  <c r="BJ40" i="3" s="1"/>
  <c r="BI41" i="3"/>
  <c r="BJ41" i="3" s="1"/>
  <c r="BI42" i="3"/>
  <c r="BJ42" i="3" s="1"/>
  <c r="BI43" i="3"/>
  <c r="BJ43" i="3" s="1"/>
  <c r="BI44" i="3"/>
  <c r="BJ44" i="3" s="1"/>
  <c r="BI45" i="3"/>
  <c r="BJ45" i="3" s="1"/>
  <c r="BI46" i="3"/>
  <c r="BJ46" i="3" s="1"/>
  <c r="BI47" i="3"/>
  <c r="BJ47" i="3" s="1"/>
  <c r="BI48" i="3"/>
  <c r="BJ48" i="3" s="1"/>
  <c r="BI49" i="3"/>
  <c r="BJ49" i="3" s="1"/>
  <c r="BI50" i="3"/>
  <c r="BJ50" i="3" s="1"/>
  <c r="BI51" i="3"/>
  <c r="BJ51" i="3" s="1"/>
  <c r="BI52" i="3"/>
  <c r="BJ52" i="3" s="1"/>
  <c r="BI53" i="3"/>
  <c r="BJ53" i="3" s="1"/>
  <c r="BI54" i="3"/>
  <c r="BJ54" i="3" s="1"/>
  <c r="BI55" i="3"/>
  <c r="BJ55" i="3" s="1"/>
  <c r="BI56" i="3"/>
  <c r="BJ56" i="3" s="1"/>
  <c r="BI57" i="3"/>
  <c r="BJ57" i="3" s="1"/>
  <c r="BI58" i="3"/>
  <c r="BJ58" i="3" s="1"/>
  <c r="BI59" i="3"/>
  <c r="BJ59" i="3" s="1"/>
  <c r="BI60" i="3"/>
  <c r="BJ60" i="3" s="1"/>
  <c r="BI61" i="3"/>
  <c r="BJ61" i="3" s="1"/>
  <c r="BI62" i="3"/>
  <c r="BJ62" i="3" s="1"/>
  <c r="BI63" i="3"/>
  <c r="BJ63" i="3" s="1"/>
  <c r="BI64" i="3"/>
  <c r="BJ64" i="3" s="1"/>
  <c r="BI65" i="3"/>
  <c r="BJ65" i="3" s="1"/>
  <c r="BI66" i="3"/>
  <c r="BJ66" i="3" s="1"/>
  <c r="BI67" i="3"/>
  <c r="BJ67" i="3" s="1"/>
  <c r="BI68" i="3"/>
  <c r="BJ68" i="3" s="1"/>
  <c r="BI69" i="3"/>
  <c r="BJ69" i="3" s="1"/>
  <c r="BI70" i="3"/>
  <c r="BJ70" i="3" s="1"/>
  <c r="BI71" i="3"/>
  <c r="BJ71" i="3" s="1"/>
  <c r="BI72" i="3"/>
  <c r="BJ72" i="3" s="1"/>
  <c r="BI73" i="3"/>
  <c r="BJ73" i="3" s="1"/>
  <c r="BI74" i="3"/>
  <c r="BJ74" i="3" s="1"/>
  <c r="BI75" i="3"/>
  <c r="BJ75" i="3" s="1"/>
  <c r="BI76" i="3"/>
  <c r="BJ76" i="3" s="1"/>
  <c r="BI77" i="3"/>
  <c r="BJ77" i="3" s="1"/>
  <c r="BI78" i="3"/>
  <c r="BJ78" i="3" s="1"/>
  <c r="BI79" i="3"/>
  <c r="BJ79" i="3" s="1"/>
  <c r="BI80" i="3"/>
  <c r="BJ80" i="3" s="1"/>
  <c r="BI81" i="3"/>
  <c r="BJ81" i="3" s="1"/>
  <c r="BI82" i="3"/>
  <c r="BJ82" i="3" s="1"/>
  <c r="BI83" i="3"/>
  <c r="BJ83" i="3" s="1"/>
  <c r="BI84" i="3"/>
  <c r="BJ84" i="3" s="1"/>
  <c r="BI85" i="3"/>
  <c r="BJ85" i="3" s="1"/>
  <c r="BI86" i="3"/>
  <c r="BJ86" i="3" s="1"/>
  <c r="BI87" i="3"/>
  <c r="BJ87" i="3" s="1"/>
  <c r="BI88" i="3"/>
  <c r="BJ88" i="3" s="1"/>
  <c r="BI89" i="3"/>
  <c r="BJ89" i="3" s="1"/>
  <c r="BI90" i="3"/>
  <c r="BJ90" i="3" s="1"/>
  <c r="BI91" i="3"/>
  <c r="BJ91" i="3" s="1"/>
  <c r="BI92" i="3"/>
  <c r="BJ92" i="3" s="1"/>
  <c r="BI93" i="3"/>
  <c r="BJ93" i="3" s="1"/>
  <c r="BI94" i="3"/>
  <c r="BJ94" i="3" s="1"/>
  <c r="BI95" i="3"/>
  <c r="BJ95" i="3" s="1"/>
  <c r="BI96" i="3"/>
  <c r="BJ96" i="3" s="1"/>
  <c r="BI97" i="3"/>
  <c r="BJ97" i="3" s="1"/>
  <c r="BI98" i="3"/>
  <c r="BJ98" i="3" s="1"/>
  <c r="BI99" i="3"/>
  <c r="BJ99" i="3" s="1"/>
  <c r="BI100" i="3"/>
  <c r="BJ100" i="3" s="1"/>
  <c r="BI101" i="3"/>
  <c r="BJ101" i="3" s="1"/>
  <c r="BB14" i="3"/>
  <c r="BC14" i="3" s="1"/>
  <c r="BB15" i="3"/>
  <c r="BC15" i="3" s="1"/>
  <c r="BB16" i="3"/>
  <c r="BC16" i="3" s="1"/>
  <c r="BB17" i="3"/>
  <c r="BC17" i="3" s="1"/>
  <c r="BB18" i="3"/>
  <c r="BC18" i="3" s="1"/>
  <c r="BB19" i="3"/>
  <c r="BC19" i="3" s="1"/>
  <c r="BB20" i="3"/>
  <c r="BC20" i="3" s="1"/>
  <c r="BB21" i="3"/>
  <c r="BC21" i="3" s="1"/>
  <c r="BB22" i="3"/>
  <c r="BC22" i="3" s="1"/>
  <c r="BB23" i="3"/>
  <c r="BC23" i="3" s="1"/>
  <c r="BB24" i="3"/>
  <c r="BC24" i="3" s="1"/>
  <c r="BB25" i="3"/>
  <c r="BC25" i="3" s="1"/>
  <c r="BB26" i="3"/>
  <c r="BC26" i="3" s="1"/>
  <c r="BB27" i="3"/>
  <c r="BC27" i="3" s="1"/>
  <c r="BB28" i="3"/>
  <c r="BC28" i="3" s="1"/>
  <c r="BB29" i="3"/>
  <c r="BC29" i="3" s="1"/>
  <c r="BB30" i="3"/>
  <c r="BC30" i="3" s="1"/>
  <c r="BB31" i="3"/>
  <c r="BC31" i="3" s="1"/>
  <c r="BB32" i="3"/>
  <c r="BC32" i="3" s="1"/>
  <c r="BB33" i="3"/>
  <c r="BC33" i="3" s="1"/>
  <c r="BB34" i="3"/>
  <c r="BC34" i="3" s="1"/>
  <c r="BB35" i="3"/>
  <c r="BC35" i="3" s="1"/>
  <c r="BB36" i="3"/>
  <c r="BC36" i="3" s="1"/>
  <c r="BB37" i="3"/>
  <c r="BC37" i="3" s="1"/>
  <c r="BB38" i="3"/>
  <c r="BC38" i="3" s="1"/>
  <c r="BB39" i="3"/>
  <c r="BC39" i="3" s="1"/>
  <c r="BB40" i="3"/>
  <c r="BC40" i="3" s="1"/>
  <c r="BB41" i="3"/>
  <c r="BC41" i="3" s="1"/>
  <c r="BB42" i="3"/>
  <c r="BC42" i="3" s="1"/>
  <c r="BB43" i="3"/>
  <c r="BC43" i="3" s="1"/>
  <c r="BB44" i="3"/>
  <c r="BC44" i="3" s="1"/>
  <c r="BB45" i="3"/>
  <c r="BC45" i="3" s="1"/>
  <c r="BB46" i="3"/>
  <c r="BC46" i="3" s="1"/>
  <c r="BB47" i="3"/>
  <c r="BC47" i="3" s="1"/>
  <c r="BB48" i="3"/>
  <c r="BC48" i="3" s="1"/>
  <c r="BB49" i="3"/>
  <c r="BC49" i="3" s="1"/>
  <c r="BB50" i="3"/>
  <c r="BC50" i="3" s="1"/>
  <c r="BB51" i="3"/>
  <c r="BC51" i="3" s="1"/>
  <c r="BB52" i="3"/>
  <c r="BC52" i="3" s="1"/>
  <c r="BB53" i="3"/>
  <c r="BC53" i="3" s="1"/>
  <c r="BB54" i="3"/>
  <c r="BC54" i="3" s="1"/>
  <c r="BB55" i="3"/>
  <c r="BC55" i="3" s="1"/>
  <c r="BB56" i="3"/>
  <c r="BC56" i="3" s="1"/>
  <c r="BB57" i="3"/>
  <c r="BC57" i="3" s="1"/>
  <c r="BB58" i="3"/>
  <c r="BC58" i="3" s="1"/>
  <c r="BB59" i="3"/>
  <c r="BC59" i="3" s="1"/>
  <c r="BB60" i="3"/>
  <c r="BC60" i="3" s="1"/>
  <c r="BB61" i="3"/>
  <c r="BC61" i="3" s="1"/>
  <c r="BB62" i="3"/>
  <c r="BC62" i="3" s="1"/>
  <c r="BB63" i="3"/>
  <c r="BC63" i="3" s="1"/>
  <c r="BB64" i="3"/>
  <c r="BC64" i="3" s="1"/>
  <c r="BB65" i="3"/>
  <c r="BC65" i="3" s="1"/>
  <c r="BB66" i="3"/>
  <c r="BC66" i="3" s="1"/>
  <c r="BB67" i="3"/>
  <c r="BC67" i="3" s="1"/>
  <c r="BB68" i="3"/>
  <c r="BC68" i="3" s="1"/>
  <c r="BB69" i="3"/>
  <c r="BC69" i="3" s="1"/>
  <c r="BB70" i="3"/>
  <c r="BC70" i="3" s="1"/>
  <c r="BB71" i="3"/>
  <c r="BC71" i="3" s="1"/>
  <c r="BB72" i="3"/>
  <c r="BC72" i="3" s="1"/>
  <c r="BB73" i="3"/>
  <c r="BC73" i="3" s="1"/>
  <c r="BB74" i="3"/>
  <c r="BC74" i="3" s="1"/>
  <c r="BB75" i="3"/>
  <c r="BC75" i="3" s="1"/>
  <c r="BB76" i="3"/>
  <c r="BC76" i="3" s="1"/>
  <c r="BB77" i="3"/>
  <c r="BC77" i="3" s="1"/>
  <c r="BB78" i="3"/>
  <c r="BC78" i="3" s="1"/>
  <c r="BB79" i="3"/>
  <c r="BC79" i="3" s="1"/>
  <c r="BB80" i="3"/>
  <c r="BC80" i="3" s="1"/>
  <c r="BB81" i="3"/>
  <c r="BC81" i="3" s="1"/>
  <c r="BB82" i="3"/>
  <c r="BC82" i="3" s="1"/>
  <c r="BB83" i="3"/>
  <c r="BC83" i="3" s="1"/>
  <c r="BB84" i="3"/>
  <c r="BC84" i="3" s="1"/>
  <c r="BB85" i="3"/>
  <c r="BC85" i="3" s="1"/>
  <c r="BB86" i="3"/>
  <c r="BC86" i="3" s="1"/>
  <c r="BB87" i="3"/>
  <c r="BC87" i="3" s="1"/>
  <c r="BB88" i="3"/>
  <c r="BC88" i="3" s="1"/>
  <c r="BB89" i="3"/>
  <c r="BC89" i="3" s="1"/>
  <c r="BB90" i="3"/>
  <c r="BC90" i="3" s="1"/>
  <c r="BB91" i="3"/>
  <c r="BC91" i="3" s="1"/>
  <c r="BB92" i="3"/>
  <c r="BC92" i="3" s="1"/>
  <c r="BB93" i="3"/>
  <c r="BC93" i="3" s="1"/>
  <c r="BB94" i="3"/>
  <c r="BC94" i="3" s="1"/>
  <c r="BB95" i="3"/>
  <c r="BC95" i="3" s="1"/>
  <c r="BB96" i="3"/>
  <c r="BC96" i="3" s="1"/>
  <c r="BB97" i="3"/>
  <c r="BC97" i="3" s="1"/>
  <c r="BB98" i="3"/>
  <c r="BC98" i="3" s="1"/>
  <c r="BB99" i="3"/>
  <c r="BC99" i="3" s="1"/>
  <c r="BB100" i="3"/>
  <c r="BC100" i="3" s="1"/>
  <c r="BB101" i="3"/>
  <c r="BC101" i="3" s="1"/>
  <c r="AU14" i="3"/>
  <c r="AV14" i="3" s="1"/>
  <c r="AU15" i="3"/>
  <c r="AV15" i="3" s="1"/>
  <c r="AU16" i="3"/>
  <c r="AV16" i="3" s="1"/>
  <c r="AU17" i="3"/>
  <c r="AV17" i="3" s="1"/>
  <c r="AU18" i="3"/>
  <c r="AV18" i="3" s="1"/>
  <c r="AU19" i="3"/>
  <c r="AV19" i="3" s="1"/>
  <c r="AU20" i="3"/>
  <c r="AV20" i="3" s="1"/>
  <c r="AU21" i="3"/>
  <c r="AV21" i="3" s="1"/>
  <c r="AU22" i="3"/>
  <c r="AV22" i="3" s="1"/>
  <c r="AU23" i="3"/>
  <c r="AV23" i="3" s="1"/>
  <c r="AU24" i="3"/>
  <c r="AV24" i="3" s="1"/>
  <c r="AU25" i="3"/>
  <c r="AV25" i="3" s="1"/>
  <c r="AU26" i="3"/>
  <c r="AV26" i="3" s="1"/>
  <c r="AU27" i="3"/>
  <c r="AV27" i="3" s="1"/>
  <c r="AU28" i="3"/>
  <c r="AV28" i="3" s="1"/>
  <c r="AU29" i="3"/>
  <c r="AV29" i="3" s="1"/>
  <c r="AU30" i="3"/>
  <c r="AV30" i="3" s="1"/>
  <c r="AU31" i="3"/>
  <c r="AV31" i="3" s="1"/>
  <c r="AU32" i="3"/>
  <c r="AV32" i="3" s="1"/>
  <c r="AU33" i="3"/>
  <c r="AV33" i="3" s="1"/>
  <c r="AU34" i="3"/>
  <c r="AV34" i="3" s="1"/>
  <c r="AU35" i="3"/>
  <c r="AV35" i="3" s="1"/>
  <c r="AU36" i="3"/>
  <c r="AV36" i="3" s="1"/>
  <c r="AU37" i="3"/>
  <c r="AV37" i="3" s="1"/>
  <c r="AU38" i="3"/>
  <c r="AV38" i="3" s="1"/>
  <c r="AU39" i="3"/>
  <c r="AV39" i="3" s="1"/>
  <c r="AU40" i="3"/>
  <c r="AV40" i="3" s="1"/>
  <c r="AU41" i="3"/>
  <c r="AV41" i="3" s="1"/>
  <c r="AU42" i="3"/>
  <c r="AV42" i="3" s="1"/>
  <c r="AU43" i="3"/>
  <c r="AV43" i="3" s="1"/>
  <c r="AU44" i="3"/>
  <c r="AV44" i="3" s="1"/>
  <c r="AU45" i="3"/>
  <c r="AV45" i="3" s="1"/>
  <c r="AU46" i="3"/>
  <c r="AV46" i="3" s="1"/>
  <c r="AU47" i="3"/>
  <c r="AV47" i="3" s="1"/>
  <c r="AU48" i="3"/>
  <c r="AV48" i="3" s="1"/>
  <c r="AU49" i="3"/>
  <c r="AV49" i="3" s="1"/>
  <c r="AU50" i="3"/>
  <c r="AV50" i="3" s="1"/>
  <c r="AU51" i="3"/>
  <c r="AV51" i="3" s="1"/>
  <c r="AU52" i="3"/>
  <c r="AV52" i="3" s="1"/>
  <c r="AU53" i="3"/>
  <c r="AV53" i="3" s="1"/>
  <c r="AU54" i="3"/>
  <c r="AV54" i="3" s="1"/>
  <c r="AU55" i="3"/>
  <c r="AV55" i="3" s="1"/>
  <c r="AU56" i="3"/>
  <c r="AV56" i="3" s="1"/>
  <c r="AU57" i="3"/>
  <c r="AV57" i="3" s="1"/>
  <c r="AU58" i="3"/>
  <c r="AV58" i="3" s="1"/>
  <c r="AU59" i="3"/>
  <c r="AV59" i="3" s="1"/>
  <c r="AU60" i="3"/>
  <c r="AV60" i="3" s="1"/>
  <c r="AU61" i="3"/>
  <c r="AV61" i="3" s="1"/>
  <c r="AU62" i="3"/>
  <c r="AV62" i="3" s="1"/>
  <c r="AU63" i="3"/>
  <c r="AV63" i="3" s="1"/>
  <c r="AU64" i="3"/>
  <c r="AV64" i="3" s="1"/>
  <c r="AU65" i="3"/>
  <c r="AV65" i="3" s="1"/>
  <c r="AU66" i="3"/>
  <c r="AV66" i="3" s="1"/>
  <c r="AU67" i="3"/>
  <c r="AV67" i="3" s="1"/>
  <c r="AU68" i="3"/>
  <c r="AV68" i="3" s="1"/>
  <c r="AU69" i="3"/>
  <c r="AV69" i="3" s="1"/>
  <c r="AU70" i="3"/>
  <c r="AV70" i="3" s="1"/>
  <c r="AU71" i="3"/>
  <c r="AV71" i="3" s="1"/>
  <c r="AU72" i="3"/>
  <c r="AV72" i="3" s="1"/>
  <c r="AU73" i="3"/>
  <c r="AV73" i="3" s="1"/>
  <c r="AU74" i="3"/>
  <c r="AV74" i="3" s="1"/>
  <c r="AU75" i="3"/>
  <c r="AV75" i="3" s="1"/>
  <c r="AU76" i="3"/>
  <c r="AV76" i="3" s="1"/>
  <c r="AU77" i="3"/>
  <c r="AV77" i="3" s="1"/>
  <c r="AU78" i="3"/>
  <c r="AV78" i="3" s="1"/>
  <c r="AU79" i="3"/>
  <c r="AV79" i="3" s="1"/>
  <c r="AU80" i="3"/>
  <c r="AV80" i="3" s="1"/>
  <c r="AU81" i="3"/>
  <c r="AV81" i="3" s="1"/>
  <c r="AU82" i="3"/>
  <c r="AV82" i="3" s="1"/>
  <c r="AU83" i="3"/>
  <c r="AV83" i="3" s="1"/>
  <c r="AU84" i="3"/>
  <c r="AV84" i="3" s="1"/>
  <c r="AU85" i="3"/>
  <c r="AV85" i="3" s="1"/>
  <c r="AU86" i="3"/>
  <c r="AV86" i="3" s="1"/>
  <c r="AU87" i="3"/>
  <c r="AV87" i="3" s="1"/>
  <c r="AU88" i="3"/>
  <c r="AV88" i="3" s="1"/>
  <c r="AU89" i="3"/>
  <c r="AV89" i="3" s="1"/>
  <c r="AU90" i="3"/>
  <c r="AV90" i="3" s="1"/>
  <c r="AU91" i="3"/>
  <c r="AV91" i="3" s="1"/>
  <c r="AU92" i="3"/>
  <c r="AV92" i="3" s="1"/>
  <c r="AU93" i="3"/>
  <c r="AV93" i="3" s="1"/>
  <c r="AU94" i="3"/>
  <c r="AV94" i="3" s="1"/>
  <c r="AU95" i="3"/>
  <c r="AV95" i="3" s="1"/>
  <c r="AU96" i="3"/>
  <c r="AV96" i="3" s="1"/>
  <c r="AU97" i="3"/>
  <c r="AV97" i="3" s="1"/>
  <c r="AU98" i="3"/>
  <c r="AV98" i="3" s="1"/>
  <c r="AU99" i="3"/>
  <c r="AV99" i="3" s="1"/>
  <c r="AU100" i="3"/>
  <c r="AV100" i="3" s="1"/>
  <c r="AU101" i="3"/>
  <c r="AV101" i="3" s="1"/>
  <c r="AM20" i="3"/>
  <c r="AN20" i="3" s="1"/>
  <c r="AM28" i="3"/>
  <c r="AN28" i="3" s="1"/>
  <c r="AM40" i="3"/>
  <c r="AN40" i="3" s="1"/>
  <c r="AM56" i="3"/>
  <c r="AN56" i="3" s="1"/>
  <c r="AM76" i="3"/>
  <c r="AN76" i="3" s="1"/>
  <c r="AM80" i="3"/>
  <c r="AN80" i="3" s="1"/>
  <c r="AM92" i="3"/>
  <c r="AN92" i="3" s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AM81" i="3" s="1"/>
  <c r="AN81" i="3" s="1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AM75" i="3" s="1"/>
  <c r="AN75" i="3" s="1"/>
  <c r="F51" i="4"/>
  <c r="AM14" i="3" s="1"/>
  <c r="AN14" i="3" s="1"/>
  <c r="F52" i="4"/>
  <c r="AM66" i="3" s="1"/>
  <c r="AN66" i="3" s="1"/>
  <c r="F53" i="4"/>
  <c r="F54" i="4"/>
  <c r="F55" i="4"/>
  <c r="F56" i="4"/>
  <c r="AM48" i="3" s="1"/>
  <c r="AN48" i="3" s="1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AM77" i="3" s="1"/>
  <c r="AN77" i="3" s="1"/>
  <c r="F335" i="4"/>
  <c r="AM78" i="3" s="1"/>
  <c r="AN78" i="3" s="1"/>
  <c r="F336" i="4"/>
  <c r="AM79" i="3" s="1"/>
  <c r="AN79" i="3" s="1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AM82" i="3" s="1"/>
  <c r="AN82" i="3" s="1"/>
  <c r="F356" i="4"/>
  <c r="AM83" i="3" s="1"/>
  <c r="AN83" i="3" s="1"/>
  <c r="F357" i="4"/>
  <c r="AM84" i="3" s="1"/>
  <c r="AN84" i="3" s="1"/>
  <c r="F358" i="4"/>
  <c r="AM85" i="3" s="1"/>
  <c r="AN85" i="3" s="1"/>
  <c r="F359" i="4"/>
  <c r="AM86" i="3" s="1"/>
  <c r="AN86" i="3" s="1"/>
  <c r="F360" i="4"/>
  <c r="AM87" i="3" s="1"/>
  <c r="AN87" i="3" s="1"/>
  <c r="F361" i="4"/>
  <c r="AM88" i="3" s="1"/>
  <c r="AN88" i="3" s="1"/>
  <c r="F362" i="4"/>
  <c r="AM89" i="3" s="1"/>
  <c r="AN89" i="3" s="1"/>
  <c r="F363" i="4"/>
  <c r="AM90" i="3" s="1"/>
  <c r="AN90" i="3" s="1"/>
  <c r="F364" i="4"/>
  <c r="AM91" i="3" s="1"/>
  <c r="AN91" i="3" s="1"/>
  <c r="F365" i="4"/>
  <c r="F366" i="4"/>
  <c r="AM93" i="3" s="1"/>
  <c r="AN93" i="3" s="1"/>
  <c r="F367" i="4"/>
  <c r="AM94" i="3" s="1"/>
  <c r="AN94" i="3" s="1"/>
  <c r="F368" i="4"/>
  <c r="AM95" i="3" s="1"/>
  <c r="AN95" i="3" s="1"/>
  <c r="F369" i="4"/>
  <c r="AM96" i="3" s="1"/>
  <c r="AN96" i="3" s="1"/>
  <c r="F370" i="4"/>
  <c r="AM97" i="3" s="1"/>
  <c r="AN97" i="3" s="1"/>
  <c r="F371" i="4"/>
  <c r="AM98" i="3" s="1"/>
  <c r="AN98" i="3" s="1"/>
  <c r="F372" i="4"/>
  <c r="AM15" i="3" s="1"/>
  <c r="AN15" i="3" s="1"/>
  <c r="F373" i="4"/>
  <c r="AM16" i="3" s="1"/>
  <c r="AN16" i="3" s="1"/>
  <c r="F374" i="4"/>
  <c r="AM17" i="3" s="1"/>
  <c r="AN17" i="3" s="1"/>
  <c r="F375" i="4"/>
  <c r="AM18" i="3" s="1"/>
  <c r="AN18" i="3" s="1"/>
  <c r="F376" i="4"/>
  <c r="AM19" i="3" s="1"/>
  <c r="AN19" i="3" s="1"/>
  <c r="F377" i="4"/>
  <c r="F378" i="4"/>
  <c r="AM21" i="3" s="1"/>
  <c r="AN21" i="3" s="1"/>
  <c r="F379" i="4"/>
  <c r="AM22" i="3" s="1"/>
  <c r="AN22" i="3" s="1"/>
  <c r="F380" i="4"/>
  <c r="AM23" i="3" s="1"/>
  <c r="AN23" i="3" s="1"/>
  <c r="F381" i="4"/>
  <c r="AM24" i="3" s="1"/>
  <c r="AN24" i="3" s="1"/>
  <c r="F382" i="4"/>
  <c r="F383" i="4"/>
  <c r="AM41" i="3" s="1"/>
  <c r="AN41" i="3" s="1"/>
  <c r="F384" i="4"/>
  <c r="AM67" i="3" s="1"/>
  <c r="AN67" i="3" s="1"/>
  <c r="F385" i="4"/>
  <c r="AM42" i="3" s="1"/>
  <c r="AN42" i="3" s="1"/>
  <c r="F386" i="4"/>
  <c r="AM68" i="3" s="1"/>
  <c r="AN68" i="3" s="1"/>
  <c r="F387" i="4"/>
  <c r="AM69" i="3" s="1"/>
  <c r="AN69" i="3" s="1"/>
  <c r="F388" i="4"/>
  <c r="AM43" i="3" s="1"/>
  <c r="AN43" i="3" s="1"/>
  <c r="F389" i="4"/>
  <c r="AM44" i="3" s="1"/>
  <c r="AN44" i="3" s="1"/>
  <c r="F390" i="4"/>
  <c r="AM45" i="3" s="1"/>
  <c r="AN45" i="3" s="1"/>
  <c r="F391" i="4"/>
  <c r="AM46" i="3" s="1"/>
  <c r="AN46" i="3" s="1"/>
  <c r="F392" i="4"/>
  <c r="AM47" i="3" s="1"/>
  <c r="AN47" i="3" s="1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AM49" i="3" s="1"/>
  <c r="AN49" i="3" s="1"/>
  <c r="F432" i="4"/>
  <c r="AM50" i="3" s="1"/>
  <c r="AN50" i="3" s="1"/>
  <c r="F433" i="4"/>
  <c r="AM51" i="3" s="1"/>
  <c r="AN51" i="3" s="1"/>
  <c r="F434" i="4"/>
  <c r="AM52" i="3" s="1"/>
  <c r="AN52" i="3" s="1"/>
  <c r="F435" i="4"/>
  <c r="AM53" i="3" s="1"/>
  <c r="AN53" i="3" s="1"/>
  <c r="F436" i="4"/>
  <c r="AM54" i="3" s="1"/>
  <c r="AN54" i="3" s="1"/>
  <c r="F437" i="4"/>
  <c r="AM55" i="3" s="1"/>
  <c r="AN55" i="3" s="1"/>
  <c r="F438" i="4"/>
  <c r="F439" i="4"/>
  <c r="AM57" i="3" s="1"/>
  <c r="AN57" i="3" s="1"/>
  <c r="F440" i="4"/>
  <c r="AM58" i="3" s="1"/>
  <c r="AN58" i="3" s="1"/>
  <c r="F441" i="4"/>
  <c r="AM59" i="3" s="1"/>
  <c r="AN59" i="3" s="1"/>
  <c r="F442" i="4"/>
  <c r="AM60" i="3" s="1"/>
  <c r="AN60" i="3" s="1"/>
  <c r="F443" i="4"/>
  <c r="AM61" i="3" s="1"/>
  <c r="AN61" i="3" s="1"/>
  <c r="F444" i="4"/>
  <c r="AM62" i="3" s="1"/>
  <c r="AN62" i="3" s="1"/>
  <c r="F445" i="4"/>
  <c r="AM63" i="3" s="1"/>
  <c r="AN63" i="3" s="1"/>
  <c r="F446" i="4"/>
  <c r="AM29" i="3" s="1"/>
  <c r="AN29" i="3" s="1"/>
  <c r="F447" i="4"/>
  <c r="AM30" i="3" s="1"/>
  <c r="AN30" i="3" s="1"/>
  <c r="F448" i="4"/>
  <c r="AM31" i="3" s="1"/>
  <c r="AN31" i="3" s="1"/>
  <c r="F449" i="4"/>
  <c r="AM32" i="3" s="1"/>
  <c r="AN32" i="3" s="1"/>
  <c r="F450" i="4"/>
  <c r="AM33" i="3" s="1"/>
  <c r="AN33" i="3" s="1"/>
  <c r="F451" i="4"/>
  <c r="AM34" i="3" s="1"/>
  <c r="AN34" i="3" s="1"/>
  <c r="F452" i="4"/>
  <c r="AM35" i="3" s="1"/>
  <c r="AN35" i="3" s="1"/>
  <c r="F453" i="4"/>
  <c r="AM36" i="3" s="1"/>
  <c r="AN36" i="3" s="1"/>
  <c r="F454" i="4"/>
  <c r="AM37" i="3" s="1"/>
  <c r="AN37" i="3" s="1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AM99" i="3" s="1"/>
  <c r="AN99" i="3" s="1"/>
  <c r="F783" i="4"/>
  <c r="AM25" i="3" s="1"/>
  <c r="AN25" i="3" s="1"/>
  <c r="F784" i="4"/>
  <c r="AM70" i="3" s="1"/>
  <c r="AN70" i="3" s="1"/>
  <c r="F785" i="4"/>
  <c r="F786" i="4"/>
  <c r="AM64" i="3" s="1"/>
  <c r="AN64" i="3" s="1"/>
  <c r="F787" i="4"/>
  <c r="AM38" i="3" s="1"/>
  <c r="AN38" i="3" s="1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AM26" i="3" s="1"/>
  <c r="AN26" i="3" s="1"/>
  <c r="F816" i="4"/>
  <c r="F817" i="4"/>
  <c r="F818" i="4"/>
  <c r="F819" i="4"/>
  <c r="F820" i="4"/>
  <c r="F821" i="4"/>
  <c r="F822" i="4"/>
  <c r="F823" i="4"/>
  <c r="F824" i="4"/>
  <c r="AM65" i="3" s="1"/>
  <c r="AN65" i="3" s="1"/>
  <c r="F825" i="4"/>
  <c r="AM71" i="3" s="1"/>
  <c r="AN71" i="3" s="1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AM100" i="3" s="1"/>
  <c r="AN100" i="3" s="1"/>
  <c r="F847" i="4"/>
  <c r="AM101" i="3" s="1"/>
  <c r="AN101" i="3" s="1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AM72" i="3" s="1"/>
  <c r="AN72" i="3" s="1"/>
  <c r="F874" i="4"/>
  <c r="F875" i="4"/>
  <c r="F876" i="4"/>
  <c r="F877" i="4"/>
  <c r="F878" i="4"/>
  <c r="F879" i="4"/>
  <c r="AM73" i="3" s="1"/>
  <c r="AN73" i="3" s="1"/>
  <c r="F880" i="4"/>
  <c r="AM74" i="3" s="1"/>
  <c r="AN74" i="3" s="1"/>
  <c r="F881" i="4"/>
  <c r="F882" i="4"/>
  <c r="F883" i="4"/>
  <c r="F884" i="4"/>
  <c r="F885" i="4"/>
  <c r="F886" i="4"/>
  <c r="F887" i="4"/>
  <c r="AM27" i="3" s="1"/>
  <c r="AN27" i="3" s="1"/>
  <c r="F888" i="4"/>
  <c r="F889" i="4"/>
  <c r="F890" i="4"/>
  <c r="F891" i="4"/>
  <c r="F892" i="4"/>
  <c r="F893" i="4"/>
  <c r="F894" i="4"/>
  <c r="F895" i="4"/>
  <c r="F896" i="4"/>
  <c r="F897" i="4"/>
  <c r="AM39" i="3" s="1"/>
  <c r="AN39" i="3" s="1"/>
  <c r="F898" i="4"/>
  <c r="F899" i="4"/>
  <c r="F900" i="4"/>
  <c r="F901" i="4"/>
  <c r="F902" i="4"/>
  <c r="F903" i="4"/>
  <c r="F3" i="4"/>
  <c r="AF14" i="3"/>
  <c r="AG14" i="3" s="1"/>
  <c r="AF15" i="3"/>
  <c r="AG15" i="3" s="1"/>
  <c r="AF16" i="3"/>
  <c r="AG16" i="3" s="1"/>
  <c r="AF17" i="3"/>
  <c r="AG17" i="3" s="1"/>
  <c r="AF18" i="3"/>
  <c r="AG18" i="3" s="1"/>
  <c r="AF19" i="3"/>
  <c r="AG19" i="3" s="1"/>
  <c r="AF20" i="3"/>
  <c r="AG20" i="3" s="1"/>
  <c r="AF21" i="3"/>
  <c r="AG21" i="3" s="1"/>
  <c r="AF22" i="3"/>
  <c r="AG22" i="3" s="1"/>
  <c r="AF23" i="3"/>
  <c r="AG23" i="3" s="1"/>
  <c r="AF24" i="3"/>
  <c r="AG24" i="3" s="1"/>
  <c r="AF25" i="3"/>
  <c r="AG25" i="3" s="1"/>
  <c r="AF26" i="3"/>
  <c r="AG26" i="3" s="1"/>
  <c r="AF27" i="3"/>
  <c r="AG27" i="3" s="1"/>
  <c r="AF28" i="3"/>
  <c r="AG28" i="3" s="1"/>
  <c r="AF29" i="3"/>
  <c r="AG29" i="3" s="1"/>
  <c r="AF30" i="3"/>
  <c r="AG30" i="3" s="1"/>
  <c r="AF31" i="3"/>
  <c r="AG31" i="3" s="1"/>
  <c r="AF32" i="3"/>
  <c r="AG32" i="3" s="1"/>
  <c r="AF33" i="3"/>
  <c r="AG33" i="3" s="1"/>
  <c r="AF34" i="3"/>
  <c r="AG34" i="3" s="1"/>
  <c r="AF35" i="3"/>
  <c r="AG35" i="3" s="1"/>
  <c r="AF36" i="3"/>
  <c r="AG36" i="3" s="1"/>
  <c r="AF37" i="3"/>
  <c r="AG37" i="3" s="1"/>
  <c r="AF38" i="3"/>
  <c r="AG38" i="3" s="1"/>
  <c r="AF39" i="3"/>
  <c r="AG39" i="3" s="1"/>
  <c r="AF40" i="3"/>
  <c r="AG40" i="3" s="1"/>
  <c r="AF41" i="3"/>
  <c r="AG41" i="3" s="1"/>
  <c r="AF42" i="3"/>
  <c r="AG42" i="3" s="1"/>
  <c r="AF43" i="3"/>
  <c r="AG43" i="3" s="1"/>
  <c r="AF44" i="3"/>
  <c r="AG44" i="3" s="1"/>
  <c r="AF45" i="3"/>
  <c r="AG45" i="3" s="1"/>
  <c r="AF46" i="3"/>
  <c r="AG46" i="3" s="1"/>
  <c r="AF47" i="3"/>
  <c r="AG47" i="3" s="1"/>
  <c r="AF48" i="3"/>
  <c r="AG48" i="3" s="1"/>
  <c r="AF49" i="3"/>
  <c r="AG49" i="3" s="1"/>
  <c r="AF50" i="3"/>
  <c r="AG50" i="3" s="1"/>
  <c r="AF51" i="3"/>
  <c r="AG51" i="3" s="1"/>
  <c r="AF52" i="3"/>
  <c r="AG52" i="3" s="1"/>
  <c r="AF53" i="3"/>
  <c r="AG53" i="3" s="1"/>
  <c r="AF54" i="3"/>
  <c r="AG54" i="3" s="1"/>
  <c r="AF55" i="3"/>
  <c r="AG55" i="3" s="1"/>
  <c r="AF56" i="3"/>
  <c r="AG56" i="3" s="1"/>
  <c r="AF57" i="3"/>
  <c r="AG57" i="3" s="1"/>
  <c r="AF58" i="3"/>
  <c r="AG58" i="3" s="1"/>
  <c r="AF59" i="3"/>
  <c r="AG59" i="3" s="1"/>
  <c r="AF60" i="3"/>
  <c r="AG60" i="3" s="1"/>
  <c r="AF61" i="3"/>
  <c r="AG61" i="3" s="1"/>
  <c r="AF62" i="3"/>
  <c r="AG62" i="3" s="1"/>
  <c r="AF63" i="3"/>
  <c r="AG63" i="3" s="1"/>
  <c r="AF64" i="3"/>
  <c r="AG64" i="3" s="1"/>
  <c r="AF65" i="3"/>
  <c r="AG65" i="3" s="1"/>
  <c r="AF66" i="3"/>
  <c r="AG66" i="3" s="1"/>
  <c r="AF67" i="3"/>
  <c r="AG67" i="3" s="1"/>
  <c r="AF68" i="3"/>
  <c r="AG68" i="3" s="1"/>
  <c r="AF69" i="3"/>
  <c r="AG69" i="3" s="1"/>
  <c r="AF70" i="3"/>
  <c r="AG70" i="3" s="1"/>
  <c r="AF71" i="3"/>
  <c r="AG71" i="3" s="1"/>
  <c r="AF72" i="3"/>
  <c r="AG72" i="3" s="1"/>
  <c r="AF73" i="3"/>
  <c r="AG73" i="3" s="1"/>
  <c r="AF74" i="3"/>
  <c r="AG74" i="3" s="1"/>
  <c r="AF75" i="3"/>
  <c r="AG75" i="3" s="1"/>
  <c r="AF76" i="3"/>
  <c r="AG76" i="3" s="1"/>
  <c r="AF77" i="3"/>
  <c r="AG77" i="3" s="1"/>
  <c r="AF78" i="3"/>
  <c r="AG78" i="3" s="1"/>
  <c r="AF79" i="3"/>
  <c r="AG79" i="3" s="1"/>
  <c r="AF80" i="3"/>
  <c r="AG80" i="3" s="1"/>
  <c r="AF81" i="3"/>
  <c r="AG81" i="3" s="1"/>
  <c r="AF82" i="3"/>
  <c r="AG82" i="3" s="1"/>
  <c r="AF83" i="3"/>
  <c r="AG83" i="3" s="1"/>
  <c r="AF84" i="3"/>
  <c r="AG84" i="3" s="1"/>
  <c r="AF85" i="3"/>
  <c r="AG85" i="3" s="1"/>
  <c r="AF86" i="3"/>
  <c r="AG86" i="3" s="1"/>
  <c r="AF87" i="3"/>
  <c r="AG87" i="3" s="1"/>
  <c r="AF88" i="3"/>
  <c r="AG88" i="3" s="1"/>
  <c r="AF89" i="3"/>
  <c r="AG89" i="3" s="1"/>
  <c r="AF90" i="3"/>
  <c r="AG90" i="3" s="1"/>
  <c r="AF91" i="3"/>
  <c r="AG91" i="3" s="1"/>
  <c r="AF92" i="3"/>
  <c r="AG92" i="3" s="1"/>
  <c r="AF93" i="3"/>
  <c r="AG93" i="3" s="1"/>
  <c r="AF94" i="3"/>
  <c r="AG94" i="3" s="1"/>
  <c r="AF95" i="3"/>
  <c r="AG95" i="3" s="1"/>
  <c r="AF96" i="3"/>
  <c r="AG96" i="3" s="1"/>
  <c r="AF97" i="3"/>
  <c r="AG97" i="3" s="1"/>
  <c r="AF98" i="3"/>
  <c r="AG98" i="3" s="1"/>
  <c r="AF99" i="3"/>
  <c r="AG99" i="3" s="1"/>
  <c r="AF100" i="3"/>
  <c r="AG100" i="3" s="1"/>
  <c r="AF101" i="3"/>
  <c r="AG101" i="3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Y23" i="3"/>
  <c r="Z23" i="3" s="1"/>
  <c r="Y24" i="3"/>
  <c r="Z24" i="3" s="1"/>
  <c r="Y25" i="3"/>
  <c r="Z25" i="3" s="1"/>
  <c r="Y26" i="3"/>
  <c r="Z26" i="3" s="1"/>
  <c r="Y27" i="3"/>
  <c r="Z27" i="3" s="1"/>
  <c r="Y28" i="3"/>
  <c r="Z28" i="3" s="1"/>
  <c r="Y29" i="3"/>
  <c r="Z29" i="3" s="1"/>
  <c r="Y30" i="3"/>
  <c r="Z30" i="3" s="1"/>
  <c r="Y31" i="3"/>
  <c r="Z31" i="3" s="1"/>
  <c r="Y32" i="3"/>
  <c r="Z32" i="3" s="1"/>
  <c r="Y33" i="3"/>
  <c r="Z33" i="3" s="1"/>
  <c r="Y34" i="3"/>
  <c r="Z34" i="3" s="1"/>
  <c r="Y35" i="3"/>
  <c r="Z35" i="3" s="1"/>
  <c r="Y36" i="3"/>
  <c r="Z36" i="3" s="1"/>
  <c r="Y37" i="3"/>
  <c r="Z37" i="3" s="1"/>
  <c r="Y38" i="3"/>
  <c r="Z38" i="3" s="1"/>
  <c r="Y39" i="3"/>
  <c r="Z39" i="3" s="1"/>
  <c r="Y40" i="3"/>
  <c r="Z40" i="3" s="1"/>
  <c r="Y41" i="3"/>
  <c r="Z41" i="3" s="1"/>
  <c r="Y42" i="3"/>
  <c r="Z42" i="3" s="1"/>
  <c r="Y43" i="3"/>
  <c r="Z43" i="3" s="1"/>
  <c r="Y44" i="3"/>
  <c r="Z44" i="3" s="1"/>
  <c r="Y45" i="3"/>
  <c r="Z45" i="3" s="1"/>
  <c r="Y46" i="3"/>
  <c r="Z46" i="3" s="1"/>
  <c r="Y47" i="3"/>
  <c r="Z47" i="3" s="1"/>
  <c r="Y48" i="3"/>
  <c r="Z48" i="3" s="1"/>
  <c r="Y49" i="3"/>
  <c r="Z49" i="3" s="1"/>
  <c r="Y50" i="3"/>
  <c r="Z50" i="3" s="1"/>
  <c r="Y51" i="3"/>
  <c r="Z51" i="3" s="1"/>
  <c r="Y52" i="3"/>
  <c r="Z52" i="3" s="1"/>
  <c r="Y53" i="3"/>
  <c r="Z53" i="3" s="1"/>
  <c r="Y54" i="3"/>
  <c r="Z54" i="3" s="1"/>
  <c r="Y55" i="3"/>
  <c r="Z55" i="3" s="1"/>
  <c r="Y56" i="3"/>
  <c r="Z56" i="3" s="1"/>
  <c r="Y57" i="3"/>
  <c r="Z57" i="3" s="1"/>
  <c r="Y58" i="3"/>
  <c r="Z58" i="3" s="1"/>
  <c r="Y59" i="3"/>
  <c r="Z59" i="3" s="1"/>
  <c r="Y60" i="3"/>
  <c r="Z60" i="3" s="1"/>
  <c r="Y61" i="3"/>
  <c r="Z61" i="3" s="1"/>
  <c r="Y62" i="3"/>
  <c r="Z62" i="3" s="1"/>
  <c r="Y63" i="3"/>
  <c r="Z63" i="3" s="1"/>
  <c r="Y64" i="3"/>
  <c r="Z64" i="3" s="1"/>
  <c r="Y65" i="3"/>
  <c r="Z65" i="3" s="1"/>
  <c r="Y66" i="3"/>
  <c r="Z66" i="3" s="1"/>
  <c r="Y67" i="3"/>
  <c r="Z67" i="3" s="1"/>
  <c r="Y68" i="3"/>
  <c r="Z68" i="3" s="1"/>
  <c r="Y69" i="3"/>
  <c r="Z69" i="3" s="1"/>
  <c r="Y70" i="3"/>
  <c r="Z70" i="3" s="1"/>
  <c r="Y71" i="3"/>
  <c r="Z71" i="3" s="1"/>
  <c r="Y72" i="3"/>
  <c r="Z72" i="3" s="1"/>
  <c r="Y73" i="3"/>
  <c r="Z73" i="3" s="1"/>
  <c r="Y74" i="3"/>
  <c r="Z74" i="3" s="1"/>
  <c r="Y75" i="3"/>
  <c r="Z75" i="3" s="1"/>
  <c r="Y76" i="3"/>
  <c r="Z76" i="3" s="1"/>
  <c r="Y77" i="3"/>
  <c r="Z77" i="3" s="1"/>
  <c r="Y78" i="3"/>
  <c r="Z78" i="3" s="1"/>
  <c r="Y79" i="3"/>
  <c r="Z79" i="3" s="1"/>
  <c r="Y80" i="3"/>
  <c r="Z80" i="3" s="1"/>
  <c r="Y81" i="3"/>
  <c r="Z81" i="3" s="1"/>
  <c r="Y82" i="3"/>
  <c r="Z82" i="3" s="1"/>
  <c r="Y83" i="3"/>
  <c r="Z83" i="3" s="1"/>
  <c r="Y84" i="3"/>
  <c r="Z84" i="3" s="1"/>
  <c r="Y85" i="3"/>
  <c r="Z85" i="3" s="1"/>
  <c r="Y86" i="3"/>
  <c r="Z86" i="3" s="1"/>
  <c r="Y87" i="3"/>
  <c r="Z87" i="3" s="1"/>
  <c r="Y88" i="3"/>
  <c r="Z88" i="3" s="1"/>
  <c r="Y89" i="3"/>
  <c r="Z89" i="3" s="1"/>
  <c r="Y90" i="3"/>
  <c r="Z90" i="3" s="1"/>
  <c r="Y91" i="3"/>
  <c r="Z91" i="3" s="1"/>
  <c r="Y92" i="3"/>
  <c r="Z92" i="3" s="1"/>
  <c r="Y93" i="3"/>
  <c r="Z93" i="3" s="1"/>
  <c r="Y94" i="3"/>
  <c r="Z94" i="3" s="1"/>
  <c r="Y95" i="3"/>
  <c r="Z95" i="3" s="1"/>
  <c r="Y96" i="3"/>
  <c r="Z96" i="3" s="1"/>
  <c r="Y97" i="3"/>
  <c r="Z97" i="3" s="1"/>
  <c r="Y98" i="3"/>
  <c r="Z98" i="3" s="1"/>
  <c r="Y99" i="3"/>
  <c r="Z99" i="3" s="1"/>
  <c r="Y100" i="3"/>
  <c r="Z100" i="3" s="1"/>
  <c r="Y101" i="3"/>
  <c r="Z101" i="3" s="1"/>
  <c r="R14" i="3"/>
  <c r="S14" i="3" s="1"/>
  <c r="R15" i="3"/>
  <c r="S15" i="3" s="1"/>
  <c r="R16" i="3"/>
  <c r="S16" i="3" s="1"/>
  <c r="R17" i="3"/>
  <c r="S17" i="3" s="1"/>
  <c r="R18" i="3"/>
  <c r="S18" i="3" s="1"/>
  <c r="R19" i="3"/>
  <c r="S19" i="3" s="1"/>
  <c r="R20" i="3"/>
  <c r="S20" i="3" s="1"/>
  <c r="R21" i="3"/>
  <c r="S21" i="3" s="1"/>
  <c r="R22" i="3"/>
  <c r="S22" i="3" s="1"/>
  <c r="R23" i="3"/>
  <c r="S23" i="3" s="1"/>
  <c r="R24" i="3"/>
  <c r="S24" i="3" s="1"/>
  <c r="R25" i="3"/>
  <c r="S25" i="3" s="1"/>
  <c r="R26" i="3"/>
  <c r="S26" i="3" s="1"/>
  <c r="R27" i="3"/>
  <c r="S27" i="3" s="1"/>
  <c r="R28" i="3"/>
  <c r="S28" i="3" s="1"/>
  <c r="R29" i="3"/>
  <c r="S29" i="3" s="1"/>
  <c r="R30" i="3"/>
  <c r="S30" i="3" s="1"/>
  <c r="R31" i="3"/>
  <c r="S31" i="3" s="1"/>
  <c r="R32" i="3"/>
  <c r="S32" i="3" s="1"/>
  <c r="R33" i="3"/>
  <c r="S33" i="3" s="1"/>
  <c r="R34" i="3"/>
  <c r="S34" i="3" s="1"/>
  <c r="R35" i="3"/>
  <c r="S35" i="3" s="1"/>
  <c r="R36" i="3"/>
  <c r="S36" i="3" s="1"/>
  <c r="R37" i="3"/>
  <c r="S37" i="3" s="1"/>
  <c r="R38" i="3"/>
  <c r="S38" i="3" s="1"/>
  <c r="R39" i="3"/>
  <c r="S39" i="3" s="1"/>
  <c r="R40" i="3"/>
  <c r="S40" i="3" s="1"/>
  <c r="R41" i="3"/>
  <c r="S41" i="3" s="1"/>
  <c r="R42" i="3"/>
  <c r="S42" i="3" s="1"/>
  <c r="R43" i="3"/>
  <c r="S43" i="3" s="1"/>
  <c r="R44" i="3"/>
  <c r="S44" i="3" s="1"/>
  <c r="R45" i="3"/>
  <c r="S45" i="3" s="1"/>
  <c r="R46" i="3"/>
  <c r="S46" i="3" s="1"/>
  <c r="R47" i="3"/>
  <c r="S47" i="3" s="1"/>
  <c r="R48" i="3"/>
  <c r="S48" i="3" s="1"/>
  <c r="R49" i="3"/>
  <c r="S49" i="3" s="1"/>
  <c r="R50" i="3"/>
  <c r="S50" i="3" s="1"/>
  <c r="R51" i="3"/>
  <c r="S51" i="3" s="1"/>
  <c r="R52" i="3"/>
  <c r="S52" i="3" s="1"/>
  <c r="R53" i="3"/>
  <c r="S53" i="3" s="1"/>
  <c r="R54" i="3"/>
  <c r="S54" i="3" s="1"/>
  <c r="R55" i="3"/>
  <c r="S55" i="3" s="1"/>
  <c r="R56" i="3"/>
  <c r="S56" i="3" s="1"/>
  <c r="R57" i="3"/>
  <c r="S57" i="3" s="1"/>
  <c r="R58" i="3"/>
  <c r="S58" i="3" s="1"/>
  <c r="R59" i="3"/>
  <c r="S59" i="3" s="1"/>
  <c r="R60" i="3"/>
  <c r="S60" i="3" s="1"/>
  <c r="R61" i="3"/>
  <c r="S61" i="3" s="1"/>
  <c r="R62" i="3"/>
  <c r="S62" i="3" s="1"/>
  <c r="R63" i="3"/>
  <c r="S63" i="3" s="1"/>
  <c r="R64" i="3"/>
  <c r="S64" i="3" s="1"/>
  <c r="R65" i="3"/>
  <c r="S65" i="3" s="1"/>
  <c r="R66" i="3"/>
  <c r="S66" i="3" s="1"/>
  <c r="R67" i="3"/>
  <c r="S67" i="3" s="1"/>
  <c r="R68" i="3"/>
  <c r="S68" i="3" s="1"/>
  <c r="R69" i="3"/>
  <c r="S69" i="3" s="1"/>
  <c r="R70" i="3"/>
  <c r="S70" i="3" s="1"/>
  <c r="R71" i="3"/>
  <c r="S71" i="3" s="1"/>
  <c r="R72" i="3"/>
  <c r="S72" i="3" s="1"/>
  <c r="R73" i="3"/>
  <c r="S73" i="3" s="1"/>
  <c r="R74" i="3"/>
  <c r="S74" i="3" s="1"/>
  <c r="R75" i="3"/>
  <c r="S75" i="3" s="1"/>
  <c r="R76" i="3"/>
  <c r="S76" i="3" s="1"/>
  <c r="R77" i="3"/>
  <c r="S77" i="3" s="1"/>
  <c r="R78" i="3"/>
  <c r="S78" i="3" s="1"/>
  <c r="R79" i="3"/>
  <c r="S79" i="3" s="1"/>
  <c r="R80" i="3"/>
  <c r="S80" i="3" s="1"/>
  <c r="R81" i="3"/>
  <c r="S81" i="3" s="1"/>
  <c r="R82" i="3"/>
  <c r="S82" i="3" s="1"/>
  <c r="R83" i="3"/>
  <c r="S83" i="3" s="1"/>
  <c r="R84" i="3"/>
  <c r="S84" i="3" s="1"/>
  <c r="R85" i="3"/>
  <c r="S85" i="3" s="1"/>
  <c r="R86" i="3"/>
  <c r="S86" i="3" s="1"/>
  <c r="R87" i="3"/>
  <c r="S87" i="3" s="1"/>
  <c r="R88" i="3"/>
  <c r="S88" i="3" s="1"/>
  <c r="R89" i="3"/>
  <c r="S89" i="3" s="1"/>
  <c r="R90" i="3"/>
  <c r="S90" i="3" s="1"/>
  <c r="R91" i="3"/>
  <c r="S91" i="3" s="1"/>
  <c r="R92" i="3"/>
  <c r="S92" i="3" s="1"/>
  <c r="R93" i="3"/>
  <c r="S93" i="3" s="1"/>
  <c r="R94" i="3"/>
  <c r="S94" i="3" s="1"/>
  <c r="R95" i="3"/>
  <c r="S95" i="3" s="1"/>
  <c r="R96" i="3"/>
  <c r="S96" i="3" s="1"/>
  <c r="R97" i="3"/>
  <c r="S97" i="3" s="1"/>
  <c r="R98" i="3"/>
  <c r="S98" i="3" s="1"/>
  <c r="R99" i="3"/>
  <c r="S99" i="3" s="1"/>
  <c r="R100" i="3"/>
  <c r="S100" i="3" s="1"/>
  <c r="R101" i="3"/>
  <c r="S101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85" i="3"/>
  <c r="L85" i="3" s="1"/>
  <c r="K86" i="3"/>
  <c r="L86" i="3" s="1"/>
  <c r="K87" i="3"/>
  <c r="L87" i="3" s="1"/>
  <c r="K88" i="3"/>
  <c r="L88" i="3" s="1"/>
  <c r="K89" i="3"/>
  <c r="L89" i="3" s="1"/>
  <c r="K90" i="3"/>
  <c r="L90" i="3" s="1"/>
  <c r="K91" i="3"/>
  <c r="L91" i="3" s="1"/>
  <c r="K92" i="3"/>
  <c r="L92" i="3" s="1"/>
  <c r="K93" i="3"/>
  <c r="L93" i="3" s="1"/>
  <c r="K94" i="3"/>
  <c r="L94" i="3" s="1"/>
  <c r="K95" i="3"/>
  <c r="L95" i="3" s="1"/>
  <c r="K96" i="3"/>
  <c r="L96" i="3" s="1"/>
  <c r="K97" i="3"/>
  <c r="L97" i="3" s="1"/>
  <c r="K98" i="3"/>
  <c r="L98" i="3" s="1"/>
  <c r="K99" i="3"/>
  <c r="L99" i="3" s="1"/>
  <c r="K100" i="3"/>
  <c r="L100" i="3" s="1"/>
  <c r="K101" i="3"/>
  <c r="L101" i="3" s="1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3" i="4"/>
  <c r="V14" i="3"/>
  <c r="AC14" i="3"/>
  <c r="AE14" i="3" s="1"/>
  <c r="AJ14" i="3"/>
  <c r="AR14" i="3"/>
  <c r="AY14" i="3"/>
  <c r="BF14" i="3"/>
  <c r="BM14" i="3"/>
  <c r="BT14" i="3"/>
  <c r="BV14" i="3" s="1"/>
  <c r="V15" i="3"/>
  <c r="AC15" i="3"/>
  <c r="AJ15" i="3"/>
  <c r="AR15" i="3"/>
  <c r="AY15" i="3"/>
  <c r="BF15" i="3"/>
  <c r="BM15" i="3"/>
  <c r="BT15" i="3"/>
  <c r="V16" i="3"/>
  <c r="AC16" i="3"/>
  <c r="AJ16" i="3"/>
  <c r="AR16" i="3"/>
  <c r="AY16" i="3"/>
  <c r="BF16" i="3"/>
  <c r="BM16" i="3"/>
  <c r="BT16" i="3"/>
  <c r="V17" i="3"/>
  <c r="AC17" i="3"/>
  <c r="AJ17" i="3"/>
  <c r="AR17" i="3"/>
  <c r="AY17" i="3"/>
  <c r="BF17" i="3"/>
  <c r="BM17" i="3"/>
  <c r="BT17" i="3"/>
  <c r="V18" i="3"/>
  <c r="AC18" i="3"/>
  <c r="AJ18" i="3"/>
  <c r="AR18" i="3"/>
  <c r="AY18" i="3"/>
  <c r="BF18" i="3"/>
  <c r="BM18" i="3"/>
  <c r="BT18" i="3"/>
  <c r="BV18" i="3" s="1"/>
  <c r="V19" i="3"/>
  <c r="AC19" i="3"/>
  <c r="AJ19" i="3"/>
  <c r="AR19" i="3"/>
  <c r="AY19" i="3"/>
  <c r="BF19" i="3"/>
  <c r="BM19" i="3"/>
  <c r="BT19" i="3"/>
  <c r="V20" i="3"/>
  <c r="AC20" i="3"/>
  <c r="AJ20" i="3"/>
  <c r="AR20" i="3"/>
  <c r="AY20" i="3"/>
  <c r="BA20" i="3" s="1"/>
  <c r="BF20" i="3"/>
  <c r="BM20" i="3"/>
  <c r="BO20" i="3" s="1"/>
  <c r="BT20" i="3"/>
  <c r="BV20" i="3" s="1"/>
  <c r="V21" i="3"/>
  <c r="AC21" i="3"/>
  <c r="AJ21" i="3"/>
  <c r="AR21" i="3"/>
  <c r="AY21" i="3"/>
  <c r="BF21" i="3"/>
  <c r="BM21" i="3"/>
  <c r="BT21" i="3"/>
  <c r="V22" i="3"/>
  <c r="AC22" i="3"/>
  <c r="AE22" i="3" s="1"/>
  <c r="AJ22" i="3"/>
  <c r="AR22" i="3"/>
  <c r="AY22" i="3"/>
  <c r="BF22" i="3"/>
  <c r="BM22" i="3"/>
  <c r="BT22" i="3"/>
  <c r="V23" i="3"/>
  <c r="AC23" i="3"/>
  <c r="AJ23" i="3"/>
  <c r="AR23" i="3"/>
  <c r="AY23" i="3"/>
  <c r="BF23" i="3"/>
  <c r="BM23" i="3"/>
  <c r="BT23" i="3"/>
  <c r="V24" i="3"/>
  <c r="AC24" i="3"/>
  <c r="AJ24" i="3"/>
  <c r="AR24" i="3"/>
  <c r="AY24" i="3"/>
  <c r="BF24" i="3"/>
  <c r="BM24" i="3"/>
  <c r="BT24" i="3"/>
  <c r="V25" i="3"/>
  <c r="AC25" i="3"/>
  <c r="AJ25" i="3"/>
  <c r="AR25" i="3"/>
  <c r="AY25" i="3"/>
  <c r="BF25" i="3"/>
  <c r="BM25" i="3"/>
  <c r="BT25" i="3"/>
  <c r="V26" i="3"/>
  <c r="AC26" i="3"/>
  <c r="AJ26" i="3"/>
  <c r="AR26" i="3"/>
  <c r="AY26" i="3"/>
  <c r="BA26" i="3" s="1"/>
  <c r="BF26" i="3"/>
  <c r="BM26" i="3"/>
  <c r="BT26" i="3"/>
  <c r="V27" i="3"/>
  <c r="AC27" i="3"/>
  <c r="AJ27" i="3"/>
  <c r="AR27" i="3"/>
  <c r="AY27" i="3"/>
  <c r="BF27" i="3"/>
  <c r="BM27" i="3"/>
  <c r="BT27" i="3"/>
  <c r="V28" i="3"/>
  <c r="AC28" i="3"/>
  <c r="AJ28" i="3"/>
  <c r="AR28" i="3"/>
  <c r="AT28" i="3" s="1"/>
  <c r="AY28" i="3"/>
  <c r="BF28" i="3"/>
  <c r="BM28" i="3"/>
  <c r="BO28" i="3" s="1"/>
  <c r="BT28" i="3"/>
  <c r="V29" i="3"/>
  <c r="AC29" i="3"/>
  <c r="AJ29" i="3"/>
  <c r="AR29" i="3"/>
  <c r="AT29" i="3" s="1"/>
  <c r="AY29" i="3"/>
  <c r="BA29" i="3" s="1"/>
  <c r="BF29" i="3"/>
  <c r="BM29" i="3"/>
  <c r="BT29" i="3"/>
  <c r="V30" i="3"/>
  <c r="AC30" i="3"/>
  <c r="AJ30" i="3"/>
  <c r="AR30" i="3"/>
  <c r="AY30" i="3"/>
  <c r="BF30" i="3"/>
  <c r="BM30" i="3"/>
  <c r="BT30" i="3"/>
  <c r="V31" i="3"/>
  <c r="AC31" i="3"/>
  <c r="AJ31" i="3"/>
  <c r="AR31" i="3"/>
  <c r="AY31" i="3"/>
  <c r="BF31" i="3"/>
  <c r="BM31" i="3"/>
  <c r="BT31" i="3"/>
  <c r="V32" i="3"/>
  <c r="AC32" i="3"/>
  <c r="AJ32" i="3"/>
  <c r="AR32" i="3"/>
  <c r="AY32" i="3"/>
  <c r="BF32" i="3"/>
  <c r="BM32" i="3"/>
  <c r="BT32" i="3"/>
  <c r="V33" i="3"/>
  <c r="AC33" i="3"/>
  <c r="AJ33" i="3"/>
  <c r="AR33" i="3"/>
  <c r="AY33" i="3"/>
  <c r="BF33" i="3"/>
  <c r="BM33" i="3"/>
  <c r="BT33" i="3"/>
  <c r="V34" i="3"/>
  <c r="AC34" i="3"/>
  <c r="AJ34" i="3"/>
  <c r="AR34" i="3"/>
  <c r="AY34" i="3"/>
  <c r="BF34" i="3"/>
  <c r="BM34" i="3"/>
  <c r="BT34" i="3"/>
  <c r="V35" i="3"/>
  <c r="AC35" i="3"/>
  <c r="AJ35" i="3"/>
  <c r="AR35" i="3"/>
  <c r="AY35" i="3"/>
  <c r="BF35" i="3"/>
  <c r="BM35" i="3"/>
  <c r="BT35" i="3"/>
  <c r="V36" i="3"/>
  <c r="AC36" i="3"/>
  <c r="AE36" i="3" s="1"/>
  <c r="AJ36" i="3"/>
  <c r="AR36" i="3"/>
  <c r="AY36" i="3"/>
  <c r="BF36" i="3"/>
  <c r="BM36" i="3"/>
  <c r="BO36" i="3" s="1"/>
  <c r="BT36" i="3"/>
  <c r="V37" i="3"/>
  <c r="AC37" i="3"/>
  <c r="AJ37" i="3"/>
  <c r="AR37" i="3"/>
  <c r="AT37" i="3" s="1"/>
  <c r="AY37" i="3"/>
  <c r="BF37" i="3"/>
  <c r="BM37" i="3"/>
  <c r="BT37" i="3"/>
  <c r="V38" i="3"/>
  <c r="AC38" i="3"/>
  <c r="AJ38" i="3"/>
  <c r="AR38" i="3"/>
  <c r="AY38" i="3"/>
  <c r="BF38" i="3"/>
  <c r="BM38" i="3"/>
  <c r="BT38" i="3"/>
  <c r="V39" i="3"/>
  <c r="AC39" i="3"/>
  <c r="AJ39" i="3"/>
  <c r="AR39" i="3"/>
  <c r="AY39" i="3"/>
  <c r="BF39" i="3"/>
  <c r="BM39" i="3"/>
  <c r="BT39" i="3"/>
  <c r="BV39" i="3" s="1"/>
  <c r="V40" i="3"/>
  <c r="X40" i="3" s="1"/>
  <c r="AC40" i="3"/>
  <c r="AE40" i="3" s="1"/>
  <c r="AJ40" i="3"/>
  <c r="AR40" i="3"/>
  <c r="AY40" i="3"/>
  <c r="BF40" i="3"/>
  <c r="BM40" i="3"/>
  <c r="BT40" i="3"/>
  <c r="V41" i="3"/>
  <c r="X41" i="3" s="1"/>
  <c r="AC41" i="3"/>
  <c r="AJ41" i="3"/>
  <c r="AR41" i="3"/>
  <c r="AY41" i="3"/>
  <c r="BF41" i="3"/>
  <c r="BM41" i="3"/>
  <c r="BT41" i="3"/>
  <c r="V42" i="3"/>
  <c r="AC42" i="3"/>
  <c r="AJ42" i="3"/>
  <c r="AR42" i="3"/>
  <c r="AY42" i="3"/>
  <c r="BA42" i="3" s="1"/>
  <c r="BF42" i="3"/>
  <c r="BM42" i="3"/>
  <c r="BO42" i="3" s="1"/>
  <c r="BT42" i="3"/>
  <c r="BV42" i="3" s="1"/>
  <c r="V43" i="3"/>
  <c r="AC43" i="3"/>
  <c r="AJ43" i="3"/>
  <c r="AL43" i="3" s="1"/>
  <c r="AR43" i="3"/>
  <c r="AY43" i="3"/>
  <c r="BA43" i="3" s="1"/>
  <c r="BF43" i="3"/>
  <c r="BM43" i="3"/>
  <c r="BT43" i="3"/>
  <c r="V44" i="3"/>
  <c r="AC44" i="3"/>
  <c r="AJ44" i="3"/>
  <c r="AR44" i="3"/>
  <c r="AY44" i="3"/>
  <c r="BF44" i="3"/>
  <c r="BM44" i="3"/>
  <c r="BT44" i="3"/>
  <c r="BV44" i="3" s="1"/>
  <c r="V45" i="3"/>
  <c r="AC45" i="3"/>
  <c r="AJ45" i="3"/>
  <c r="AR45" i="3"/>
  <c r="AY45" i="3"/>
  <c r="BA45" i="3" s="1"/>
  <c r="BF45" i="3"/>
  <c r="BM45" i="3"/>
  <c r="BO45" i="3" s="1"/>
  <c r="BT45" i="3"/>
  <c r="V46" i="3"/>
  <c r="AC46" i="3"/>
  <c r="AE46" i="3" s="1"/>
  <c r="AJ46" i="3"/>
  <c r="AR46" i="3"/>
  <c r="AY46" i="3"/>
  <c r="BF46" i="3"/>
  <c r="BM46" i="3"/>
  <c r="BT46" i="3"/>
  <c r="BV46" i="3" s="1"/>
  <c r="V47" i="3"/>
  <c r="AC47" i="3"/>
  <c r="AJ47" i="3"/>
  <c r="AR47" i="3"/>
  <c r="AY47" i="3"/>
  <c r="BF47" i="3"/>
  <c r="BM47" i="3"/>
  <c r="BT47" i="3"/>
  <c r="V48" i="3"/>
  <c r="AC48" i="3"/>
  <c r="AE48" i="3" s="1"/>
  <c r="AJ48" i="3"/>
  <c r="AR48" i="3"/>
  <c r="AY48" i="3"/>
  <c r="BF48" i="3"/>
  <c r="BM48" i="3"/>
  <c r="BT48" i="3"/>
  <c r="V49" i="3"/>
  <c r="X49" i="3" s="1"/>
  <c r="AC49" i="3"/>
  <c r="AJ49" i="3"/>
  <c r="AR49" i="3"/>
  <c r="AY49" i="3"/>
  <c r="BF49" i="3"/>
  <c r="BM49" i="3"/>
  <c r="BT49" i="3"/>
  <c r="V50" i="3"/>
  <c r="AC50" i="3"/>
  <c r="AJ50" i="3"/>
  <c r="AR50" i="3"/>
  <c r="AY50" i="3"/>
  <c r="BF50" i="3"/>
  <c r="BM50" i="3"/>
  <c r="BT50" i="3"/>
  <c r="BV50" i="3" s="1"/>
  <c r="V51" i="3"/>
  <c r="AC51" i="3"/>
  <c r="AJ51" i="3"/>
  <c r="AR51" i="3"/>
  <c r="AY51" i="3"/>
  <c r="BF51" i="3"/>
  <c r="BM51" i="3"/>
  <c r="BT51" i="3"/>
  <c r="BV51" i="3" s="1"/>
  <c r="V52" i="3"/>
  <c r="AC52" i="3"/>
  <c r="AE52" i="3" s="1"/>
  <c r="AJ52" i="3"/>
  <c r="AR52" i="3"/>
  <c r="AY52" i="3"/>
  <c r="BF52" i="3"/>
  <c r="BM52" i="3"/>
  <c r="BT52" i="3"/>
  <c r="V53" i="3"/>
  <c r="AC53" i="3"/>
  <c r="AJ53" i="3"/>
  <c r="AR53" i="3"/>
  <c r="AY53" i="3"/>
  <c r="BF53" i="3"/>
  <c r="BM53" i="3"/>
  <c r="BT53" i="3"/>
  <c r="V54" i="3"/>
  <c r="AC54" i="3"/>
  <c r="AJ54" i="3"/>
  <c r="AR54" i="3"/>
  <c r="AY54" i="3"/>
  <c r="BF54" i="3"/>
  <c r="BM54" i="3"/>
  <c r="BT54" i="3"/>
  <c r="BV54" i="3" s="1"/>
  <c r="V55" i="3"/>
  <c r="AC55" i="3"/>
  <c r="AJ55" i="3"/>
  <c r="AL55" i="3" s="1"/>
  <c r="AR55" i="3"/>
  <c r="AY55" i="3"/>
  <c r="BF55" i="3"/>
  <c r="BM55" i="3"/>
  <c r="BT55" i="3"/>
  <c r="V56" i="3"/>
  <c r="AC56" i="3"/>
  <c r="AJ56" i="3"/>
  <c r="AR56" i="3"/>
  <c r="AY56" i="3"/>
  <c r="BF56" i="3"/>
  <c r="BM56" i="3"/>
  <c r="BT56" i="3"/>
  <c r="V57" i="3"/>
  <c r="AC57" i="3"/>
  <c r="AE57" i="3" s="1"/>
  <c r="AJ57" i="3"/>
  <c r="AR57" i="3"/>
  <c r="AY57" i="3"/>
  <c r="BF57" i="3"/>
  <c r="BM57" i="3"/>
  <c r="BT57" i="3"/>
  <c r="BV57" i="3" s="1"/>
  <c r="V58" i="3"/>
  <c r="AC58" i="3"/>
  <c r="AJ58" i="3"/>
  <c r="AR58" i="3"/>
  <c r="AY58" i="3"/>
  <c r="BA58" i="3" s="1"/>
  <c r="BF58" i="3"/>
  <c r="BM58" i="3"/>
  <c r="BT58" i="3"/>
  <c r="BV58" i="3" s="1"/>
  <c r="V59" i="3"/>
  <c r="AC59" i="3"/>
  <c r="AJ59" i="3"/>
  <c r="AR59" i="3"/>
  <c r="AY59" i="3"/>
  <c r="BF59" i="3"/>
  <c r="BM59" i="3"/>
  <c r="BT59" i="3"/>
  <c r="V60" i="3"/>
  <c r="AC60" i="3"/>
  <c r="AJ60" i="3"/>
  <c r="AR60" i="3"/>
  <c r="AY60" i="3"/>
  <c r="BA60" i="3" s="1"/>
  <c r="BF60" i="3"/>
  <c r="BM60" i="3"/>
  <c r="BO60" i="3" s="1"/>
  <c r="BT60" i="3"/>
  <c r="V61" i="3"/>
  <c r="AC61" i="3"/>
  <c r="AJ61" i="3"/>
  <c r="AL61" i="3" s="1"/>
  <c r="AR61" i="3"/>
  <c r="AY61" i="3"/>
  <c r="BF61" i="3"/>
  <c r="BM61" i="3"/>
  <c r="BT61" i="3"/>
  <c r="V62" i="3"/>
  <c r="AC62" i="3"/>
  <c r="AJ62" i="3"/>
  <c r="AR62" i="3"/>
  <c r="AY62" i="3"/>
  <c r="BF62" i="3"/>
  <c r="BM62" i="3"/>
  <c r="BT62" i="3"/>
  <c r="BV62" i="3" s="1"/>
  <c r="V63" i="3"/>
  <c r="AC63" i="3"/>
  <c r="AJ63" i="3"/>
  <c r="AR63" i="3"/>
  <c r="AY63" i="3"/>
  <c r="BF63" i="3"/>
  <c r="BM63" i="3"/>
  <c r="BT63" i="3"/>
  <c r="V64" i="3"/>
  <c r="X64" i="3" s="1"/>
  <c r="AC64" i="3"/>
  <c r="AE64" i="3" s="1"/>
  <c r="AJ64" i="3"/>
  <c r="AR64" i="3"/>
  <c r="AY64" i="3"/>
  <c r="BF64" i="3"/>
  <c r="BM64" i="3"/>
  <c r="BT64" i="3"/>
  <c r="V65" i="3"/>
  <c r="X65" i="3" s="1"/>
  <c r="AC65" i="3"/>
  <c r="AJ65" i="3"/>
  <c r="AR65" i="3"/>
  <c r="AY65" i="3"/>
  <c r="BF65" i="3"/>
  <c r="BM65" i="3"/>
  <c r="BT65" i="3"/>
  <c r="V66" i="3"/>
  <c r="AC66" i="3"/>
  <c r="AJ66" i="3"/>
  <c r="AR66" i="3"/>
  <c r="AY66" i="3"/>
  <c r="BA66" i="3" s="1"/>
  <c r="BF66" i="3"/>
  <c r="BM66" i="3"/>
  <c r="BO66" i="3" s="1"/>
  <c r="BT66" i="3"/>
  <c r="BV66" i="3" s="1"/>
  <c r="V67" i="3"/>
  <c r="AC67" i="3"/>
  <c r="AJ67" i="3"/>
  <c r="AL67" i="3" s="1"/>
  <c r="AR67" i="3"/>
  <c r="AY67" i="3"/>
  <c r="BF67" i="3"/>
  <c r="BM67" i="3"/>
  <c r="BT67" i="3"/>
  <c r="V68" i="3"/>
  <c r="AC68" i="3"/>
  <c r="AJ68" i="3"/>
  <c r="AR68" i="3"/>
  <c r="AY68" i="3"/>
  <c r="BA68" i="3" s="1"/>
  <c r="BF68" i="3"/>
  <c r="BM68" i="3"/>
  <c r="BT68" i="3"/>
  <c r="V69" i="3"/>
  <c r="AC69" i="3"/>
  <c r="AJ69" i="3"/>
  <c r="AR69" i="3"/>
  <c r="AY69" i="3"/>
  <c r="BA69" i="3" s="1"/>
  <c r="BF69" i="3"/>
  <c r="BM69" i="3"/>
  <c r="BO69" i="3" s="1"/>
  <c r="BT69" i="3"/>
  <c r="V70" i="3"/>
  <c r="X70" i="3" s="1"/>
  <c r="AC70" i="3"/>
  <c r="AE70" i="3" s="1"/>
  <c r="AJ70" i="3"/>
  <c r="AR70" i="3"/>
  <c r="AY70" i="3"/>
  <c r="BF70" i="3"/>
  <c r="BM70" i="3"/>
  <c r="BT70" i="3"/>
  <c r="V71" i="3"/>
  <c r="AC71" i="3"/>
  <c r="AJ71" i="3"/>
  <c r="AR71" i="3"/>
  <c r="AY71" i="3"/>
  <c r="BF71" i="3"/>
  <c r="BM71" i="3"/>
  <c r="BT71" i="3"/>
  <c r="V72" i="3"/>
  <c r="AC72" i="3"/>
  <c r="AE72" i="3" s="1"/>
  <c r="AJ72" i="3"/>
  <c r="AR72" i="3"/>
  <c r="AY72" i="3"/>
  <c r="BF72" i="3"/>
  <c r="BM72" i="3"/>
  <c r="BT72" i="3"/>
  <c r="V73" i="3"/>
  <c r="X73" i="3" s="1"/>
  <c r="AC73" i="3"/>
  <c r="AJ73" i="3"/>
  <c r="AR73" i="3"/>
  <c r="AY73" i="3"/>
  <c r="BF73" i="3"/>
  <c r="BM73" i="3"/>
  <c r="BT73" i="3"/>
  <c r="V74" i="3"/>
  <c r="AC74" i="3"/>
  <c r="AJ74" i="3"/>
  <c r="AR74" i="3"/>
  <c r="AY74" i="3"/>
  <c r="BF74" i="3"/>
  <c r="BM74" i="3"/>
  <c r="BT74" i="3"/>
  <c r="BV74" i="3" s="1"/>
  <c r="V75" i="3"/>
  <c r="AC75" i="3"/>
  <c r="AJ75" i="3"/>
  <c r="AR75" i="3"/>
  <c r="AY75" i="3"/>
  <c r="BF75" i="3"/>
  <c r="BM75" i="3"/>
  <c r="BT75" i="3"/>
  <c r="V76" i="3"/>
  <c r="AC76" i="3"/>
  <c r="AE76" i="3" s="1"/>
  <c r="AJ76" i="3"/>
  <c r="AR76" i="3"/>
  <c r="AY76" i="3"/>
  <c r="BF76" i="3"/>
  <c r="BM76" i="3"/>
  <c r="BT76" i="3"/>
  <c r="V77" i="3"/>
  <c r="AC77" i="3"/>
  <c r="AJ77" i="3"/>
  <c r="AR77" i="3"/>
  <c r="AY77" i="3"/>
  <c r="BF77" i="3"/>
  <c r="BM77" i="3"/>
  <c r="BT77" i="3"/>
  <c r="V78" i="3"/>
  <c r="AC78" i="3"/>
  <c r="AJ78" i="3"/>
  <c r="AR78" i="3"/>
  <c r="AY78" i="3"/>
  <c r="BF78" i="3"/>
  <c r="BM78" i="3"/>
  <c r="BT78" i="3"/>
  <c r="BV78" i="3" s="1"/>
  <c r="V79" i="3"/>
  <c r="AC79" i="3"/>
  <c r="AJ79" i="3"/>
  <c r="AR79" i="3"/>
  <c r="AY79" i="3"/>
  <c r="BF79" i="3"/>
  <c r="BM79" i="3"/>
  <c r="BT79" i="3"/>
  <c r="V80" i="3"/>
  <c r="AC80" i="3"/>
  <c r="AJ80" i="3"/>
  <c r="AR80" i="3"/>
  <c r="AY80" i="3"/>
  <c r="BF80" i="3"/>
  <c r="BM80" i="3"/>
  <c r="BT80" i="3"/>
  <c r="BV80" i="3" s="1"/>
  <c r="V81" i="3"/>
  <c r="AC81" i="3"/>
  <c r="AE81" i="3" s="1"/>
  <c r="AJ81" i="3"/>
  <c r="AR81" i="3"/>
  <c r="AY81" i="3"/>
  <c r="BF81" i="3"/>
  <c r="BM81" i="3"/>
  <c r="BT81" i="3"/>
  <c r="V82" i="3"/>
  <c r="X82" i="3" s="1"/>
  <c r="AC82" i="3"/>
  <c r="AE82" i="3" s="1"/>
  <c r="AJ82" i="3"/>
  <c r="AR82" i="3"/>
  <c r="AY82" i="3"/>
  <c r="BA82" i="3" s="1"/>
  <c r="BF82" i="3"/>
  <c r="BM82" i="3"/>
  <c r="BT82" i="3"/>
  <c r="V83" i="3"/>
  <c r="AC83" i="3"/>
  <c r="AJ83" i="3"/>
  <c r="AR83" i="3"/>
  <c r="AY83" i="3"/>
  <c r="BF83" i="3"/>
  <c r="BM83" i="3"/>
  <c r="BT83" i="3"/>
  <c r="V84" i="3"/>
  <c r="AC84" i="3"/>
  <c r="AJ84" i="3"/>
  <c r="AR84" i="3"/>
  <c r="AY84" i="3"/>
  <c r="BF84" i="3"/>
  <c r="BM84" i="3"/>
  <c r="BO84" i="3" s="1"/>
  <c r="BT84" i="3"/>
  <c r="V85" i="3"/>
  <c r="X85" i="3" s="1"/>
  <c r="AC85" i="3"/>
  <c r="AJ85" i="3"/>
  <c r="AR85" i="3"/>
  <c r="AY85" i="3"/>
  <c r="BF85" i="3"/>
  <c r="BM85" i="3"/>
  <c r="BT85" i="3"/>
  <c r="V86" i="3"/>
  <c r="AC86" i="3"/>
  <c r="AJ86" i="3"/>
  <c r="AR86" i="3"/>
  <c r="AY86" i="3"/>
  <c r="BA86" i="3" s="1"/>
  <c r="BF86" i="3"/>
  <c r="BM86" i="3"/>
  <c r="BT86" i="3"/>
  <c r="BV86" i="3" s="1"/>
  <c r="V87" i="3"/>
  <c r="AC87" i="3"/>
  <c r="AJ87" i="3"/>
  <c r="AR87" i="3"/>
  <c r="AY87" i="3"/>
  <c r="BF87" i="3"/>
  <c r="BM87" i="3"/>
  <c r="BT87" i="3"/>
  <c r="V88" i="3"/>
  <c r="X88" i="3" s="1"/>
  <c r="AC88" i="3"/>
  <c r="AE88" i="3" s="1"/>
  <c r="AJ88" i="3"/>
  <c r="AR88" i="3"/>
  <c r="AY88" i="3"/>
  <c r="BF88" i="3"/>
  <c r="BM88" i="3"/>
  <c r="BT88" i="3"/>
  <c r="V89" i="3"/>
  <c r="AC89" i="3"/>
  <c r="AJ89" i="3"/>
  <c r="AR89" i="3"/>
  <c r="AY89" i="3"/>
  <c r="BF89" i="3"/>
  <c r="BM89" i="3"/>
  <c r="BO89" i="3" s="1"/>
  <c r="BT89" i="3"/>
  <c r="V90" i="3"/>
  <c r="AC90" i="3"/>
  <c r="AJ90" i="3"/>
  <c r="AR90" i="3"/>
  <c r="AY90" i="3"/>
  <c r="BF90" i="3"/>
  <c r="BM90" i="3"/>
  <c r="BO90" i="3" s="1"/>
  <c r="BT90" i="3"/>
  <c r="BV90" i="3" s="1"/>
  <c r="V91" i="3"/>
  <c r="AC91" i="3"/>
  <c r="AJ91" i="3"/>
  <c r="AR91" i="3"/>
  <c r="AY91" i="3"/>
  <c r="BA91" i="3" s="1"/>
  <c r="BF91" i="3"/>
  <c r="BM91" i="3"/>
  <c r="BT91" i="3"/>
  <c r="V92" i="3"/>
  <c r="AC92" i="3"/>
  <c r="AJ92" i="3"/>
  <c r="AR92" i="3"/>
  <c r="AY92" i="3"/>
  <c r="BA92" i="3" s="1"/>
  <c r="BF92" i="3"/>
  <c r="BM92" i="3"/>
  <c r="BT92" i="3"/>
  <c r="BV92" i="3" s="1"/>
  <c r="V93" i="3"/>
  <c r="AC93" i="3"/>
  <c r="AE93" i="3" s="1"/>
  <c r="AJ93" i="3"/>
  <c r="AR93" i="3"/>
  <c r="AY93" i="3"/>
  <c r="BF93" i="3"/>
  <c r="BM93" i="3"/>
  <c r="BO93" i="3" s="1"/>
  <c r="BT93" i="3"/>
  <c r="V94" i="3"/>
  <c r="X94" i="3" s="1"/>
  <c r="AC94" i="3"/>
  <c r="AJ94" i="3"/>
  <c r="AR94" i="3"/>
  <c r="AY94" i="3"/>
  <c r="BA94" i="3" s="1"/>
  <c r="BF94" i="3"/>
  <c r="BM94" i="3"/>
  <c r="BT94" i="3"/>
  <c r="V95" i="3"/>
  <c r="AC95" i="3"/>
  <c r="AJ95" i="3"/>
  <c r="AR95" i="3"/>
  <c r="AY95" i="3"/>
  <c r="BF95" i="3"/>
  <c r="BM95" i="3"/>
  <c r="BT95" i="3"/>
  <c r="V96" i="3"/>
  <c r="AC96" i="3"/>
  <c r="AJ96" i="3"/>
  <c r="AR96" i="3"/>
  <c r="AY96" i="3"/>
  <c r="BF96" i="3"/>
  <c r="BM96" i="3"/>
  <c r="BT96" i="3"/>
  <c r="V97" i="3"/>
  <c r="X97" i="3" s="1"/>
  <c r="AC97" i="3"/>
  <c r="AJ97" i="3"/>
  <c r="AR97" i="3"/>
  <c r="AY97" i="3"/>
  <c r="BF97" i="3"/>
  <c r="BM97" i="3"/>
  <c r="BT97" i="3"/>
  <c r="V98" i="3"/>
  <c r="AC98" i="3"/>
  <c r="AJ98" i="3"/>
  <c r="AR98" i="3"/>
  <c r="AY98" i="3"/>
  <c r="BF98" i="3"/>
  <c r="BM98" i="3"/>
  <c r="BO98" i="3" s="1"/>
  <c r="BT98" i="3"/>
  <c r="BV98" i="3" s="1"/>
  <c r="V99" i="3"/>
  <c r="AC99" i="3"/>
  <c r="AJ99" i="3"/>
  <c r="AR99" i="3"/>
  <c r="AY99" i="3"/>
  <c r="BA99" i="3" s="1"/>
  <c r="BF99" i="3"/>
  <c r="BM99" i="3"/>
  <c r="BT99" i="3"/>
  <c r="V100" i="3"/>
  <c r="AC100" i="3"/>
  <c r="AE100" i="3" s="1"/>
  <c r="AJ100" i="3"/>
  <c r="AR100" i="3"/>
  <c r="AY100" i="3"/>
  <c r="BF100" i="3"/>
  <c r="BM100" i="3"/>
  <c r="BT100" i="3"/>
  <c r="V101" i="3"/>
  <c r="AC101" i="3"/>
  <c r="AJ101" i="3"/>
  <c r="AR101" i="3"/>
  <c r="AY101" i="3"/>
  <c r="BF101" i="3"/>
  <c r="BM101" i="3"/>
  <c r="BO101" i="3" s="1"/>
  <c r="BT101" i="3"/>
  <c r="O14" i="3"/>
  <c r="O15" i="3"/>
  <c r="O16" i="3"/>
  <c r="Q16" i="3" s="1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Q33" i="3" s="1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Q53" i="3" s="1"/>
  <c r="O54" i="3"/>
  <c r="O55" i="3"/>
  <c r="O56" i="3"/>
  <c r="O57" i="3"/>
  <c r="Q57" i="3" s="1"/>
  <c r="O58" i="3"/>
  <c r="O59" i="3"/>
  <c r="O60" i="3"/>
  <c r="O61" i="3"/>
  <c r="O62" i="3"/>
  <c r="O63" i="3"/>
  <c r="O64" i="3"/>
  <c r="O65" i="3"/>
  <c r="O66" i="3"/>
  <c r="O67" i="3"/>
  <c r="O68" i="3"/>
  <c r="O69" i="3"/>
  <c r="Q69" i="3" s="1"/>
  <c r="O70" i="3"/>
  <c r="O71" i="3"/>
  <c r="O72" i="3"/>
  <c r="O73" i="3"/>
  <c r="O74" i="3"/>
  <c r="O75" i="3"/>
  <c r="O76" i="3"/>
  <c r="O77" i="3"/>
  <c r="O78" i="3"/>
  <c r="O79" i="3"/>
  <c r="O80" i="3"/>
  <c r="O81" i="3"/>
  <c r="Q81" i="3" s="1"/>
  <c r="O82" i="3"/>
  <c r="O83" i="3"/>
  <c r="O84" i="3"/>
  <c r="O85" i="3"/>
  <c r="O86" i="3"/>
  <c r="O87" i="3"/>
  <c r="O88" i="3"/>
  <c r="O89" i="3"/>
  <c r="O90" i="3"/>
  <c r="O91" i="3"/>
  <c r="O92" i="3"/>
  <c r="O93" i="3"/>
  <c r="Q93" i="3" s="1"/>
  <c r="O94" i="3"/>
  <c r="O95" i="3"/>
  <c r="O96" i="3"/>
  <c r="O97" i="3"/>
  <c r="O98" i="3"/>
  <c r="O99" i="3"/>
  <c r="O100" i="3"/>
  <c r="O101" i="3"/>
  <c r="H14" i="3"/>
  <c r="H15" i="3"/>
  <c r="H16" i="3"/>
  <c r="H17" i="3"/>
  <c r="H18" i="3"/>
  <c r="H19" i="3"/>
  <c r="H20" i="3"/>
  <c r="H21" i="3"/>
  <c r="H22" i="3"/>
  <c r="H23" i="3"/>
  <c r="H24" i="3"/>
  <c r="J24" i="3" s="1"/>
  <c r="H25" i="3"/>
  <c r="J25" i="3" s="1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3" i="5"/>
  <c r="AL49" i="3" l="1"/>
  <c r="AL28" i="3"/>
  <c r="BV48" i="3"/>
  <c r="BA79" i="3"/>
  <c r="BA55" i="3"/>
  <c r="AE58" i="3"/>
  <c r="AE45" i="3"/>
  <c r="AE34" i="3"/>
  <c r="X58" i="3"/>
  <c r="X24" i="3"/>
  <c r="X16" i="3"/>
  <c r="BO81" i="3"/>
  <c r="BO78" i="3"/>
  <c r="BO65" i="3"/>
  <c r="BO57" i="3"/>
  <c r="BO54" i="3"/>
  <c r="BO17" i="3"/>
  <c r="BH41" i="3"/>
  <c r="BA81" i="3"/>
  <c r="BA78" i="3"/>
  <c r="BA73" i="3"/>
  <c r="BA46" i="3"/>
  <c r="BA14" i="3"/>
  <c r="AT49" i="3"/>
  <c r="X76" i="3"/>
  <c r="X61" i="3"/>
  <c r="X53" i="3"/>
  <c r="X52" i="3"/>
  <c r="X44" i="3"/>
  <c r="X37" i="3"/>
  <c r="X29" i="3"/>
  <c r="X25" i="3"/>
  <c r="BV38" i="3"/>
  <c r="BV34" i="3"/>
  <c r="BV22" i="3"/>
  <c r="BO48" i="3"/>
  <c r="Q60" i="3"/>
  <c r="Q20" i="3"/>
  <c r="BA56" i="3"/>
  <c r="BA40" i="3"/>
  <c r="BA17" i="3"/>
  <c r="BA16" i="3"/>
  <c r="Q28" i="3"/>
  <c r="AT32" i="3"/>
  <c r="AT24" i="3"/>
  <c r="AT16" i="3"/>
  <c r="AL16" i="3"/>
  <c r="BV84" i="3"/>
  <c r="BV60" i="3"/>
  <c r="BV29" i="3"/>
  <c r="BV24" i="3"/>
  <c r="BV17" i="3"/>
  <c r="BV96" i="3"/>
  <c r="BV72" i="3"/>
  <c r="BV68" i="3"/>
  <c r="BV64" i="3"/>
  <c r="BV56" i="3"/>
  <c r="AT55" i="3"/>
  <c r="BV52" i="3"/>
  <c r="BV45" i="3"/>
  <c r="AT43" i="3"/>
  <c r="BV40" i="3"/>
  <c r="BV36" i="3"/>
  <c r="AT19" i="3"/>
  <c r="BO99" i="3"/>
  <c r="BO87" i="3"/>
  <c r="BO75" i="3"/>
  <c r="BO63" i="3"/>
  <c r="BO51" i="3"/>
  <c r="BO39" i="3"/>
  <c r="AL37" i="3"/>
  <c r="AE99" i="3"/>
  <c r="AE79" i="3"/>
  <c r="AE75" i="3"/>
  <c r="AE63" i="3"/>
  <c r="BH47" i="3"/>
  <c r="BH35" i="3"/>
  <c r="BH27" i="3"/>
  <c r="X46" i="3"/>
  <c r="X34" i="3"/>
  <c r="X22" i="3"/>
  <c r="E9" i="6"/>
  <c r="E8" i="6"/>
  <c r="E10" i="3"/>
  <c r="C4" i="3" s="1"/>
  <c r="BV100" i="3"/>
  <c r="BV97" i="3"/>
  <c r="BV94" i="3"/>
  <c r="BV91" i="3"/>
  <c r="BV88" i="3"/>
  <c r="BV85" i="3"/>
  <c r="BV82" i="3"/>
  <c r="BV79" i="3"/>
  <c r="BV76" i="3"/>
  <c r="BV73" i="3"/>
  <c r="BV70" i="3"/>
  <c r="BV67" i="3"/>
  <c r="BV63" i="3"/>
  <c r="BV59" i="3"/>
  <c r="BV53" i="3"/>
  <c r="BV47" i="3"/>
  <c r="BV41" i="3"/>
  <c r="BV35" i="3"/>
  <c r="BV32" i="3"/>
  <c r="BV30" i="3"/>
  <c r="BV27" i="3"/>
  <c r="BV25" i="3"/>
  <c r="BV21" i="3"/>
  <c r="BV16" i="3"/>
  <c r="BV101" i="3"/>
  <c r="BV99" i="3"/>
  <c r="BV95" i="3"/>
  <c r="BV93" i="3"/>
  <c r="BV89" i="3"/>
  <c r="BV87" i="3"/>
  <c r="BV83" i="3"/>
  <c r="BV81" i="3"/>
  <c r="BV77" i="3"/>
  <c r="BV75" i="3"/>
  <c r="BV71" i="3"/>
  <c r="BV69" i="3"/>
  <c r="BV65" i="3"/>
  <c r="BV61" i="3"/>
  <c r="BV55" i="3"/>
  <c r="BV49" i="3"/>
  <c r="BV43" i="3"/>
  <c r="BV37" i="3"/>
  <c r="BV33" i="3"/>
  <c r="BV31" i="3"/>
  <c r="BV28" i="3"/>
  <c r="BV26" i="3"/>
  <c r="BV23" i="3"/>
  <c r="BV19" i="3"/>
  <c r="BV15" i="3"/>
  <c r="Q26" i="3"/>
  <c r="BO72" i="3"/>
  <c r="BO26" i="3"/>
  <c r="BO16" i="3"/>
  <c r="BO71" i="3"/>
  <c r="BO25" i="3"/>
  <c r="BO15" i="3"/>
  <c r="BO80" i="3"/>
  <c r="BO70" i="3"/>
  <c r="BO62" i="3"/>
  <c r="BO53" i="3"/>
  <c r="BO44" i="3"/>
  <c r="BO35" i="3"/>
  <c r="BO24" i="3"/>
  <c r="BO14" i="3"/>
  <c r="BO97" i="3"/>
  <c r="BO88" i="3"/>
  <c r="BO79" i="3"/>
  <c r="BO61" i="3"/>
  <c r="BO52" i="3"/>
  <c r="BO43" i="3"/>
  <c r="BO34" i="3"/>
  <c r="BO23" i="3"/>
  <c r="BO96" i="3"/>
  <c r="BO33" i="3"/>
  <c r="BO22" i="3"/>
  <c r="BO95" i="3"/>
  <c r="BO68" i="3"/>
  <c r="BO32" i="3"/>
  <c r="BO21" i="3"/>
  <c r="BO94" i="3"/>
  <c r="BO86" i="3"/>
  <c r="BO77" i="3"/>
  <c r="BO67" i="3"/>
  <c r="BO59" i="3"/>
  <c r="BO50" i="3"/>
  <c r="BO41" i="3"/>
  <c r="BO31" i="3"/>
  <c r="BO85" i="3"/>
  <c r="BO76" i="3"/>
  <c r="BO58" i="3"/>
  <c r="BO49" i="3"/>
  <c r="BO40" i="3"/>
  <c r="BO30" i="3"/>
  <c r="BO29" i="3"/>
  <c r="BO19" i="3"/>
  <c r="BO92" i="3"/>
  <c r="BO18" i="3"/>
  <c r="BO100" i="3"/>
  <c r="BO91" i="3"/>
  <c r="BO83" i="3"/>
  <c r="BO74" i="3"/>
  <c r="BO56" i="3"/>
  <c r="BO47" i="3"/>
  <c r="BO38" i="3"/>
  <c r="BO82" i="3"/>
  <c r="BO73" i="3"/>
  <c r="BO64" i="3"/>
  <c r="BO55" i="3"/>
  <c r="BO46" i="3"/>
  <c r="BO37" i="3"/>
  <c r="BO27" i="3"/>
  <c r="BH97" i="3"/>
  <c r="BH85" i="3"/>
  <c r="BH73" i="3"/>
  <c r="BH61" i="3"/>
  <c r="BH49" i="3"/>
  <c r="BH39" i="3"/>
  <c r="BH28" i="3"/>
  <c r="BH17" i="3"/>
  <c r="BH96" i="3"/>
  <c r="BH84" i="3"/>
  <c r="BH72" i="3"/>
  <c r="BH60" i="3"/>
  <c r="BH48" i="3"/>
  <c r="BH38" i="3"/>
  <c r="BH16" i="3"/>
  <c r="BH95" i="3"/>
  <c r="BH83" i="3"/>
  <c r="BH71" i="3"/>
  <c r="BH59" i="3"/>
  <c r="BH37" i="3"/>
  <c r="BH15" i="3"/>
  <c r="BH94" i="3"/>
  <c r="BH82" i="3"/>
  <c r="BH70" i="3"/>
  <c r="BH58" i="3"/>
  <c r="BH36" i="3"/>
  <c r="BH26" i="3"/>
  <c r="BH14" i="3"/>
  <c r="BH93" i="3"/>
  <c r="BH81" i="3"/>
  <c r="BH69" i="3"/>
  <c r="BH57" i="3"/>
  <c r="BH46" i="3"/>
  <c r="BH25" i="3"/>
  <c r="BH92" i="3"/>
  <c r="BH80" i="3"/>
  <c r="BH68" i="3"/>
  <c r="BH56" i="3"/>
  <c r="BH45" i="3"/>
  <c r="BH24" i="3"/>
  <c r="BH91" i="3"/>
  <c r="BH79" i="3"/>
  <c r="BH67" i="3"/>
  <c r="BH55" i="3"/>
  <c r="BH44" i="3"/>
  <c r="BH34" i="3"/>
  <c r="BH23" i="3"/>
  <c r="BH90" i="3"/>
  <c r="BH78" i="3"/>
  <c r="BH66" i="3"/>
  <c r="BH54" i="3"/>
  <c r="BH43" i="3"/>
  <c r="BH33" i="3"/>
  <c r="BH22" i="3"/>
  <c r="BH101" i="3"/>
  <c r="BH89" i="3"/>
  <c r="BH77" i="3"/>
  <c r="BH65" i="3"/>
  <c r="BH53" i="3"/>
  <c r="BH42" i="3"/>
  <c r="BH32" i="3"/>
  <c r="BH21" i="3"/>
  <c r="BH100" i="3"/>
  <c r="BH88" i="3"/>
  <c r="BH76" i="3"/>
  <c r="BH64" i="3"/>
  <c r="BH52" i="3"/>
  <c r="BH31" i="3"/>
  <c r="BH20" i="3"/>
  <c r="BH99" i="3"/>
  <c r="BH87" i="3"/>
  <c r="BH75" i="3"/>
  <c r="BH63" i="3"/>
  <c r="BH51" i="3"/>
  <c r="BH30" i="3"/>
  <c r="BH19" i="3"/>
  <c r="BH98" i="3"/>
  <c r="BH86" i="3"/>
  <c r="BH74" i="3"/>
  <c r="BH62" i="3"/>
  <c r="BH50" i="3"/>
  <c r="BH40" i="3"/>
  <c r="BH29" i="3"/>
  <c r="BH18" i="3"/>
  <c r="BA64" i="3"/>
  <c r="AE32" i="3"/>
  <c r="BA37" i="3"/>
  <c r="X98" i="3"/>
  <c r="X74" i="3"/>
  <c r="X62" i="3"/>
  <c r="X50" i="3"/>
  <c r="X38" i="3"/>
  <c r="X14" i="3"/>
  <c r="BA100" i="3"/>
  <c r="BA65" i="3"/>
  <c r="BA38" i="3"/>
  <c r="BA27" i="3"/>
  <c r="BA90" i="3"/>
  <c r="BA72" i="3"/>
  <c r="BA63" i="3"/>
  <c r="BA36" i="3"/>
  <c r="BA98" i="3"/>
  <c r="BA89" i="3"/>
  <c r="BA80" i="3"/>
  <c r="BA71" i="3"/>
  <c r="BA62" i="3"/>
  <c r="BA54" i="3"/>
  <c r="BA44" i="3"/>
  <c r="BA35" i="3"/>
  <c r="BA25" i="3"/>
  <c r="BA97" i="3"/>
  <c r="BA88" i="3"/>
  <c r="BA70" i="3"/>
  <c r="BA61" i="3"/>
  <c r="BA53" i="3"/>
  <c r="BA34" i="3"/>
  <c r="BA24" i="3"/>
  <c r="BA15" i="3"/>
  <c r="BA96" i="3"/>
  <c r="BA87" i="3"/>
  <c r="BA52" i="3"/>
  <c r="BA33" i="3"/>
  <c r="BA23" i="3"/>
  <c r="AT48" i="3"/>
  <c r="BA95" i="3"/>
  <c r="BA51" i="3"/>
  <c r="BA32" i="3"/>
  <c r="BA22" i="3"/>
  <c r="BA59" i="3"/>
  <c r="BA50" i="3"/>
  <c r="BA31" i="3"/>
  <c r="BA21" i="3"/>
  <c r="AT94" i="3"/>
  <c r="AT82" i="3"/>
  <c r="AT70" i="3"/>
  <c r="AT58" i="3"/>
  <c r="BA85" i="3"/>
  <c r="BA77" i="3"/>
  <c r="BA49" i="3"/>
  <c r="BA41" i="3"/>
  <c r="BA30" i="3"/>
  <c r="BA93" i="3"/>
  <c r="BA84" i="3"/>
  <c r="BA76" i="3"/>
  <c r="BA67" i="3"/>
  <c r="BA48" i="3"/>
  <c r="BA83" i="3"/>
  <c r="BA75" i="3"/>
  <c r="BA57" i="3"/>
  <c r="BA47" i="3"/>
  <c r="BA19" i="3"/>
  <c r="BA101" i="3"/>
  <c r="BA74" i="3"/>
  <c r="BA39" i="3"/>
  <c r="BA28" i="3"/>
  <c r="BA18" i="3"/>
  <c r="AT93" i="3"/>
  <c r="AT81" i="3"/>
  <c r="AT69" i="3"/>
  <c r="AT57" i="3"/>
  <c r="AT47" i="3"/>
  <c r="AT18" i="3"/>
  <c r="AT92" i="3"/>
  <c r="AT80" i="3"/>
  <c r="AT68" i="3"/>
  <c r="AT56" i="3"/>
  <c r="AT46" i="3"/>
  <c r="AT36" i="3"/>
  <c r="AT27" i="3"/>
  <c r="AT17" i="3"/>
  <c r="AT91" i="3"/>
  <c r="AT79" i="3"/>
  <c r="AT67" i="3"/>
  <c r="AT45" i="3"/>
  <c r="AT35" i="3"/>
  <c r="AT26" i="3"/>
  <c r="AT90" i="3"/>
  <c r="AT78" i="3"/>
  <c r="AT66" i="3"/>
  <c r="AT44" i="3"/>
  <c r="AT34" i="3"/>
  <c r="AT25" i="3"/>
  <c r="AT101" i="3"/>
  <c r="AT89" i="3"/>
  <c r="AT77" i="3"/>
  <c r="AT65" i="3"/>
  <c r="AT54" i="3"/>
  <c r="AT33" i="3"/>
  <c r="AT15" i="3"/>
  <c r="AT100" i="3"/>
  <c r="AT88" i="3"/>
  <c r="AT76" i="3"/>
  <c r="AT64" i="3"/>
  <c r="AT53" i="3"/>
  <c r="AT14" i="3"/>
  <c r="AT99" i="3"/>
  <c r="AT87" i="3"/>
  <c r="AT75" i="3"/>
  <c r="AT63" i="3"/>
  <c r="AT52" i="3"/>
  <c r="AT42" i="3"/>
  <c r="AT23" i="3"/>
  <c r="AT98" i="3"/>
  <c r="AT86" i="3"/>
  <c r="AT74" i="3"/>
  <c r="AT62" i="3"/>
  <c r="AT51" i="3"/>
  <c r="AT41" i="3"/>
  <c r="AT31" i="3"/>
  <c r="AT22" i="3"/>
  <c r="AT97" i="3"/>
  <c r="AT85" i="3"/>
  <c r="AT73" i="3"/>
  <c r="AT61" i="3"/>
  <c r="AT50" i="3"/>
  <c r="AT40" i="3"/>
  <c r="AT30" i="3"/>
  <c r="AT21" i="3"/>
  <c r="AT96" i="3"/>
  <c r="AT84" i="3"/>
  <c r="AT72" i="3"/>
  <c r="AT60" i="3"/>
  <c r="AT39" i="3"/>
  <c r="AT20" i="3"/>
  <c r="AT95" i="3"/>
  <c r="AT83" i="3"/>
  <c r="AT71" i="3"/>
  <c r="AT59" i="3"/>
  <c r="AT38" i="3"/>
  <c r="Q99" i="3"/>
  <c r="Q87" i="3"/>
  <c r="Q75" i="3"/>
  <c r="Q63" i="3"/>
  <c r="Q51" i="3"/>
  <c r="Q39" i="3"/>
  <c r="Q15" i="3"/>
  <c r="X59" i="3"/>
  <c r="X47" i="3"/>
  <c r="X35" i="3"/>
  <c r="AL90" i="3"/>
  <c r="AL78" i="3"/>
  <c r="AL56" i="3"/>
  <c r="AL46" i="3"/>
  <c r="AL36" i="3"/>
  <c r="AL25" i="3"/>
  <c r="AL14" i="3"/>
  <c r="AL101" i="3"/>
  <c r="AL89" i="3"/>
  <c r="AL77" i="3"/>
  <c r="AL66" i="3"/>
  <c r="AL45" i="3"/>
  <c r="AL35" i="3"/>
  <c r="AL24" i="3"/>
  <c r="AL100" i="3"/>
  <c r="AL88" i="3"/>
  <c r="AL76" i="3"/>
  <c r="AL65" i="3"/>
  <c r="AL44" i="3"/>
  <c r="AL34" i="3"/>
  <c r="AL23" i="3"/>
  <c r="AL99" i="3"/>
  <c r="AL87" i="3"/>
  <c r="AL75" i="3"/>
  <c r="AL64" i="3"/>
  <c r="AL54" i="3"/>
  <c r="AL33" i="3"/>
  <c r="AL22" i="3"/>
  <c r="AL98" i="3"/>
  <c r="AL86" i="3"/>
  <c r="AL74" i="3"/>
  <c r="AL63" i="3"/>
  <c r="AL53" i="3"/>
  <c r="AL32" i="3"/>
  <c r="AL21" i="3"/>
  <c r="AL97" i="3"/>
  <c r="AL85" i="3"/>
  <c r="AL73" i="3"/>
  <c r="AL62" i="3"/>
  <c r="AL52" i="3"/>
  <c r="AL42" i="3"/>
  <c r="AL31" i="3"/>
  <c r="AL20" i="3"/>
  <c r="AL96" i="3"/>
  <c r="AL84" i="3"/>
  <c r="AL72" i="3"/>
  <c r="AL51" i="3"/>
  <c r="AL41" i="3"/>
  <c r="AL30" i="3"/>
  <c r="AL19" i="3"/>
  <c r="AL95" i="3"/>
  <c r="AL83" i="3"/>
  <c r="AL71" i="3"/>
  <c r="AL50" i="3"/>
  <c r="AL40" i="3"/>
  <c r="AL29" i="3"/>
  <c r="AL18" i="3"/>
  <c r="AL94" i="3"/>
  <c r="AL82" i="3"/>
  <c r="AL70" i="3"/>
  <c r="AL60" i="3"/>
  <c r="AL39" i="3"/>
  <c r="AL17" i="3"/>
  <c r="AL93" i="3"/>
  <c r="AL81" i="3"/>
  <c r="AL69" i="3"/>
  <c r="AL59" i="3"/>
  <c r="AL38" i="3"/>
  <c r="AL92" i="3"/>
  <c r="AL80" i="3"/>
  <c r="AL68" i="3"/>
  <c r="AL58" i="3"/>
  <c r="AL48" i="3"/>
  <c r="AL27" i="3"/>
  <c r="AL91" i="3"/>
  <c r="AL79" i="3"/>
  <c r="AL57" i="3"/>
  <c r="AL47" i="3"/>
  <c r="AL26" i="3"/>
  <c r="AL15" i="3"/>
  <c r="Q22" i="3"/>
  <c r="Q71" i="3"/>
  <c r="Q35" i="3"/>
  <c r="AE39" i="3"/>
  <c r="AE78" i="3"/>
  <c r="Q67" i="3"/>
  <c r="Q55" i="3"/>
  <c r="Q43" i="3"/>
  <c r="Q31" i="3"/>
  <c r="Q78" i="3"/>
  <c r="Q42" i="3"/>
  <c r="Q18" i="3"/>
  <c r="AE43" i="3"/>
  <c r="X91" i="3"/>
  <c r="X79" i="3"/>
  <c r="X67" i="3"/>
  <c r="X55" i="3"/>
  <c r="X43" i="3"/>
  <c r="AE87" i="3"/>
  <c r="AE51" i="3"/>
  <c r="AE97" i="3"/>
  <c r="X48" i="3"/>
  <c r="AE60" i="3"/>
  <c r="X92" i="3"/>
  <c r="X80" i="3"/>
  <c r="X68" i="3"/>
  <c r="X56" i="3"/>
  <c r="AE24" i="3"/>
  <c r="AE96" i="3"/>
  <c r="AE86" i="3"/>
  <c r="AE77" i="3"/>
  <c r="AE69" i="3"/>
  <c r="AE59" i="3"/>
  <c r="AE50" i="3"/>
  <c r="AE42" i="3"/>
  <c r="AE23" i="3"/>
  <c r="AE95" i="3"/>
  <c r="AE85" i="3"/>
  <c r="AE68" i="3"/>
  <c r="AE49" i="3"/>
  <c r="AE41" i="3"/>
  <c r="AE33" i="3"/>
  <c r="AE94" i="3"/>
  <c r="AE84" i="3"/>
  <c r="AE67" i="3"/>
  <c r="AE83" i="3"/>
  <c r="AE66" i="3"/>
  <c r="AE21" i="3"/>
  <c r="X15" i="3"/>
  <c r="AE65" i="3"/>
  <c r="AE47" i="3"/>
  <c r="AE31" i="3"/>
  <c r="AE20" i="3"/>
  <c r="AE101" i="3"/>
  <c r="AE92" i="3"/>
  <c r="AE74" i="3"/>
  <c r="AE56" i="3"/>
  <c r="AE30" i="3"/>
  <c r="AE19" i="3"/>
  <c r="AE91" i="3"/>
  <c r="AE73" i="3"/>
  <c r="AE55" i="3"/>
  <c r="AE38" i="3"/>
  <c r="AE29" i="3"/>
  <c r="AE18" i="3"/>
  <c r="AE90" i="3"/>
  <c r="AE54" i="3"/>
  <c r="AE37" i="3"/>
  <c r="AE28" i="3"/>
  <c r="AE17" i="3"/>
  <c r="AE89" i="3"/>
  <c r="AE80" i="3"/>
  <c r="AE53" i="3"/>
  <c r="AE27" i="3"/>
  <c r="AE16" i="3"/>
  <c r="AE71" i="3"/>
  <c r="AE62" i="3"/>
  <c r="AE44" i="3"/>
  <c r="AE26" i="3"/>
  <c r="AE15" i="3"/>
  <c r="X78" i="3"/>
  <c r="AE98" i="3"/>
  <c r="AE61" i="3"/>
  <c r="AE35" i="3"/>
  <c r="AE25" i="3"/>
  <c r="Q85" i="3"/>
  <c r="Q61" i="3"/>
  <c r="Q49" i="3"/>
  <c r="Q37" i="3"/>
  <c r="X86" i="3"/>
  <c r="J16" i="3"/>
  <c r="Q48" i="3"/>
  <c r="X93" i="3"/>
  <c r="X77" i="3"/>
  <c r="X69" i="3"/>
  <c r="X33" i="3"/>
  <c r="X101" i="3"/>
  <c r="X54" i="3"/>
  <c r="X32" i="3"/>
  <c r="X23" i="3"/>
  <c r="X100" i="3"/>
  <c r="X84" i="3"/>
  <c r="X39" i="3"/>
  <c r="X31" i="3"/>
  <c r="X99" i="3"/>
  <c r="X83" i="3"/>
  <c r="X75" i="3"/>
  <c r="X60" i="3"/>
  <c r="X30" i="3"/>
  <c r="X45" i="3"/>
  <c r="X21" i="3"/>
  <c r="X90" i="3"/>
  <c r="X66" i="3"/>
  <c r="X20" i="3"/>
  <c r="X89" i="3"/>
  <c r="X81" i="3"/>
  <c r="X51" i="3"/>
  <c r="X28" i="3"/>
  <c r="X19" i="3"/>
  <c r="X36" i="3"/>
  <c r="X27" i="3"/>
  <c r="X18" i="3"/>
  <c r="X96" i="3"/>
  <c r="X72" i="3"/>
  <c r="X57" i="3"/>
  <c r="X26" i="3"/>
  <c r="X17" i="3"/>
  <c r="X95" i="3"/>
  <c r="X87" i="3"/>
  <c r="X71" i="3"/>
  <c r="X42" i="3"/>
  <c r="X63" i="3"/>
  <c r="Q73" i="3"/>
  <c r="J97" i="3"/>
  <c r="J85" i="3"/>
  <c r="Q91" i="3"/>
  <c r="Q56" i="3"/>
  <c r="Q101" i="3"/>
  <c r="Q64" i="3"/>
  <c r="Q14" i="3"/>
  <c r="Q100" i="3"/>
  <c r="Q90" i="3"/>
  <c r="Q72" i="3"/>
  <c r="Q47" i="3"/>
  <c r="Q38" i="3"/>
  <c r="Q30" i="3"/>
  <c r="Q21" i="3"/>
  <c r="Q89" i="3"/>
  <c r="Q80" i="3"/>
  <c r="Q46" i="3"/>
  <c r="Q29" i="3"/>
  <c r="Q88" i="3"/>
  <c r="Q79" i="3"/>
  <c r="Q62" i="3"/>
  <c r="Q54" i="3"/>
  <c r="Q45" i="3"/>
  <c r="Q98" i="3"/>
  <c r="Q70" i="3"/>
  <c r="Q44" i="3"/>
  <c r="Q36" i="3"/>
  <c r="Q19" i="3"/>
  <c r="Q97" i="3"/>
  <c r="Q27" i="3"/>
  <c r="J73" i="3"/>
  <c r="J61" i="3"/>
  <c r="J49" i="3"/>
  <c r="J37" i="3"/>
  <c r="Q96" i="3"/>
  <c r="Q86" i="3"/>
  <c r="Q77" i="3"/>
  <c r="Q52" i="3"/>
  <c r="Q95" i="3"/>
  <c r="Q76" i="3"/>
  <c r="Q68" i="3"/>
  <c r="Q34" i="3"/>
  <c r="Q17" i="3"/>
  <c r="Q94" i="3"/>
  <c r="Q59" i="3"/>
  <c r="Q25" i="3"/>
  <c r="Q84" i="3"/>
  <c r="Q58" i="3"/>
  <c r="Q50" i="3"/>
  <c r="Q41" i="3"/>
  <c r="Q24" i="3"/>
  <c r="Q83" i="3"/>
  <c r="Q74" i="3"/>
  <c r="Q66" i="3"/>
  <c r="Q40" i="3"/>
  <c r="Q32" i="3"/>
  <c r="Q23" i="3"/>
  <c r="Q92" i="3"/>
  <c r="Q82" i="3"/>
  <c r="Q65" i="3"/>
  <c r="J96" i="3"/>
  <c r="J84" i="3"/>
  <c r="J72" i="3"/>
  <c r="J60" i="3"/>
  <c r="J48" i="3"/>
  <c r="J36" i="3"/>
  <c r="J15" i="3"/>
  <c r="J95" i="3"/>
  <c r="J83" i="3"/>
  <c r="J71" i="3"/>
  <c r="J59" i="3"/>
  <c r="J47" i="3"/>
  <c r="J35" i="3"/>
  <c r="J14" i="3"/>
  <c r="J94" i="3"/>
  <c r="J82" i="3"/>
  <c r="J70" i="3"/>
  <c r="J58" i="3"/>
  <c r="J46" i="3"/>
  <c r="J34" i="3"/>
  <c r="J93" i="3"/>
  <c r="J81" i="3"/>
  <c r="J69" i="3"/>
  <c r="J57" i="3"/>
  <c r="J45" i="3"/>
  <c r="J33" i="3"/>
  <c r="J23" i="3"/>
  <c r="J92" i="3"/>
  <c r="J80" i="3"/>
  <c r="J68" i="3"/>
  <c r="J56" i="3"/>
  <c r="J44" i="3"/>
  <c r="J32" i="3"/>
  <c r="J22" i="3"/>
  <c r="J91" i="3"/>
  <c r="J79" i="3"/>
  <c r="J67" i="3"/>
  <c r="J55" i="3"/>
  <c r="J43" i="3"/>
  <c r="J31" i="3"/>
  <c r="J21" i="3"/>
  <c r="J90" i="3"/>
  <c r="J78" i="3"/>
  <c r="J66" i="3"/>
  <c r="J54" i="3"/>
  <c r="J42" i="3"/>
  <c r="J30" i="3"/>
  <c r="J20" i="3"/>
  <c r="J101" i="3"/>
  <c r="J89" i="3"/>
  <c r="J77" i="3"/>
  <c r="J65" i="3"/>
  <c r="J53" i="3"/>
  <c r="J41" i="3"/>
  <c r="J29" i="3"/>
  <c r="J19" i="3"/>
  <c r="J100" i="3"/>
  <c r="J88" i="3"/>
  <c r="J76" i="3"/>
  <c r="J64" i="3"/>
  <c r="J52" i="3"/>
  <c r="J40" i="3"/>
  <c r="J28" i="3"/>
  <c r="J18" i="3"/>
  <c r="J99" i="3"/>
  <c r="J87" i="3"/>
  <c r="J75" i="3"/>
  <c r="J63" i="3"/>
  <c r="J51" i="3"/>
  <c r="J39" i="3"/>
  <c r="J27" i="3"/>
  <c r="J17" i="3"/>
  <c r="J98" i="3"/>
  <c r="J86" i="3"/>
  <c r="J74" i="3"/>
  <c r="J62" i="3"/>
  <c r="J50" i="3"/>
  <c r="J38" i="3"/>
  <c r="J26" i="3"/>
  <c r="BY101" i="3" l="1"/>
  <c r="BZ101" i="3" s="1"/>
  <c r="BY99" i="3"/>
  <c r="BZ99" i="3" s="1"/>
  <c r="BY97" i="3"/>
  <c r="BZ97" i="3" s="1"/>
  <c r="BY95" i="3"/>
  <c r="BZ95" i="3" s="1"/>
  <c r="BY93" i="3"/>
  <c r="BZ93" i="3" s="1"/>
  <c r="BY91" i="3"/>
  <c r="BZ91" i="3" s="1"/>
  <c r="BY89" i="3"/>
  <c r="BZ89" i="3" s="1"/>
  <c r="BY87" i="3"/>
  <c r="BZ87" i="3" s="1"/>
  <c r="BY85" i="3"/>
  <c r="BZ85" i="3" s="1"/>
  <c r="BY83" i="3"/>
  <c r="BZ83" i="3" s="1"/>
  <c r="BY81" i="3"/>
  <c r="BZ81" i="3" s="1"/>
  <c r="BY79" i="3"/>
  <c r="BZ79" i="3" s="1"/>
  <c r="BY77" i="3"/>
  <c r="BZ77" i="3" s="1"/>
  <c r="BY75" i="3"/>
  <c r="BZ75" i="3" s="1"/>
  <c r="BY73" i="3"/>
  <c r="BZ73" i="3" s="1"/>
  <c r="BY71" i="3"/>
  <c r="BZ71" i="3" s="1"/>
  <c r="BY69" i="3"/>
  <c r="BZ69" i="3" s="1"/>
  <c r="BY67" i="3"/>
  <c r="BZ67" i="3" s="1"/>
  <c r="BY65" i="3"/>
  <c r="BZ65" i="3" s="1"/>
  <c r="BY63" i="3"/>
  <c r="BZ63" i="3" s="1"/>
  <c r="BY61" i="3"/>
  <c r="BZ61" i="3" s="1"/>
  <c r="BY59" i="3"/>
  <c r="BZ59" i="3" s="1"/>
  <c r="BY57" i="3"/>
  <c r="BZ57" i="3" s="1"/>
  <c r="BY55" i="3"/>
  <c r="BZ55" i="3" s="1"/>
  <c r="BY53" i="3"/>
  <c r="BZ53" i="3" s="1"/>
  <c r="BY51" i="3"/>
  <c r="BZ51" i="3" s="1"/>
  <c r="BY49" i="3"/>
  <c r="BZ49" i="3" s="1"/>
  <c r="BY47" i="3"/>
  <c r="BZ47" i="3" s="1"/>
  <c r="BY45" i="3"/>
  <c r="BZ45" i="3" s="1"/>
  <c r="BY43" i="3"/>
  <c r="BZ43" i="3" s="1"/>
  <c r="BY41" i="3"/>
  <c r="BZ41" i="3" s="1"/>
  <c r="BY39" i="3"/>
  <c r="BZ39" i="3" s="1"/>
  <c r="BY37" i="3"/>
  <c r="BZ37" i="3" s="1"/>
  <c r="BY35" i="3"/>
  <c r="BZ35" i="3" s="1"/>
  <c r="BY33" i="3"/>
  <c r="BZ33" i="3" s="1"/>
  <c r="BY31" i="3"/>
  <c r="BZ31" i="3" s="1"/>
  <c r="BY29" i="3"/>
  <c r="BZ29" i="3" s="1"/>
  <c r="BY27" i="3"/>
  <c r="BZ27" i="3" s="1"/>
  <c r="BY25" i="3"/>
  <c r="BZ25" i="3" s="1"/>
  <c r="BY23" i="3"/>
  <c r="BZ23" i="3" s="1"/>
  <c r="BY21" i="3"/>
  <c r="BZ21" i="3" s="1"/>
  <c r="BY19" i="3"/>
  <c r="BZ19" i="3" s="1"/>
  <c r="BY17" i="3"/>
  <c r="BZ17" i="3" s="1"/>
  <c r="BY15" i="3"/>
  <c r="BZ15" i="3" s="1"/>
  <c r="BY100" i="3"/>
  <c r="BZ100" i="3" s="1"/>
  <c r="BY98" i="3"/>
  <c r="BZ98" i="3" s="1"/>
  <c r="BY96" i="3"/>
  <c r="BZ96" i="3" s="1"/>
  <c r="BY94" i="3"/>
  <c r="BZ94" i="3" s="1"/>
  <c r="BY92" i="3"/>
  <c r="BZ92" i="3" s="1"/>
  <c r="BY90" i="3"/>
  <c r="BZ90" i="3" s="1"/>
  <c r="BY88" i="3"/>
  <c r="BZ88" i="3" s="1"/>
  <c r="BY86" i="3"/>
  <c r="BZ86" i="3" s="1"/>
  <c r="BY84" i="3"/>
  <c r="BZ84" i="3" s="1"/>
  <c r="BY82" i="3"/>
  <c r="BZ82" i="3" s="1"/>
  <c r="BY80" i="3"/>
  <c r="BZ80" i="3" s="1"/>
  <c r="BY78" i="3"/>
  <c r="BZ78" i="3" s="1"/>
  <c r="BY76" i="3"/>
  <c r="BZ76" i="3" s="1"/>
  <c r="BY74" i="3"/>
  <c r="BZ74" i="3" s="1"/>
  <c r="BY72" i="3"/>
  <c r="BZ72" i="3" s="1"/>
  <c r="BY70" i="3"/>
  <c r="BZ70" i="3" s="1"/>
  <c r="BY68" i="3"/>
  <c r="BZ68" i="3" s="1"/>
  <c r="BY66" i="3"/>
  <c r="BZ66" i="3" s="1"/>
  <c r="BY64" i="3"/>
  <c r="BZ64" i="3" s="1"/>
  <c r="BY62" i="3"/>
  <c r="BZ62" i="3" s="1"/>
  <c r="BY60" i="3"/>
  <c r="BZ60" i="3" s="1"/>
  <c r="BY58" i="3"/>
  <c r="BZ58" i="3" s="1"/>
  <c r="BY56" i="3"/>
  <c r="BZ56" i="3" s="1"/>
  <c r="BY54" i="3"/>
  <c r="BZ54" i="3" s="1"/>
  <c r="BY52" i="3"/>
  <c r="BZ52" i="3" s="1"/>
  <c r="BY50" i="3"/>
  <c r="BZ50" i="3" s="1"/>
  <c r="BY48" i="3"/>
  <c r="BZ48" i="3" s="1"/>
  <c r="BY46" i="3"/>
  <c r="BZ46" i="3" s="1"/>
  <c r="BY44" i="3"/>
  <c r="BZ44" i="3" s="1"/>
  <c r="BY42" i="3"/>
  <c r="BZ42" i="3" s="1"/>
  <c r="BY40" i="3"/>
  <c r="BZ40" i="3" s="1"/>
  <c r="BY38" i="3"/>
  <c r="BZ38" i="3" s="1"/>
  <c r="BY36" i="3"/>
  <c r="BZ36" i="3" s="1"/>
  <c r="BY34" i="3"/>
  <c r="BZ34" i="3" s="1"/>
  <c r="BY32" i="3"/>
  <c r="BZ32" i="3" s="1"/>
  <c r="BY30" i="3"/>
  <c r="BZ30" i="3" s="1"/>
  <c r="BY28" i="3"/>
  <c r="BZ28" i="3" s="1"/>
  <c r="BY26" i="3"/>
  <c r="BZ26" i="3" s="1"/>
  <c r="BY24" i="3"/>
  <c r="BZ24" i="3" s="1"/>
  <c r="BY22" i="3"/>
  <c r="BZ22" i="3" s="1"/>
  <c r="BY20" i="3"/>
  <c r="BZ20" i="3" s="1"/>
  <c r="BY18" i="3"/>
  <c r="BZ18" i="3" s="1"/>
  <c r="BY16" i="3"/>
  <c r="BZ16" i="3" s="1"/>
  <c r="BY14" i="3"/>
  <c r="BZ14" i="3" s="1"/>
  <c r="BR101" i="3"/>
  <c r="BS101" i="3" s="1"/>
  <c r="BR99" i="3"/>
  <c r="BS99" i="3" s="1"/>
  <c r="BR97" i="3"/>
  <c r="BS97" i="3" s="1"/>
  <c r="BR95" i="3"/>
  <c r="BS95" i="3" s="1"/>
  <c r="BR93" i="3"/>
  <c r="BS93" i="3" s="1"/>
  <c r="BR91" i="3"/>
  <c r="BS91" i="3" s="1"/>
  <c r="BR89" i="3"/>
  <c r="BS89" i="3" s="1"/>
  <c r="BR87" i="3"/>
  <c r="BS87" i="3" s="1"/>
  <c r="BR85" i="3"/>
  <c r="BS85" i="3" s="1"/>
  <c r="BR83" i="3"/>
  <c r="BS83" i="3" s="1"/>
  <c r="BR81" i="3"/>
  <c r="BS81" i="3" s="1"/>
  <c r="BR79" i="3"/>
  <c r="BS79" i="3" s="1"/>
  <c r="BR77" i="3"/>
  <c r="BS77" i="3" s="1"/>
  <c r="BR75" i="3"/>
  <c r="BS75" i="3" s="1"/>
  <c r="BR73" i="3"/>
  <c r="BS73" i="3" s="1"/>
  <c r="BR71" i="3"/>
  <c r="BS71" i="3" s="1"/>
  <c r="BR69" i="3"/>
  <c r="BS69" i="3" s="1"/>
  <c r="BR67" i="3"/>
  <c r="BS67" i="3" s="1"/>
  <c r="BR65" i="3"/>
  <c r="BS65" i="3" s="1"/>
  <c r="BR63" i="3"/>
  <c r="BS63" i="3" s="1"/>
  <c r="BR61" i="3"/>
  <c r="BS61" i="3" s="1"/>
  <c r="BR59" i="3"/>
  <c r="BS59" i="3" s="1"/>
  <c r="BR57" i="3"/>
  <c r="BS57" i="3" s="1"/>
  <c r="BR55" i="3"/>
  <c r="BS55" i="3" s="1"/>
  <c r="BR53" i="3"/>
  <c r="BS53" i="3" s="1"/>
  <c r="BR51" i="3"/>
  <c r="BS51" i="3" s="1"/>
  <c r="BR49" i="3"/>
  <c r="BS49" i="3" s="1"/>
  <c r="BR47" i="3"/>
  <c r="BS47" i="3" s="1"/>
  <c r="BR45" i="3"/>
  <c r="BS45" i="3" s="1"/>
  <c r="BR43" i="3"/>
  <c r="BS43" i="3" s="1"/>
  <c r="BR41" i="3"/>
  <c r="BS41" i="3" s="1"/>
  <c r="BR39" i="3"/>
  <c r="BS39" i="3" s="1"/>
  <c r="BR37" i="3"/>
  <c r="BS37" i="3" s="1"/>
  <c r="BR35" i="3"/>
  <c r="BS35" i="3" s="1"/>
  <c r="BR33" i="3"/>
  <c r="BS33" i="3" s="1"/>
  <c r="BR31" i="3"/>
  <c r="BS31" i="3" s="1"/>
  <c r="BR29" i="3"/>
  <c r="BS29" i="3" s="1"/>
  <c r="BR27" i="3"/>
  <c r="BS27" i="3" s="1"/>
  <c r="BR25" i="3"/>
  <c r="BS25" i="3" s="1"/>
  <c r="BR23" i="3"/>
  <c r="BS23" i="3" s="1"/>
  <c r="BR21" i="3"/>
  <c r="BS21" i="3" s="1"/>
  <c r="BR19" i="3"/>
  <c r="BS19" i="3" s="1"/>
  <c r="BR17" i="3"/>
  <c r="BS17" i="3" s="1"/>
  <c r="BR15" i="3"/>
  <c r="BS15" i="3" s="1"/>
  <c r="BR100" i="3"/>
  <c r="BS100" i="3" s="1"/>
  <c r="BR98" i="3"/>
  <c r="BS98" i="3" s="1"/>
  <c r="BR96" i="3"/>
  <c r="BS96" i="3" s="1"/>
  <c r="BR94" i="3"/>
  <c r="BS94" i="3" s="1"/>
  <c r="BR92" i="3"/>
  <c r="BS92" i="3" s="1"/>
  <c r="BR90" i="3"/>
  <c r="BS90" i="3" s="1"/>
  <c r="BR88" i="3"/>
  <c r="BS88" i="3" s="1"/>
  <c r="BR86" i="3"/>
  <c r="BS86" i="3" s="1"/>
  <c r="BR84" i="3"/>
  <c r="BS84" i="3" s="1"/>
  <c r="BR82" i="3"/>
  <c r="BS82" i="3" s="1"/>
  <c r="BR80" i="3"/>
  <c r="BS80" i="3" s="1"/>
  <c r="BR78" i="3"/>
  <c r="BS78" i="3" s="1"/>
  <c r="BR76" i="3"/>
  <c r="BS76" i="3" s="1"/>
  <c r="BR74" i="3"/>
  <c r="BS74" i="3" s="1"/>
  <c r="BR72" i="3"/>
  <c r="BS72" i="3" s="1"/>
  <c r="BR70" i="3"/>
  <c r="BS70" i="3" s="1"/>
  <c r="BR68" i="3"/>
  <c r="BS68" i="3" s="1"/>
  <c r="BR66" i="3"/>
  <c r="BS66" i="3" s="1"/>
  <c r="BR64" i="3"/>
  <c r="BS64" i="3" s="1"/>
  <c r="BR62" i="3"/>
  <c r="BS62" i="3" s="1"/>
  <c r="BR60" i="3"/>
  <c r="BS60" i="3" s="1"/>
  <c r="BR58" i="3"/>
  <c r="BS58" i="3" s="1"/>
  <c r="BR56" i="3"/>
  <c r="BS56" i="3" s="1"/>
  <c r="BR54" i="3"/>
  <c r="BS54" i="3" s="1"/>
  <c r="BR52" i="3"/>
  <c r="BS52" i="3" s="1"/>
  <c r="BR50" i="3"/>
  <c r="BS50" i="3" s="1"/>
  <c r="BR48" i="3"/>
  <c r="BS48" i="3" s="1"/>
  <c r="BR46" i="3"/>
  <c r="BS46" i="3" s="1"/>
  <c r="BR44" i="3"/>
  <c r="BS44" i="3" s="1"/>
  <c r="BR42" i="3"/>
  <c r="BS42" i="3" s="1"/>
  <c r="BR40" i="3"/>
  <c r="BS40" i="3" s="1"/>
  <c r="BR38" i="3"/>
  <c r="BS38" i="3" s="1"/>
  <c r="BR36" i="3"/>
  <c r="BS36" i="3" s="1"/>
  <c r="BR34" i="3"/>
  <c r="BS34" i="3" s="1"/>
  <c r="BR32" i="3"/>
  <c r="BS32" i="3" s="1"/>
  <c r="BR30" i="3"/>
  <c r="BS30" i="3" s="1"/>
  <c r="BR28" i="3"/>
  <c r="BS28" i="3" s="1"/>
  <c r="BR26" i="3"/>
  <c r="BS26" i="3" s="1"/>
  <c r="BR24" i="3"/>
  <c r="BS24" i="3" s="1"/>
  <c r="BR22" i="3"/>
  <c r="BS22" i="3" s="1"/>
  <c r="BR20" i="3"/>
  <c r="BS20" i="3" s="1"/>
  <c r="BR18" i="3"/>
  <c r="BS18" i="3" s="1"/>
  <c r="BR16" i="3"/>
  <c r="BS16" i="3" s="1"/>
  <c r="BR14" i="3"/>
  <c r="BS14" i="3" s="1"/>
  <c r="BK101" i="3"/>
  <c r="BL101" i="3" s="1"/>
  <c r="BK99" i="3"/>
  <c r="BL99" i="3" s="1"/>
  <c r="BK97" i="3"/>
  <c r="BL97" i="3" s="1"/>
  <c r="BK95" i="3"/>
  <c r="BL95" i="3" s="1"/>
  <c r="BK93" i="3"/>
  <c r="BL93" i="3" s="1"/>
  <c r="BK91" i="3"/>
  <c r="BL91" i="3" s="1"/>
  <c r="BK89" i="3"/>
  <c r="BL89" i="3" s="1"/>
  <c r="BK87" i="3"/>
  <c r="BL87" i="3" s="1"/>
  <c r="BK85" i="3"/>
  <c r="BL85" i="3" s="1"/>
  <c r="BK83" i="3"/>
  <c r="BL83" i="3" s="1"/>
  <c r="BK81" i="3"/>
  <c r="BL81" i="3" s="1"/>
  <c r="BK79" i="3"/>
  <c r="BL79" i="3" s="1"/>
  <c r="BK77" i="3"/>
  <c r="BL77" i="3" s="1"/>
  <c r="BK75" i="3"/>
  <c r="BL75" i="3" s="1"/>
  <c r="BK73" i="3"/>
  <c r="BL73" i="3" s="1"/>
  <c r="BK71" i="3"/>
  <c r="BL71" i="3" s="1"/>
  <c r="BK69" i="3"/>
  <c r="BL69" i="3" s="1"/>
  <c r="BK67" i="3"/>
  <c r="BL67" i="3" s="1"/>
  <c r="BK65" i="3"/>
  <c r="BL65" i="3" s="1"/>
  <c r="BK63" i="3"/>
  <c r="BL63" i="3" s="1"/>
  <c r="BK61" i="3"/>
  <c r="BL61" i="3" s="1"/>
  <c r="BK59" i="3"/>
  <c r="BL59" i="3" s="1"/>
  <c r="BK57" i="3"/>
  <c r="BL57" i="3" s="1"/>
  <c r="BK55" i="3"/>
  <c r="BL55" i="3" s="1"/>
  <c r="BK53" i="3"/>
  <c r="BL53" i="3" s="1"/>
  <c r="BK51" i="3"/>
  <c r="BL51" i="3" s="1"/>
  <c r="BK49" i="3"/>
  <c r="BL49" i="3" s="1"/>
  <c r="BK47" i="3"/>
  <c r="BL47" i="3" s="1"/>
  <c r="BK45" i="3"/>
  <c r="BL45" i="3" s="1"/>
  <c r="BK43" i="3"/>
  <c r="BL43" i="3" s="1"/>
  <c r="BK41" i="3"/>
  <c r="BL41" i="3" s="1"/>
  <c r="BK39" i="3"/>
  <c r="BL39" i="3" s="1"/>
  <c r="BK37" i="3"/>
  <c r="BL37" i="3" s="1"/>
  <c r="BK35" i="3"/>
  <c r="BL35" i="3" s="1"/>
  <c r="BK33" i="3"/>
  <c r="BL33" i="3" s="1"/>
  <c r="BK31" i="3"/>
  <c r="BL31" i="3" s="1"/>
  <c r="BK29" i="3"/>
  <c r="BL29" i="3" s="1"/>
  <c r="BK27" i="3"/>
  <c r="BL27" i="3" s="1"/>
  <c r="BK25" i="3"/>
  <c r="BL25" i="3" s="1"/>
  <c r="BK23" i="3"/>
  <c r="BL23" i="3" s="1"/>
  <c r="BK21" i="3"/>
  <c r="BL21" i="3" s="1"/>
  <c r="BK19" i="3"/>
  <c r="BL19" i="3" s="1"/>
  <c r="BK17" i="3"/>
  <c r="BL17" i="3" s="1"/>
  <c r="BK15" i="3"/>
  <c r="BL15" i="3" s="1"/>
  <c r="BK100" i="3"/>
  <c r="BL100" i="3" s="1"/>
  <c r="BK98" i="3"/>
  <c r="BL98" i="3" s="1"/>
  <c r="BK96" i="3"/>
  <c r="BL96" i="3" s="1"/>
  <c r="BK94" i="3"/>
  <c r="BL94" i="3" s="1"/>
  <c r="BK92" i="3"/>
  <c r="BL92" i="3" s="1"/>
  <c r="BK90" i="3"/>
  <c r="BL90" i="3" s="1"/>
  <c r="BK88" i="3"/>
  <c r="BL88" i="3" s="1"/>
  <c r="BK86" i="3"/>
  <c r="BL86" i="3" s="1"/>
  <c r="BK84" i="3"/>
  <c r="BL84" i="3" s="1"/>
  <c r="BK82" i="3"/>
  <c r="BL82" i="3" s="1"/>
  <c r="BK80" i="3"/>
  <c r="BL80" i="3" s="1"/>
  <c r="BK78" i="3"/>
  <c r="BL78" i="3" s="1"/>
  <c r="BK76" i="3"/>
  <c r="BL76" i="3" s="1"/>
  <c r="BK74" i="3"/>
  <c r="BL74" i="3" s="1"/>
  <c r="BK72" i="3"/>
  <c r="BL72" i="3" s="1"/>
  <c r="BK70" i="3"/>
  <c r="BL70" i="3" s="1"/>
  <c r="BK68" i="3"/>
  <c r="BL68" i="3" s="1"/>
  <c r="BK66" i="3"/>
  <c r="BL66" i="3" s="1"/>
  <c r="BK64" i="3"/>
  <c r="BL64" i="3" s="1"/>
  <c r="BK62" i="3"/>
  <c r="BL62" i="3" s="1"/>
  <c r="BK60" i="3"/>
  <c r="BL60" i="3" s="1"/>
  <c r="BK58" i="3"/>
  <c r="BL58" i="3" s="1"/>
  <c r="BK56" i="3"/>
  <c r="BL56" i="3" s="1"/>
  <c r="BK54" i="3"/>
  <c r="BL54" i="3" s="1"/>
  <c r="BK52" i="3"/>
  <c r="BL52" i="3" s="1"/>
  <c r="BK50" i="3"/>
  <c r="BL50" i="3" s="1"/>
  <c r="BK48" i="3"/>
  <c r="BL48" i="3" s="1"/>
  <c r="BK46" i="3"/>
  <c r="BL46" i="3" s="1"/>
  <c r="BK44" i="3"/>
  <c r="BL44" i="3" s="1"/>
  <c r="BK42" i="3"/>
  <c r="BL42" i="3" s="1"/>
  <c r="BK40" i="3"/>
  <c r="BL40" i="3" s="1"/>
  <c r="BK38" i="3"/>
  <c r="BL38" i="3" s="1"/>
  <c r="BK36" i="3"/>
  <c r="BL36" i="3" s="1"/>
  <c r="BK34" i="3"/>
  <c r="BL34" i="3" s="1"/>
  <c r="BK32" i="3"/>
  <c r="BL32" i="3" s="1"/>
  <c r="BK30" i="3"/>
  <c r="BL30" i="3" s="1"/>
  <c r="BK28" i="3"/>
  <c r="BL28" i="3" s="1"/>
  <c r="BK26" i="3"/>
  <c r="BL26" i="3" s="1"/>
  <c r="BK24" i="3"/>
  <c r="BL24" i="3" s="1"/>
  <c r="BK22" i="3"/>
  <c r="BL22" i="3" s="1"/>
  <c r="BK20" i="3"/>
  <c r="BL20" i="3" s="1"/>
  <c r="BK18" i="3"/>
  <c r="BL18" i="3" s="1"/>
  <c r="BK16" i="3"/>
  <c r="BL16" i="3" s="1"/>
  <c r="BK14" i="3"/>
  <c r="BL14" i="3" s="1"/>
  <c r="BD101" i="3"/>
  <c r="BE101" i="3" s="1"/>
  <c r="BD99" i="3"/>
  <c r="BE99" i="3" s="1"/>
  <c r="BD97" i="3"/>
  <c r="BE97" i="3" s="1"/>
  <c r="BD95" i="3"/>
  <c r="BE95" i="3" s="1"/>
  <c r="BD93" i="3"/>
  <c r="BE93" i="3" s="1"/>
  <c r="BD91" i="3"/>
  <c r="BE91" i="3" s="1"/>
  <c r="BD89" i="3"/>
  <c r="BE89" i="3" s="1"/>
  <c r="BD87" i="3"/>
  <c r="BE87" i="3" s="1"/>
  <c r="BD85" i="3"/>
  <c r="BE85" i="3" s="1"/>
  <c r="BD83" i="3"/>
  <c r="BE83" i="3" s="1"/>
  <c r="BD81" i="3"/>
  <c r="BE81" i="3" s="1"/>
  <c r="BD79" i="3"/>
  <c r="BE79" i="3" s="1"/>
  <c r="BD77" i="3"/>
  <c r="BE77" i="3" s="1"/>
  <c r="BD75" i="3"/>
  <c r="BE75" i="3" s="1"/>
  <c r="BD73" i="3"/>
  <c r="BE73" i="3" s="1"/>
  <c r="BD71" i="3"/>
  <c r="BE71" i="3" s="1"/>
  <c r="BD69" i="3"/>
  <c r="BE69" i="3" s="1"/>
  <c r="BD67" i="3"/>
  <c r="BE67" i="3" s="1"/>
  <c r="BD65" i="3"/>
  <c r="BE65" i="3" s="1"/>
  <c r="BD63" i="3"/>
  <c r="BE63" i="3" s="1"/>
  <c r="BD61" i="3"/>
  <c r="BE61" i="3" s="1"/>
  <c r="BD59" i="3"/>
  <c r="BE59" i="3" s="1"/>
  <c r="BD57" i="3"/>
  <c r="BE57" i="3" s="1"/>
  <c r="BD55" i="3"/>
  <c r="BE55" i="3" s="1"/>
  <c r="BD53" i="3"/>
  <c r="BE53" i="3" s="1"/>
  <c r="BD51" i="3"/>
  <c r="BE51" i="3" s="1"/>
  <c r="BD49" i="3"/>
  <c r="BE49" i="3" s="1"/>
  <c r="BD47" i="3"/>
  <c r="BE47" i="3" s="1"/>
  <c r="BD45" i="3"/>
  <c r="BE45" i="3" s="1"/>
  <c r="BD43" i="3"/>
  <c r="BE43" i="3" s="1"/>
  <c r="BD41" i="3"/>
  <c r="BE41" i="3" s="1"/>
  <c r="BD39" i="3"/>
  <c r="BE39" i="3" s="1"/>
  <c r="BD37" i="3"/>
  <c r="BE37" i="3" s="1"/>
  <c r="BD35" i="3"/>
  <c r="BE35" i="3" s="1"/>
  <c r="BD33" i="3"/>
  <c r="BE33" i="3" s="1"/>
  <c r="BD31" i="3"/>
  <c r="BE31" i="3" s="1"/>
  <c r="BD29" i="3"/>
  <c r="BE29" i="3" s="1"/>
  <c r="BD27" i="3"/>
  <c r="BE27" i="3" s="1"/>
  <c r="BD25" i="3"/>
  <c r="BE25" i="3" s="1"/>
  <c r="BD23" i="3"/>
  <c r="BE23" i="3" s="1"/>
  <c r="BD21" i="3"/>
  <c r="BE21" i="3" s="1"/>
  <c r="BD19" i="3"/>
  <c r="BE19" i="3" s="1"/>
  <c r="BD17" i="3"/>
  <c r="BE17" i="3" s="1"/>
  <c r="BD15" i="3"/>
  <c r="BE15" i="3" s="1"/>
  <c r="BD100" i="3"/>
  <c r="BE100" i="3" s="1"/>
  <c r="BD98" i="3"/>
  <c r="BE98" i="3" s="1"/>
  <c r="BD96" i="3"/>
  <c r="BE96" i="3" s="1"/>
  <c r="BD94" i="3"/>
  <c r="BE94" i="3" s="1"/>
  <c r="BD92" i="3"/>
  <c r="BE92" i="3" s="1"/>
  <c r="BD90" i="3"/>
  <c r="BE90" i="3" s="1"/>
  <c r="BD88" i="3"/>
  <c r="BE88" i="3" s="1"/>
  <c r="BD86" i="3"/>
  <c r="BE86" i="3" s="1"/>
  <c r="BD84" i="3"/>
  <c r="BE84" i="3" s="1"/>
  <c r="BD82" i="3"/>
  <c r="BE82" i="3" s="1"/>
  <c r="BD80" i="3"/>
  <c r="BE80" i="3" s="1"/>
  <c r="BD78" i="3"/>
  <c r="BE78" i="3" s="1"/>
  <c r="BD76" i="3"/>
  <c r="BE76" i="3" s="1"/>
  <c r="BD74" i="3"/>
  <c r="BE74" i="3" s="1"/>
  <c r="BD72" i="3"/>
  <c r="BE72" i="3" s="1"/>
  <c r="BD70" i="3"/>
  <c r="BE70" i="3" s="1"/>
  <c r="BD68" i="3"/>
  <c r="BE68" i="3" s="1"/>
  <c r="BD66" i="3"/>
  <c r="BE66" i="3" s="1"/>
  <c r="BD64" i="3"/>
  <c r="BE64" i="3" s="1"/>
  <c r="BD62" i="3"/>
  <c r="BE62" i="3" s="1"/>
  <c r="BD60" i="3"/>
  <c r="BE60" i="3" s="1"/>
  <c r="BD58" i="3"/>
  <c r="BE58" i="3" s="1"/>
  <c r="BD56" i="3"/>
  <c r="BE56" i="3" s="1"/>
  <c r="BD54" i="3"/>
  <c r="BE54" i="3" s="1"/>
  <c r="BD52" i="3"/>
  <c r="BE52" i="3" s="1"/>
  <c r="BD50" i="3"/>
  <c r="BE50" i="3" s="1"/>
  <c r="BD48" i="3"/>
  <c r="BE48" i="3" s="1"/>
  <c r="BD46" i="3"/>
  <c r="BE46" i="3" s="1"/>
  <c r="BD44" i="3"/>
  <c r="BE44" i="3" s="1"/>
  <c r="BD42" i="3"/>
  <c r="BE42" i="3" s="1"/>
  <c r="BD40" i="3"/>
  <c r="BE40" i="3" s="1"/>
  <c r="BD38" i="3"/>
  <c r="BE38" i="3" s="1"/>
  <c r="BD36" i="3"/>
  <c r="BE36" i="3" s="1"/>
  <c r="BD34" i="3"/>
  <c r="BE34" i="3" s="1"/>
  <c r="BD32" i="3"/>
  <c r="BE32" i="3" s="1"/>
  <c r="BD30" i="3"/>
  <c r="BE30" i="3" s="1"/>
  <c r="BD28" i="3"/>
  <c r="BE28" i="3" s="1"/>
  <c r="BD26" i="3"/>
  <c r="BE26" i="3" s="1"/>
  <c r="BD24" i="3"/>
  <c r="BE24" i="3" s="1"/>
  <c r="BD22" i="3"/>
  <c r="BE22" i="3" s="1"/>
  <c r="BD20" i="3"/>
  <c r="BE20" i="3" s="1"/>
  <c r="BD18" i="3"/>
  <c r="BE18" i="3" s="1"/>
  <c r="BD16" i="3"/>
  <c r="BE16" i="3" s="1"/>
  <c r="BD14" i="3"/>
  <c r="BE14" i="3" s="1"/>
  <c r="AW100" i="3"/>
  <c r="AX100" i="3" s="1"/>
  <c r="AW98" i="3"/>
  <c r="AX98" i="3" s="1"/>
  <c r="AW96" i="3"/>
  <c r="AX96" i="3" s="1"/>
  <c r="AW94" i="3"/>
  <c r="AX94" i="3" s="1"/>
  <c r="AW92" i="3"/>
  <c r="AX92" i="3" s="1"/>
  <c r="AW90" i="3"/>
  <c r="AX90" i="3" s="1"/>
  <c r="AW88" i="3"/>
  <c r="AX88" i="3" s="1"/>
  <c r="AW86" i="3"/>
  <c r="AX86" i="3" s="1"/>
  <c r="AW84" i="3"/>
  <c r="AX84" i="3" s="1"/>
  <c r="AW82" i="3"/>
  <c r="AX82" i="3" s="1"/>
  <c r="AW80" i="3"/>
  <c r="AX80" i="3" s="1"/>
  <c r="AW78" i="3"/>
  <c r="AX78" i="3" s="1"/>
  <c r="AW76" i="3"/>
  <c r="AX76" i="3" s="1"/>
  <c r="AW74" i="3"/>
  <c r="AX74" i="3" s="1"/>
  <c r="AW72" i="3"/>
  <c r="AX72" i="3" s="1"/>
  <c r="AW70" i="3"/>
  <c r="AX70" i="3" s="1"/>
  <c r="AW68" i="3"/>
  <c r="AX68" i="3" s="1"/>
  <c r="AW66" i="3"/>
  <c r="AX66" i="3" s="1"/>
  <c r="AW64" i="3"/>
  <c r="AX64" i="3" s="1"/>
  <c r="AW62" i="3"/>
  <c r="AX62" i="3" s="1"/>
  <c r="AW60" i="3"/>
  <c r="AX60" i="3" s="1"/>
  <c r="AW58" i="3"/>
  <c r="AX58" i="3" s="1"/>
  <c r="AW56" i="3"/>
  <c r="AX56" i="3" s="1"/>
  <c r="AW54" i="3"/>
  <c r="AX54" i="3" s="1"/>
  <c r="AW52" i="3"/>
  <c r="AX52" i="3" s="1"/>
  <c r="AW50" i="3"/>
  <c r="AX50" i="3" s="1"/>
  <c r="AW48" i="3"/>
  <c r="AX48" i="3" s="1"/>
  <c r="AW46" i="3"/>
  <c r="AX46" i="3" s="1"/>
  <c r="AW44" i="3"/>
  <c r="AX44" i="3" s="1"/>
  <c r="AW42" i="3"/>
  <c r="AX42" i="3" s="1"/>
  <c r="AW40" i="3"/>
  <c r="AX40" i="3" s="1"/>
  <c r="AW38" i="3"/>
  <c r="AX38" i="3" s="1"/>
  <c r="AW36" i="3"/>
  <c r="AX36" i="3" s="1"/>
  <c r="AW34" i="3"/>
  <c r="AX34" i="3" s="1"/>
  <c r="AW32" i="3"/>
  <c r="AX32" i="3" s="1"/>
  <c r="AW30" i="3"/>
  <c r="AX30" i="3" s="1"/>
  <c r="AW28" i="3"/>
  <c r="AX28" i="3" s="1"/>
  <c r="AW26" i="3"/>
  <c r="AX26" i="3" s="1"/>
  <c r="AW24" i="3"/>
  <c r="AX24" i="3" s="1"/>
  <c r="AW22" i="3"/>
  <c r="AX22" i="3" s="1"/>
  <c r="AW20" i="3"/>
  <c r="AX20" i="3" s="1"/>
  <c r="AW18" i="3"/>
  <c r="AX18" i="3" s="1"/>
  <c r="AW16" i="3"/>
  <c r="AX16" i="3" s="1"/>
  <c r="AW14" i="3"/>
  <c r="AX14" i="3" s="1"/>
  <c r="AO100" i="3"/>
  <c r="AP100" i="3" s="1"/>
  <c r="AO98" i="3"/>
  <c r="AP98" i="3" s="1"/>
  <c r="AO96" i="3"/>
  <c r="AP96" i="3" s="1"/>
  <c r="AO94" i="3"/>
  <c r="AP94" i="3" s="1"/>
  <c r="AO92" i="3"/>
  <c r="AP92" i="3" s="1"/>
  <c r="AO90" i="3"/>
  <c r="AP90" i="3" s="1"/>
  <c r="AO88" i="3"/>
  <c r="AP88" i="3" s="1"/>
  <c r="AO86" i="3"/>
  <c r="AP86" i="3" s="1"/>
  <c r="AO84" i="3"/>
  <c r="AP84" i="3" s="1"/>
  <c r="AO82" i="3"/>
  <c r="AP82" i="3" s="1"/>
  <c r="AO80" i="3"/>
  <c r="AP80" i="3" s="1"/>
  <c r="AO78" i="3"/>
  <c r="AP78" i="3" s="1"/>
  <c r="AO76" i="3"/>
  <c r="AP76" i="3" s="1"/>
  <c r="AO74" i="3"/>
  <c r="AP74" i="3" s="1"/>
  <c r="AO72" i="3"/>
  <c r="AP72" i="3" s="1"/>
  <c r="AO70" i="3"/>
  <c r="AP70" i="3" s="1"/>
  <c r="AO68" i="3"/>
  <c r="AP68" i="3" s="1"/>
  <c r="AO66" i="3"/>
  <c r="AP66" i="3" s="1"/>
  <c r="AO64" i="3"/>
  <c r="AP64" i="3" s="1"/>
  <c r="AO62" i="3"/>
  <c r="AP62" i="3" s="1"/>
  <c r="AO60" i="3"/>
  <c r="AP60" i="3" s="1"/>
  <c r="AO58" i="3"/>
  <c r="AP58" i="3" s="1"/>
  <c r="AO56" i="3"/>
  <c r="AP56" i="3" s="1"/>
  <c r="AO54" i="3"/>
  <c r="AP54" i="3" s="1"/>
  <c r="AO52" i="3"/>
  <c r="AP52" i="3" s="1"/>
  <c r="AO50" i="3"/>
  <c r="AP50" i="3" s="1"/>
  <c r="AO48" i="3"/>
  <c r="AP48" i="3" s="1"/>
  <c r="AO46" i="3"/>
  <c r="AP46" i="3" s="1"/>
  <c r="AO44" i="3"/>
  <c r="AP44" i="3" s="1"/>
  <c r="AO42" i="3"/>
  <c r="AP42" i="3" s="1"/>
  <c r="AO40" i="3"/>
  <c r="AP40" i="3" s="1"/>
  <c r="AO38" i="3"/>
  <c r="AP38" i="3" s="1"/>
  <c r="AO36" i="3"/>
  <c r="AP36" i="3" s="1"/>
  <c r="AO34" i="3"/>
  <c r="AP34" i="3" s="1"/>
  <c r="AO32" i="3"/>
  <c r="AP32" i="3" s="1"/>
  <c r="AO30" i="3"/>
  <c r="AP30" i="3" s="1"/>
  <c r="AO28" i="3"/>
  <c r="AP28" i="3" s="1"/>
  <c r="AO26" i="3"/>
  <c r="AP26" i="3" s="1"/>
  <c r="AO24" i="3"/>
  <c r="AP24" i="3" s="1"/>
  <c r="AO22" i="3"/>
  <c r="AP22" i="3" s="1"/>
  <c r="AO20" i="3"/>
  <c r="AP20" i="3" s="1"/>
  <c r="AO18" i="3"/>
  <c r="AP18" i="3" s="1"/>
  <c r="AO16" i="3"/>
  <c r="AP16" i="3" s="1"/>
  <c r="AO14" i="3"/>
  <c r="AP14" i="3" s="1"/>
  <c r="AW101" i="3"/>
  <c r="AX101" i="3" s="1"/>
  <c r="AW99" i="3"/>
  <c r="AX99" i="3" s="1"/>
  <c r="AW97" i="3"/>
  <c r="AX97" i="3" s="1"/>
  <c r="AW95" i="3"/>
  <c r="AX95" i="3" s="1"/>
  <c r="AW93" i="3"/>
  <c r="AX93" i="3" s="1"/>
  <c r="AW91" i="3"/>
  <c r="AX91" i="3" s="1"/>
  <c r="AW89" i="3"/>
  <c r="AX89" i="3" s="1"/>
  <c r="AW87" i="3"/>
  <c r="AX87" i="3" s="1"/>
  <c r="AW85" i="3"/>
  <c r="AX85" i="3" s="1"/>
  <c r="AW83" i="3"/>
  <c r="AX83" i="3" s="1"/>
  <c r="AW81" i="3"/>
  <c r="AX81" i="3" s="1"/>
  <c r="AW79" i="3"/>
  <c r="AX79" i="3" s="1"/>
  <c r="AW77" i="3"/>
  <c r="AX77" i="3" s="1"/>
  <c r="AW75" i="3"/>
  <c r="AX75" i="3" s="1"/>
  <c r="AW73" i="3"/>
  <c r="AX73" i="3" s="1"/>
  <c r="AW71" i="3"/>
  <c r="AX71" i="3" s="1"/>
  <c r="AW69" i="3"/>
  <c r="AX69" i="3" s="1"/>
  <c r="AW67" i="3"/>
  <c r="AX67" i="3" s="1"/>
  <c r="AW65" i="3"/>
  <c r="AX65" i="3" s="1"/>
  <c r="AW63" i="3"/>
  <c r="AX63" i="3" s="1"/>
  <c r="AW61" i="3"/>
  <c r="AX61" i="3" s="1"/>
  <c r="AW59" i="3"/>
  <c r="AX59" i="3" s="1"/>
  <c r="AW57" i="3"/>
  <c r="AX57" i="3" s="1"/>
  <c r="AW55" i="3"/>
  <c r="AX55" i="3" s="1"/>
  <c r="AW53" i="3"/>
  <c r="AX53" i="3" s="1"/>
  <c r="AW51" i="3"/>
  <c r="AX51" i="3" s="1"/>
  <c r="AW49" i="3"/>
  <c r="AX49" i="3" s="1"/>
  <c r="AW47" i="3"/>
  <c r="AX47" i="3" s="1"/>
  <c r="AW45" i="3"/>
  <c r="AX45" i="3" s="1"/>
  <c r="AW43" i="3"/>
  <c r="AX43" i="3" s="1"/>
  <c r="AW41" i="3"/>
  <c r="AX41" i="3" s="1"/>
  <c r="AW39" i="3"/>
  <c r="AX39" i="3" s="1"/>
  <c r="AW37" i="3"/>
  <c r="AX37" i="3" s="1"/>
  <c r="AW35" i="3"/>
  <c r="AX35" i="3" s="1"/>
  <c r="AW33" i="3"/>
  <c r="AX33" i="3" s="1"/>
  <c r="AW31" i="3"/>
  <c r="AX31" i="3" s="1"/>
  <c r="AW29" i="3"/>
  <c r="AX29" i="3" s="1"/>
  <c r="AW27" i="3"/>
  <c r="AX27" i="3" s="1"/>
  <c r="AW25" i="3"/>
  <c r="AX25" i="3" s="1"/>
  <c r="AW23" i="3"/>
  <c r="AX23" i="3" s="1"/>
  <c r="AW21" i="3"/>
  <c r="AX21" i="3" s="1"/>
  <c r="AW19" i="3"/>
  <c r="AX19" i="3" s="1"/>
  <c r="AW17" i="3"/>
  <c r="AX17" i="3" s="1"/>
  <c r="AW15" i="3"/>
  <c r="AX15" i="3" s="1"/>
  <c r="AO101" i="3"/>
  <c r="AP101" i="3" s="1"/>
  <c r="AO99" i="3"/>
  <c r="AP99" i="3" s="1"/>
  <c r="AO97" i="3"/>
  <c r="AP97" i="3" s="1"/>
  <c r="AO95" i="3"/>
  <c r="AP95" i="3" s="1"/>
  <c r="AO93" i="3"/>
  <c r="AP93" i="3" s="1"/>
  <c r="AO91" i="3"/>
  <c r="AP91" i="3" s="1"/>
  <c r="AO89" i="3"/>
  <c r="AP89" i="3" s="1"/>
  <c r="AO87" i="3"/>
  <c r="AP87" i="3" s="1"/>
  <c r="AO85" i="3"/>
  <c r="AP85" i="3" s="1"/>
  <c r="AO83" i="3"/>
  <c r="AP83" i="3" s="1"/>
  <c r="AO81" i="3"/>
  <c r="AP81" i="3" s="1"/>
  <c r="AO79" i="3"/>
  <c r="AP79" i="3" s="1"/>
  <c r="AO77" i="3"/>
  <c r="AP77" i="3" s="1"/>
  <c r="AO75" i="3"/>
  <c r="AP75" i="3" s="1"/>
  <c r="AO73" i="3"/>
  <c r="AP73" i="3" s="1"/>
  <c r="AO71" i="3"/>
  <c r="AP71" i="3" s="1"/>
  <c r="AO69" i="3"/>
  <c r="AP69" i="3" s="1"/>
  <c r="AO67" i="3"/>
  <c r="AP67" i="3" s="1"/>
  <c r="AO65" i="3"/>
  <c r="AP65" i="3" s="1"/>
  <c r="AO63" i="3"/>
  <c r="AP63" i="3" s="1"/>
  <c r="AO61" i="3"/>
  <c r="AP61" i="3" s="1"/>
  <c r="AO59" i="3"/>
  <c r="AP59" i="3" s="1"/>
  <c r="AO57" i="3"/>
  <c r="AP57" i="3" s="1"/>
  <c r="AO55" i="3"/>
  <c r="AP55" i="3" s="1"/>
  <c r="AO53" i="3"/>
  <c r="AP53" i="3" s="1"/>
  <c r="AO51" i="3"/>
  <c r="AP51" i="3" s="1"/>
  <c r="AO49" i="3"/>
  <c r="AP49" i="3" s="1"/>
  <c r="AO47" i="3"/>
  <c r="AP47" i="3" s="1"/>
  <c r="AO45" i="3"/>
  <c r="AP45" i="3" s="1"/>
  <c r="AO43" i="3"/>
  <c r="AP43" i="3" s="1"/>
  <c r="AO41" i="3"/>
  <c r="AP41" i="3" s="1"/>
  <c r="AO39" i="3"/>
  <c r="AP39" i="3" s="1"/>
  <c r="AO37" i="3"/>
  <c r="AP37" i="3" s="1"/>
  <c r="AO35" i="3"/>
  <c r="AP35" i="3" s="1"/>
  <c r="AO33" i="3"/>
  <c r="AP33" i="3" s="1"/>
  <c r="AO31" i="3"/>
  <c r="AP31" i="3" s="1"/>
  <c r="AO29" i="3"/>
  <c r="AP29" i="3" s="1"/>
  <c r="AO27" i="3"/>
  <c r="AP27" i="3" s="1"/>
  <c r="AO25" i="3"/>
  <c r="AP25" i="3" s="1"/>
  <c r="AO23" i="3"/>
  <c r="AP23" i="3" s="1"/>
  <c r="AO21" i="3"/>
  <c r="AP21" i="3" s="1"/>
  <c r="AO19" i="3"/>
  <c r="AP19" i="3" s="1"/>
  <c r="AO17" i="3"/>
  <c r="AP17" i="3" s="1"/>
  <c r="AO15" i="3"/>
  <c r="AP15" i="3" s="1"/>
  <c r="AH101" i="3"/>
  <c r="AI101" i="3" s="1"/>
  <c r="AH99" i="3"/>
  <c r="AI99" i="3" s="1"/>
  <c r="AH97" i="3"/>
  <c r="AI97" i="3" s="1"/>
  <c r="AH95" i="3"/>
  <c r="AI95" i="3" s="1"/>
  <c r="AH93" i="3"/>
  <c r="AI93" i="3" s="1"/>
  <c r="AH91" i="3"/>
  <c r="AI91" i="3" s="1"/>
  <c r="AH89" i="3"/>
  <c r="AI89" i="3" s="1"/>
  <c r="AH87" i="3"/>
  <c r="AI87" i="3" s="1"/>
  <c r="AH85" i="3"/>
  <c r="AI85" i="3" s="1"/>
  <c r="AH83" i="3"/>
  <c r="AI83" i="3" s="1"/>
  <c r="AH81" i="3"/>
  <c r="AI81" i="3" s="1"/>
  <c r="AH79" i="3"/>
  <c r="AI79" i="3" s="1"/>
  <c r="AH77" i="3"/>
  <c r="AI77" i="3" s="1"/>
  <c r="AH75" i="3"/>
  <c r="AI75" i="3" s="1"/>
  <c r="AH73" i="3"/>
  <c r="AI73" i="3" s="1"/>
  <c r="AH71" i="3"/>
  <c r="AI71" i="3" s="1"/>
  <c r="AH69" i="3"/>
  <c r="AI69" i="3" s="1"/>
  <c r="AH67" i="3"/>
  <c r="AI67" i="3" s="1"/>
  <c r="AH65" i="3"/>
  <c r="AI65" i="3" s="1"/>
  <c r="AH63" i="3"/>
  <c r="AI63" i="3" s="1"/>
  <c r="AH61" i="3"/>
  <c r="AI61" i="3" s="1"/>
  <c r="AH59" i="3"/>
  <c r="AI59" i="3" s="1"/>
  <c r="AH57" i="3"/>
  <c r="AI57" i="3" s="1"/>
  <c r="AH55" i="3"/>
  <c r="AI55" i="3" s="1"/>
  <c r="AH53" i="3"/>
  <c r="AI53" i="3" s="1"/>
  <c r="AH51" i="3"/>
  <c r="AI51" i="3" s="1"/>
  <c r="AH49" i="3"/>
  <c r="AI49" i="3" s="1"/>
  <c r="AH47" i="3"/>
  <c r="AI47" i="3" s="1"/>
  <c r="AH45" i="3"/>
  <c r="AI45" i="3" s="1"/>
  <c r="AH43" i="3"/>
  <c r="AI43" i="3" s="1"/>
  <c r="AH41" i="3"/>
  <c r="AI41" i="3" s="1"/>
  <c r="AH39" i="3"/>
  <c r="AI39" i="3" s="1"/>
  <c r="AH37" i="3"/>
  <c r="AI37" i="3" s="1"/>
  <c r="AH35" i="3"/>
  <c r="AI35" i="3" s="1"/>
  <c r="AH33" i="3"/>
  <c r="AI33" i="3" s="1"/>
  <c r="AH31" i="3"/>
  <c r="AI31" i="3" s="1"/>
  <c r="AH29" i="3"/>
  <c r="AI29" i="3" s="1"/>
  <c r="AH27" i="3"/>
  <c r="AI27" i="3" s="1"/>
  <c r="AH25" i="3"/>
  <c r="AI25" i="3" s="1"/>
  <c r="AH23" i="3"/>
  <c r="AI23" i="3" s="1"/>
  <c r="AH21" i="3"/>
  <c r="AI21" i="3" s="1"/>
  <c r="AH19" i="3"/>
  <c r="AI19" i="3" s="1"/>
  <c r="AH17" i="3"/>
  <c r="AI17" i="3" s="1"/>
  <c r="AH15" i="3"/>
  <c r="AI15" i="3" s="1"/>
  <c r="AA101" i="3"/>
  <c r="AB101" i="3" s="1"/>
  <c r="AA99" i="3"/>
  <c r="AB99" i="3" s="1"/>
  <c r="AA97" i="3"/>
  <c r="AB97" i="3" s="1"/>
  <c r="AA95" i="3"/>
  <c r="AB95" i="3" s="1"/>
  <c r="AA93" i="3"/>
  <c r="AB93" i="3" s="1"/>
  <c r="AA91" i="3"/>
  <c r="AB91" i="3" s="1"/>
  <c r="AA89" i="3"/>
  <c r="AB89" i="3" s="1"/>
  <c r="AA87" i="3"/>
  <c r="AB87" i="3" s="1"/>
  <c r="AA85" i="3"/>
  <c r="AB85" i="3" s="1"/>
  <c r="AA83" i="3"/>
  <c r="AB83" i="3" s="1"/>
  <c r="AA81" i="3"/>
  <c r="AB81" i="3" s="1"/>
  <c r="AA79" i="3"/>
  <c r="AB79" i="3" s="1"/>
  <c r="AA77" i="3"/>
  <c r="AB77" i="3" s="1"/>
  <c r="AA75" i="3"/>
  <c r="AB75" i="3" s="1"/>
  <c r="AA73" i="3"/>
  <c r="AB73" i="3" s="1"/>
  <c r="AA71" i="3"/>
  <c r="AB71" i="3" s="1"/>
  <c r="AA69" i="3"/>
  <c r="AB69" i="3" s="1"/>
  <c r="AA67" i="3"/>
  <c r="AB67" i="3" s="1"/>
  <c r="AA65" i="3"/>
  <c r="AB65" i="3" s="1"/>
  <c r="AA63" i="3"/>
  <c r="AB63" i="3" s="1"/>
  <c r="AA61" i="3"/>
  <c r="AB61" i="3" s="1"/>
  <c r="AA59" i="3"/>
  <c r="AB59" i="3" s="1"/>
  <c r="AA57" i="3"/>
  <c r="AB57" i="3" s="1"/>
  <c r="AA55" i="3"/>
  <c r="AB55" i="3" s="1"/>
  <c r="AA53" i="3"/>
  <c r="AB53" i="3" s="1"/>
  <c r="AA51" i="3"/>
  <c r="AB51" i="3" s="1"/>
  <c r="AA49" i="3"/>
  <c r="AB49" i="3" s="1"/>
  <c r="AA47" i="3"/>
  <c r="AB47" i="3" s="1"/>
  <c r="AA45" i="3"/>
  <c r="AB45" i="3" s="1"/>
  <c r="AA43" i="3"/>
  <c r="AB43" i="3" s="1"/>
  <c r="AA41" i="3"/>
  <c r="AB41" i="3" s="1"/>
  <c r="AA39" i="3"/>
  <c r="AB39" i="3" s="1"/>
  <c r="AA37" i="3"/>
  <c r="AB37" i="3" s="1"/>
  <c r="AA35" i="3"/>
  <c r="AB35" i="3" s="1"/>
  <c r="AA33" i="3"/>
  <c r="AB33" i="3" s="1"/>
  <c r="AA31" i="3"/>
  <c r="AB31" i="3" s="1"/>
  <c r="AA29" i="3"/>
  <c r="AB29" i="3" s="1"/>
  <c r="AA27" i="3"/>
  <c r="AB27" i="3" s="1"/>
  <c r="AA25" i="3"/>
  <c r="AB25" i="3" s="1"/>
  <c r="AA23" i="3"/>
  <c r="AB23" i="3" s="1"/>
  <c r="AA21" i="3"/>
  <c r="AB21" i="3" s="1"/>
  <c r="AA19" i="3"/>
  <c r="AB19" i="3" s="1"/>
  <c r="AA17" i="3"/>
  <c r="AB17" i="3" s="1"/>
  <c r="AA15" i="3"/>
  <c r="AB15" i="3" s="1"/>
  <c r="T101" i="3"/>
  <c r="U101" i="3" s="1"/>
  <c r="T99" i="3"/>
  <c r="U99" i="3" s="1"/>
  <c r="T97" i="3"/>
  <c r="U97" i="3" s="1"/>
  <c r="T95" i="3"/>
  <c r="U95" i="3" s="1"/>
  <c r="T93" i="3"/>
  <c r="U93" i="3" s="1"/>
  <c r="T91" i="3"/>
  <c r="U91" i="3" s="1"/>
  <c r="T89" i="3"/>
  <c r="U89" i="3" s="1"/>
  <c r="T87" i="3"/>
  <c r="U87" i="3" s="1"/>
  <c r="T85" i="3"/>
  <c r="U85" i="3" s="1"/>
  <c r="T83" i="3"/>
  <c r="U83" i="3" s="1"/>
  <c r="T81" i="3"/>
  <c r="U81" i="3" s="1"/>
  <c r="T79" i="3"/>
  <c r="U79" i="3" s="1"/>
  <c r="T77" i="3"/>
  <c r="U77" i="3" s="1"/>
  <c r="T75" i="3"/>
  <c r="U75" i="3" s="1"/>
  <c r="T73" i="3"/>
  <c r="U73" i="3" s="1"/>
  <c r="T71" i="3"/>
  <c r="U71" i="3" s="1"/>
  <c r="T69" i="3"/>
  <c r="U69" i="3" s="1"/>
  <c r="T67" i="3"/>
  <c r="U67" i="3" s="1"/>
  <c r="T65" i="3"/>
  <c r="U65" i="3" s="1"/>
  <c r="T63" i="3"/>
  <c r="U63" i="3" s="1"/>
  <c r="T61" i="3"/>
  <c r="U61" i="3" s="1"/>
  <c r="T59" i="3"/>
  <c r="U59" i="3" s="1"/>
  <c r="T57" i="3"/>
  <c r="U57" i="3" s="1"/>
  <c r="T55" i="3"/>
  <c r="U55" i="3" s="1"/>
  <c r="T53" i="3"/>
  <c r="U53" i="3" s="1"/>
  <c r="T51" i="3"/>
  <c r="U51" i="3" s="1"/>
  <c r="T49" i="3"/>
  <c r="U49" i="3" s="1"/>
  <c r="T47" i="3"/>
  <c r="U47" i="3" s="1"/>
  <c r="T45" i="3"/>
  <c r="U45" i="3" s="1"/>
  <c r="T43" i="3"/>
  <c r="U43" i="3" s="1"/>
  <c r="T41" i="3"/>
  <c r="U41" i="3" s="1"/>
  <c r="T39" i="3"/>
  <c r="U39" i="3" s="1"/>
  <c r="T37" i="3"/>
  <c r="U37" i="3" s="1"/>
  <c r="T35" i="3"/>
  <c r="U35" i="3" s="1"/>
  <c r="T33" i="3"/>
  <c r="U33" i="3" s="1"/>
  <c r="T31" i="3"/>
  <c r="U31" i="3" s="1"/>
  <c r="T29" i="3"/>
  <c r="U29" i="3" s="1"/>
  <c r="T27" i="3"/>
  <c r="U27" i="3" s="1"/>
  <c r="T25" i="3"/>
  <c r="U25" i="3" s="1"/>
  <c r="T23" i="3"/>
  <c r="U23" i="3" s="1"/>
  <c r="T21" i="3"/>
  <c r="U21" i="3" s="1"/>
  <c r="T19" i="3"/>
  <c r="U19" i="3" s="1"/>
  <c r="T17" i="3"/>
  <c r="U17" i="3" s="1"/>
  <c r="T15" i="3"/>
  <c r="U15" i="3" s="1"/>
  <c r="AH100" i="3"/>
  <c r="AI100" i="3" s="1"/>
  <c r="AH98" i="3"/>
  <c r="AI98" i="3" s="1"/>
  <c r="AH96" i="3"/>
  <c r="AI96" i="3" s="1"/>
  <c r="AH94" i="3"/>
  <c r="AI94" i="3" s="1"/>
  <c r="AH92" i="3"/>
  <c r="AI92" i="3" s="1"/>
  <c r="AH90" i="3"/>
  <c r="AI90" i="3" s="1"/>
  <c r="AH88" i="3"/>
  <c r="AI88" i="3" s="1"/>
  <c r="AH86" i="3"/>
  <c r="AI86" i="3" s="1"/>
  <c r="AH84" i="3"/>
  <c r="AI84" i="3" s="1"/>
  <c r="AH82" i="3"/>
  <c r="AI82" i="3" s="1"/>
  <c r="AH80" i="3"/>
  <c r="AI80" i="3" s="1"/>
  <c r="AH78" i="3"/>
  <c r="AI78" i="3" s="1"/>
  <c r="AH76" i="3"/>
  <c r="AI76" i="3" s="1"/>
  <c r="AH74" i="3"/>
  <c r="AI74" i="3" s="1"/>
  <c r="AH72" i="3"/>
  <c r="AI72" i="3" s="1"/>
  <c r="AH70" i="3"/>
  <c r="AI70" i="3" s="1"/>
  <c r="AH68" i="3"/>
  <c r="AI68" i="3" s="1"/>
  <c r="AH66" i="3"/>
  <c r="AI66" i="3" s="1"/>
  <c r="AH64" i="3"/>
  <c r="AI64" i="3" s="1"/>
  <c r="AH62" i="3"/>
  <c r="AI62" i="3" s="1"/>
  <c r="AH60" i="3"/>
  <c r="AI60" i="3" s="1"/>
  <c r="AH58" i="3"/>
  <c r="AI58" i="3" s="1"/>
  <c r="AH56" i="3"/>
  <c r="AI56" i="3" s="1"/>
  <c r="AH54" i="3"/>
  <c r="AI54" i="3" s="1"/>
  <c r="AH52" i="3"/>
  <c r="AI52" i="3" s="1"/>
  <c r="AH50" i="3"/>
  <c r="AI50" i="3" s="1"/>
  <c r="AH48" i="3"/>
  <c r="AI48" i="3" s="1"/>
  <c r="AH46" i="3"/>
  <c r="AI46" i="3" s="1"/>
  <c r="AH44" i="3"/>
  <c r="AI44" i="3" s="1"/>
  <c r="AH42" i="3"/>
  <c r="AI42" i="3" s="1"/>
  <c r="AH40" i="3"/>
  <c r="AI40" i="3" s="1"/>
  <c r="AH38" i="3"/>
  <c r="AI38" i="3" s="1"/>
  <c r="AH36" i="3"/>
  <c r="AI36" i="3" s="1"/>
  <c r="AH34" i="3"/>
  <c r="AI34" i="3" s="1"/>
  <c r="AH32" i="3"/>
  <c r="AI32" i="3" s="1"/>
  <c r="AH30" i="3"/>
  <c r="AI30" i="3" s="1"/>
  <c r="AH28" i="3"/>
  <c r="AI28" i="3" s="1"/>
  <c r="AH26" i="3"/>
  <c r="AI26" i="3" s="1"/>
  <c r="AH24" i="3"/>
  <c r="AI24" i="3" s="1"/>
  <c r="AH22" i="3"/>
  <c r="AI22" i="3" s="1"/>
  <c r="AH20" i="3"/>
  <c r="AI20" i="3" s="1"/>
  <c r="AH18" i="3"/>
  <c r="AI18" i="3" s="1"/>
  <c r="AH16" i="3"/>
  <c r="AI16" i="3" s="1"/>
  <c r="AH14" i="3"/>
  <c r="AI14" i="3" s="1"/>
  <c r="AA100" i="3"/>
  <c r="AB100" i="3" s="1"/>
  <c r="AA98" i="3"/>
  <c r="AB98" i="3" s="1"/>
  <c r="AA96" i="3"/>
  <c r="AB96" i="3" s="1"/>
  <c r="AA94" i="3"/>
  <c r="AB94" i="3" s="1"/>
  <c r="AA92" i="3"/>
  <c r="AB92" i="3" s="1"/>
  <c r="AA90" i="3"/>
  <c r="AB90" i="3" s="1"/>
  <c r="AA88" i="3"/>
  <c r="AB88" i="3" s="1"/>
  <c r="AA86" i="3"/>
  <c r="AB86" i="3" s="1"/>
  <c r="AA84" i="3"/>
  <c r="AB84" i="3" s="1"/>
  <c r="AA82" i="3"/>
  <c r="AB82" i="3" s="1"/>
  <c r="AA80" i="3"/>
  <c r="AB80" i="3" s="1"/>
  <c r="AA78" i="3"/>
  <c r="AB78" i="3" s="1"/>
  <c r="AA76" i="3"/>
  <c r="AB76" i="3" s="1"/>
  <c r="AA74" i="3"/>
  <c r="AB74" i="3" s="1"/>
  <c r="AA72" i="3"/>
  <c r="AB72" i="3" s="1"/>
  <c r="AA70" i="3"/>
  <c r="AB70" i="3" s="1"/>
  <c r="AA68" i="3"/>
  <c r="AB68" i="3" s="1"/>
  <c r="AA66" i="3"/>
  <c r="AB66" i="3" s="1"/>
  <c r="AA64" i="3"/>
  <c r="AB64" i="3" s="1"/>
  <c r="AA62" i="3"/>
  <c r="AB62" i="3" s="1"/>
  <c r="AA60" i="3"/>
  <c r="AB60" i="3" s="1"/>
  <c r="AA58" i="3"/>
  <c r="AB58" i="3" s="1"/>
  <c r="AA56" i="3"/>
  <c r="AB56" i="3" s="1"/>
  <c r="AA54" i="3"/>
  <c r="AB54" i="3" s="1"/>
  <c r="AA52" i="3"/>
  <c r="AB52" i="3" s="1"/>
  <c r="AA50" i="3"/>
  <c r="AB50" i="3" s="1"/>
  <c r="AA48" i="3"/>
  <c r="AB48" i="3" s="1"/>
  <c r="AA46" i="3"/>
  <c r="AB46" i="3" s="1"/>
  <c r="AA44" i="3"/>
  <c r="AB44" i="3" s="1"/>
  <c r="AA42" i="3"/>
  <c r="AB42" i="3" s="1"/>
  <c r="AA40" i="3"/>
  <c r="AB40" i="3" s="1"/>
  <c r="AA38" i="3"/>
  <c r="AB38" i="3" s="1"/>
  <c r="AA36" i="3"/>
  <c r="AB36" i="3" s="1"/>
  <c r="AA34" i="3"/>
  <c r="AB34" i="3" s="1"/>
  <c r="AA32" i="3"/>
  <c r="AB32" i="3" s="1"/>
  <c r="AA30" i="3"/>
  <c r="AB30" i="3" s="1"/>
  <c r="AA28" i="3"/>
  <c r="AB28" i="3" s="1"/>
  <c r="AA26" i="3"/>
  <c r="AB26" i="3" s="1"/>
  <c r="AA24" i="3"/>
  <c r="AB24" i="3" s="1"/>
  <c r="AA22" i="3"/>
  <c r="AB22" i="3" s="1"/>
  <c r="AA20" i="3"/>
  <c r="AB20" i="3" s="1"/>
  <c r="AA18" i="3"/>
  <c r="AB18" i="3" s="1"/>
  <c r="AA16" i="3"/>
  <c r="AB16" i="3" s="1"/>
  <c r="AA14" i="3"/>
  <c r="AB14" i="3" s="1"/>
  <c r="T100" i="3"/>
  <c r="U100" i="3" s="1"/>
  <c r="T98" i="3"/>
  <c r="U98" i="3" s="1"/>
  <c r="T96" i="3"/>
  <c r="U96" i="3" s="1"/>
  <c r="T94" i="3"/>
  <c r="U94" i="3" s="1"/>
  <c r="T92" i="3"/>
  <c r="U92" i="3" s="1"/>
  <c r="T90" i="3"/>
  <c r="U90" i="3" s="1"/>
  <c r="T88" i="3"/>
  <c r="U88" i="3" s="1"/>
  <c r="T86" i="3"/>
  <c r="U86" i="3" s="1"/>
  <c r="T84" i="3"/>
  <c r="U84" i="3" s="1"/>
  <c r="T82" i="3"/>
  <c r="U82" i="3" s="1"/>
  <c r="T80" i="3"/>
  <c r="U80" i="3" s="1"/>
  <c r="T78" i="3"/>
  <c r="U78" i="3" s="1"/>
  <c r="T76" i="3"/>
  <c r="U76" i="3" s="1"/>
  <c r="T74" i="3"/>
  <c r="U74" i="3" s="1"/>
  <c r="T72" i="3"/>
  <c r="U72" i="3" s="1"/>
  <c r="T70" i="3"/>
  <c r="U70" i="3" s="1"/>
  <c r="T68" i="3"/>
  <c r="U68" i="3" s="1"/>
  <c r="T66" i="3"/>
  <c r="U66" i="3" s="1"/>
  <c r="T64" i="3"/>
  <c r="U64" i="3" s="1"/>
  <c r="T62" i="3"/>
  <c r="U62" i="3" s="1"/>
  <c r="T60" i="3"/>
  <c r="U60" i="3" s="1"/>
  <c r="T58" i="3"/>
  <c r="U58" i="3" s="1"/>
  <c r="T56" i="3"/>
  <c r="U56" i="3" s="1"/>
  <c r="T54" i="3"/>
  <c r="U54" i="3" s="1"/>
  <c r="T52" i="3"/>
  <c r="U52" i="3" s="1"/>
  <c r="T50" i="3"/>
  <c r="U50" i="3" s="1"/>
  <c r="T48" i="3"/>
  <c r="U48" i="3" s="1"/>
  <c r="T46" i="3"/>
  <c r="U46" i="3" s="1"/>
  <c r="T44" i="3"/>
  <c r="U44" i="3" s="1"/>
  <c r="T42" i="3"/>
  <c r="U42" i="3" s="1"/>
  <c r="T40" i="3"/>
  <c r="U40" i="3" s="1"/>
  <c r="T38" i="3"/>
  <c r="U38" i="3" s="1"/>
  <c r="T36" i="3"/>
  <c r="U36" i="3" s="1"/>
  <c r="T34" i="3"/>
  <c r="U34" i="3" s="1"/>
  <c r="T32" i="3"/>
  <c r="U32" i="3" s="1"/>
  <c r="T30" i="3"/>
  <c r="U30" i="3" s="1"/>
  <c r="T28" i="3"/>
  <c r="U28" i="3" s="1"/>
  <c r="T26" i="3"/>
  <c r="U26" i="3" s="1"/>
  <c r="T24" i="3"/>
  <c r="U24" i="3" s="1"/>
  <c r="T22" i="3"/>
  <c r="U22" i="3" s="1"/>
  <c r="T20" i="3"/>
  <c r="U20" i="3" s="1"/>
  <c r="T18" i="3"/>
  <c r="U18" i="3" s="1"/>
  <c r="T16" i="3"/>
  <c r="U16" i="3" s="1"/>
  <c r="T14" i="3"/>
  <c r="U14" i="3" s="1"/>
  <c r="M101" i="3"/>
  <c r="N101" i="3" s="1"/>
  <c r="M99" i="3"/>
  <c r="N99" i="3" s="1"/>
  <c r="M97" i="3"/>
  <c r="N97" i="3" s="1"/>
  <c r="M95" i="3"/>
  <c r="N95" i="3" s="1"/>
  <c r="M93" i="3"/>
  <c r="N93" i="3" s="1"/>
  <c r="M91" i="3"/>
  <c r="N91" i="3" s="1"/>
  <c r="M89" i="3"/>
  <c r="N89" i="3" s="1"/>
  <c r="M87" i="3"/>
  <c r="N87" i="3" s="1"/>
  <c r="M85" i="3"/>
  <c r="N85" i="3" s="1"/>
  <c r="M83" i="3"/>
  <c r="N83" i="3" s="1"/>
  <c r="M81" i="3"/>
  <c r="N81" i="3" s="1"/>
  <c r="M79" i="3"/>
  <c r="N79" i="3" s="1"/>
  <c r="M77" i="3"/>
  <c r="N77" i="3" s="1"/>
  <c r="M75" i="3"/>
  <c r="N75" i="3" s="1"/>
  <c r="M73" i="3"/>
  <c r="N73" i="3" s="1"/>
  <c r="M71" i="3"/>
  <c r="N71" i="3" s="1"/>
  <c r="M69" i="3"/>
  <c r="N69" i="3" s="1"/>
  <c r="M67" i="3"/>
  <c r="N67" i="3" s="1"/>
  <c r="M65" i="3"/>
  <c r="N65" i="3" s="1"/>
  <c r="M63" i="3"/>
  <c r="N63" i="3" s="1"/>
  <c r="M61" i="3"/>
  <c r="N61" i="3" s="1"/>
  <c r="M59" i="3"/>
  <c r="N59" i="3" s="1"/>
  <c r="M57" i="3"/>
  <c r="N57" i="3" s="1"/>
  <c r="M55" i="3"/>
  <c r="N55" i="3" s="1"/>
  <c r="M53" i="3"/>
  <c r="N53" i="3" s="1"/>
  <c r="M51" i="3"/>
  <c r="N51" i="3" s="1"/>
  <c r="M49" i="3"/>
  <c r="N49" i="3" s="1"/>
  <c r="M47" i="3"/>
  <c r="N47" i="3" s="1"/>
  <c r="M45" i="3"/>
  <c r="N45" i="3" s="1"/>
  <c r="M43" i="3"/>
  <c r="N43" i="3" s="1"/>
  <c r="M41" i="3"/>
  <c r="N41" i="3" s="1"/>
  <c r="M39" i="3"/>
  <c r="N39" i="3" s="1"/>
  <c r="M37" i="3"/>
  <c r="N37" i="3" s="1"/>
  <c r="M35" i="3"/>
  <c r="N35" i="3" s="1"/>
  <c r="M33" i="3"/>
  <c r="N33" i="3" s="1"/>
  <c r="M31" i="3"/>
  <c r="N31" i="3" s="1"/>
  <c r="M29" i="3"/>
  <c r="N29" i="3" s="1"/>
  <c r="M27" i="3"/>
  <c r="N27" i="3" s="1"/>
  <c r="M25" i="3"/>
  <c r="N25" i="3" s="1"/>
  <c r="M23" i="3"/>
  <c r="N23" i="3" s="1"/>
  <c r="M21" i="3"/>
  <c r="N21" i="3" s="1"/>
  <c r="M19" i="3"/>
  <c r="N19" i="3" s="1"/>
  <c r="M17" i="3"/>
  <c r="N17" i="3" s="1"/>
  <c r="M15" i="3"/>
  <c r="N15" i="3" s="1"/>
  <c r="M100" i="3"/>
  <c r="N100" i="3" s="1"/>
  <c r="M98" i="3"/>
  <c r="N98" i="3" s="1"/>
  <c r="M96" i="3"/>
  <c r="N96" i="3" s="1"/>
  <c r="M94" i="3"/>
  <c r="N94" i="3" s="1"/>
  <c r="M92" i="3"/>
  <c r="N92" i="3" s="1"/>
  <c r="M90" i="3"/>
  <c r="N90" i="3" s="1"/>
  <c r="M88" i="3"/>
  <c r="N88" i="3" s="1"/>
  <c r="M86" i="3"/>
  <c r="N86" i="3" s="1"/>
  <c r="M84" i="3"/>
  <c r="N84" i="3" s="1"/>
  <c r="M82" i="3"/>
  <c r="N82" i="3" s="1"/>
  <c r="M80" i="3"/>
  <c r="N80" i="3" s="1"/>
  <c r="M78" i="3"/>
  <c r="N78" i="3" s="1"/>
  <c r="M76" i="3"/>
  <c r="N76" i="3" s="1"/>
  <c r="M74" i="3"/>
  <c r="N74" i="3" s="1"/>
  <c r="M72" i="3"/>
  <c r="N72" i="3" s="1"/>
  <c r="M70" i="3"/>
  <c r="N70" i="3" s="1"/>
  <c r="M68" i="3"/>
  <c r="N68" i="3" s="1"/>
  <c r="M66" i="3"/>
  <c r="N66" i="3" s="1"/>
  <c r="M64" i="3"/>
  <c r="N64" i="3" s="1"/>
  <c r="M62" i="3"/>
  <c r="N62" i="3" s="1"/>
  <c r="M60" i="3"/>
  <c r="N60" i="3" s="1"/>
  <c r="M58" i="3"/>
  <c r="N58" i="3" s="1"/>
  <c r="M56" i="3"/>
  <c r="N56" i="3" s="1"/>
  <c r="M54" i="3"/>
  <c r="N54" i="3" s="1"/>
  <c r="M52" i="3"/>
  <c r="N52" i="3" s="1"/>
  <c r="M50" i="3"/>
  <c r="N50" i="3" s="1"/>
  <c r="M48" i="3"/>
  <c r="N48" i="3" s="1"/>
  <c r="M46" i="3"/>
  <c r="N46" i="3" s="1"/>
  <c r="M44" i="3"/>
  <c r="N44" i="3" s="1"/>
  <c r="M42" i="3"/>
  <c r="N42" i="3" s="1"/>
  <c r="M40" i="3"/>
  <c r="N40" i="3" s="1"/>
  <c r="M38" i="3"/>
  <c r="N38" i="3" s="1"/>
  <c r="M36" i="3"/>
  <c r="N36" i="3" s="1"/>
  <c r="M34" i="3"/>
  <c r="N34" i="3" s="1"/>
  <c r="M32" i="3"/>
  <c r="N32" i="3" s="1"/>
  <c r="M30" i="3"/>
  <c r="N30" i="3" s="1"/>
  <c r="M28" i="3"/>
  <c r="N28" i="3" s="1"/>
  <c r="M26" i="3"/>
  <c r="N26" i="3" s="1"/>
  <c r="M24" i="3"/>
  <c r="N24" i="3" s="1"/>
  <c r="M22" i="3"/>
  <c r="N22" i="3" s="1"/>
  <c r="M20" i="3"/>
  <c r="N20" i="3" s="1"/>
  <c r="M18" i="3"/>
  <c r="N18" i="3" s="1"/>
  <c r="M16" i="3"/>
  <c r="N16" i="3" s="1"/>
  <c r="M14" i="3"/>
  <c r="N14" i="3" s="1"/>
  <c r="E10" i="6"/>
  <c r="C4" i="6" s="1"/>
  <c r="CA74" i="3" l="1"/>
  <c r="AQ23" i="3"/>
  <c r="H23" i="6" s="1"/>
  <c r="CA54" i="3"/>
  <c r="I54" i="6" s="1"/>
  <c r="CA78" i="3"/>
  <c r="I78" i="6" s="1"/>
  <c r="CA36" i="3"/>
  <c r="I36" i="6" s="1"/>
  <c r="CA84" i="3"/>
  <c r="I84" i="6" s="1"/>
  <c r="CA57" i="3"/>
  <c r="I57" i="6" s="1"/>
  <c r="CA51" i="3"/>
  <c r="I51" i="6" s="1"/>
  <c r="AQ87" i="3"/>
  <c r="H87" i="6" s="1"/>
  <c r="CA98" i="3"/>
  <c r="I98" i="6" s="1"/>
  <c r="AQ18" i="3"/>
  <c r="H18" i="6" s="1"/>
  <c r="AQ34" i="3"/>
  <c r="H34" i="6" s="1"/>
  <c r="AQ42" i="3"/>
  <c r="H42" i="6" s="1"/>
  <c r="AQ50" i="3"/>
  <c r="H50" i="6" s="1"/>
  <c r="AQ58" i="3"/>
  <c r="H58" i="6" s="1"/>
  <c r="AQ66" i="3"/>
  <c r="H66" i="6" s="1"/>
  <c r="AQ74" i="3"/>
  <c r="H74" i="6" s="1"/>
  <c r="AQ82" i="3"/>
  <c r="H82" i="6" s="1"/>
  <c r="AQ90" i="3"/>
  <c r="H90" i="6" s="1"/>
  <c r="AQ98" i="3"/>
  <c r="H98" i="6" s="1"/>
  <c r="AQ55" i="3"/>
  <c r="H55" i="6" s="1"/>
  <c r="AQ16" i="3"/>
  <c r="H16" i="6" s="1"/>
  <c r="AQ20" i="3"/>
  <c r="AQ24" i="3"/>
  <c r="H24" i="6" s="1"/>
  <c r="AQ28" i="3"/>
  <c r="H28" i="6" s="1"/>
  <c r="AQ32" i="3"/>
  <c r="H32" i="6" s="1"/>
  <c r="AQ36" i="3"/>
  <c r="H36" i="6" s="1"/>
  <c r="AQ40" i="3"/>
  <c r="H40" i="6" s="1"/>
  <c r="AQ44" i="3"/>
  <c r="H44" i="6" s="1"/>
  <c r="AQ48" i="3"/>
  <c r="H48" i="6" s="1"/>
  <c r="AQ52" i="3"/>
  <c r="AQ56" i="3"/>
  <c r="H56" i="6" s="1"/>
  <c r="AQ60" i="3"/>
  <c r="H60" i="6" s="1"/>
  <c r="AQ64" i="3"/>
  <c r="H64" i="6" s="1"/>
  <c r="AQ68" i="3"/>
  <c r="H68" i="6" s="1"/>
  <c r="AQ72" i="3"/>
  <c r="H72" i="6" s="1"/>
  <c r="AQ76" i="3"/>
  <c r="H76" i="6" s="1"/>
  <c r="AQ80" i="3"/>
  <c r="H80" i="6" s="1"/>
  <c r="AQ84" i="3"/>
  <c r="H84" i="6" s="1"/>
  <c r="AQ88" i="3"/>
  <c r="AQ92" i="3"/>
  <c r="H92" i="6" s="1"/>
  <c r="AQ96" i="3"/>
  <c r="H96" i="6" s="1"/>
  <c r="AQ100" i="3"/>
  <c r="AQ15" i="3"/>
  <c r="H15" i="6" s="1"/>
  <c r="AQ19" i="3"/>
  <c r="H19" i="6" s="1"/>
  <c r="AQ27" i="3"/>
  <c r="H27" i="6" s="1"/>
  <c r="AQ31" i="3"/>
  <c r="H31" i="6" s="1"/>
  <c r="AQ35" i="3"/>
  <c r="H35" i="6" s="1"/>
  <c r="AQ39" i="3"/>
  <c r="H39" i="6" s="1"/>
  <c r="AQ43" i="3"/>
  <c r="H43" i="6" s="1"/>
  <c r="AQ47" i="3"/>
  <c r="H47" i="6" s="1"/>
  <c r="AQ51" i="3"/>
  <c r="AQ59" i="3"/>
  <c r="H59" i="6" s="1"/>
  <c r="AQ63" i="3"/>
  <c r="H63" i="6" s="1"/>
  <c r="AQ67" i="3"/>
  <c r="H67" i="6" s="1"/>
  <c r="AQ71" i="3"/>
  <c r="H71" i="6" s="1"/>
  <c r="AQ75" i="3"/>
  <c r="H75" i="6" s="1"/>
  <c r="AQ79" i="3"/>
  <c r="H79" i="6" s="1"/>
  <c r="AQ83" i="3"/>
  <c r="H83" i="6" s="1"/>
  <c r="AQ91" i="3"/>
  <c r="H91" i="6" s="1"/>
  <c r="AQ95" i="3"/>
  <c r="H95" i="6" s="1"/>
  <c r="AQ99" i="3"/>
  <c r="H99" i="6" s="1"/>
  <c r="CA42" i="3"/>
  <c r="I42" i="6" s="1"/>
  <c r="CA66" i="3"/>
  <c r="I66" i="6" s="1"/>
  <c r="CA90" i="3"/>
  <c r="I90" i="6" s="1"/>
  <c r="CA20" i="3"/>
  <c r="I20" i="6" s="1"/>
  <c r="CA60" i="3"/>
  <c r="I60" i="6" s="1"/>
  <c r="CA45" i="3"/>
  <c r="I45" i="6" s="1"/>
  <c r="AQ17" i="3"/>
  <c r="H17" i="6" s="1"/>
  <c r="AQ25" i="3"/>
  <c r="H25" i="6" s="1"/>
  <c r="AQ33" i="3"/>
  <c r="H33" i="6" s="1"/>
  <c r="AQ41" i="3"/>
  <c r="H41" i="6" s="1"/>
  <c r="AQ49" i="3"/>
  <c r="H49" i="6" s="1"/>
  <c r="AQ57" i="3"/>
  <c r="AQ65" i="3"/>
  <c r="H65" i="6" s="1"/>
  <c r="AQ73" i="3"/>
  <c r="H73" i="6" s="1"/>
  <c r="AQ81" i="3"/>
  <c r="H81" i="6" s="1"/>
  <c r="AQ89" i="3"/>
  <c r="H89" i="6" s="1"/>
  <c r="AQ97" i="3"/>
  <c r="H97" i="6" s="1"/>
  <c r="AQ21" i="3"/>
  <c r="H21" i="6" s="1"/>
  <c r="AQ29" i="3"/>
  <c r="AQ37" i="3"/>
  <c r="H37" i="6" s="1"/>
  <c r="AQ45" i="3"/>
  <c r="AQ53" i="3"/>
  <c r="H53" i="6" s="1"/>
  <c r="AQ61" i="3"/>
  <c r="AQ69" i="3"/>
  <c r="H69" i="6" s="1"/>
  <c r="AQ77" i="3"/>
  <c r="AQ85" i="3"/>
  <c r="H85" i="6" s="1"/>
  <c r="AQ93" i="3"/>
  <c r="AQ101" i="3"/>
  <c r="H101" i="6" s="1"/>
  <c r="AQ14" i="3"/>
  <c r="H14" i="6" s="1"/>
  <c r="AQ22" i="3"/>
  <c r="AQ30" i="3"/>
  <c r="H30" i="6" s="1"/>
  <c r="AQ38" i="3"/>
  <c r="H38" i="6" s="1"/>
  <c r="AQ46" i="3"/>
  <c r="H46" i="6" s="1"/>
  <c r="AQ54" i="3"/>
  <c r="AQ62" i="3"/>
  <c r="H62" i="6" s="1"/>
  <c r="AQ70" i="3"/>
  <c r="H70" i="6" s="1"/>
  <c r="AQ78" i="3"/>
  <c r="H78" i="6" s="1"/>
  <c r="AQ86" i="3"/>
  <c r="AQ94" i="3"/>
  <c r="H94" i="6" s="1"/>
  <c r="CA16" i="3"/>
  <c r="I16" i="6" s="1"/>
  <c r="CA48" i="3"/>
  <c r="I48" i="6" s="1"/>
  <c r="CA72" i="3"/>
  <c r="I72" i="6" s="1"/>
  <c r="CA96" i="3"/>
  <c r="I96" i="6" s="1"/>
  <c r="CA39" i="3"/>
  <c r="I39" i="6" s="1"/>
  <c r="CA71" i="3"/>
  <c r="I71" i="6" s="1"/>
  <c r="CA95" i="3"/>
  <c r="I95" i="6" s="1"/>
  <c r="CA17" i="3"/>
  <c r="I17" i="6" s="1"/>
  <c r="CA37" i="3"/>
  <c r="I37" i="6" s="1"/>
  <c r="CA61" i="3"/>
  <c r="I61" i="6" s="1"/>
  <c r="CA85" i="3"/>
  <c r="I85" i="6" s="1"/>
  <c r="CA14" i="3"/>
  <c r="CA18" i="3"/>
  <c r="I18" i="6" s="1"/>
  <c r="CA22" i="3"/>
  <c r="I22" i="6" s="1"/>
  <c r="CA26" i="3"/>
  <c r="I26" i="6" s="1"/>
  <c r="CA30" i="3"/>
  <c r="CA34" i="3"/>
  <c r="I34" i="6" s="1"/>
  <c r="CA38" i="3"/>
  <c r="I38" i="6" s="1"/>
  <c r="CA46" i="3"/>
  <c r="I46" i="6" s="1"/>
  <c r="CA50" i="3"/>
  <c r="CA58" i="3"/>
  <c r="I58" i="6" s="1"/>
  <c r="CA62" i="3"/>
  <c r="I62" i="6" s="1"/>
  <c r="CA70" i="3"/>
  <c r="I70" i="6" s="1"/>
  <c r="CA82" i="3"/>
  <c r="I82" i="6" s="1"/>
  <c r="CA86" i="3"/>
  <c r="I86" i="6" s="1"/>
  <c r="CA94" i="3"/>
  <c r="I94" i="6" s="1"/>
  <c r="CA24" i="3"/>
  <c r="I24" i="6" s="1"/>
  <c r="CA32" i="3"/>
  <c r="I32" i="6" s="1"/>
  <c r="CA40" i="3"/>
  <c r="I40" i="6" s="1"/>
  <c r="CA44" i="3"/>
  <c r="I44" i="6" s="1"/>
  <c r="CA52" i="3"/>
  <c r="I52" i="6" s="1"/>
  <c r="CA56" i="3"/>
  <c r="I56" i="6" s="1"/>
  <c r="CA64" i="3"/>
  <c r="I64" i="6" s="1"/>
  <c r="CA68" i="3"/>
  <c r="I68" i="6" s="1"/>
  <c r="CA76" i="3"/>
  <c r="I76" i="6" s="1"/>
  <c r="CA80" i="3"/>
  <c r="I80" i="6" s="1"/>
  <c r="CA88" i="3"/>
  <c r="I88" i="6" s="1"/>
  <c r="CA92" i="3"/>
  <c r="I92" i="6" s="1"/>
  <c r="CA100" i="3"/>
  <c r="I100" i="6" s="1"/>
  <c r="CA21" i="3"/>
  <c r="CA25" i="3"/>
  <c r="I25" i="6" s="1"/>
  <c r="CA29" i="3"/>
  <c r="I29" i="6" s="1"/>
  <c r="CA33" i="3"/>
  <c r="I33" i="6" s="1"/>
  <c r="CA41" i="3"/>
  <c r="I41" i="6" s="1"/>
  <c r="CA49" i="3"/>
  <c r="I49" i="6" s="1"/>
  <c r="CA53" i="3"/>
  <c r="CA77" i="3"/>
  <c r="I77" i="6" s="1"/>
  <c r="CA97" i="3"/>
  <c r="I97" i="6" s="1"/>
  <c r="CA15" i="3"/>
  <c r="I15" i="6" s="1"/>
  <c r="CA19" i="3"/>
  <c r="I19" i="6" s="1"/>
  <c r="CA23" i="3"/>
  <c r="I23" i="6" s="1"/>
  <c r="CA27" i="3"/>
  <c r="I27" i="6" s="1"/>
  <c r="CA31" i="3"/>
  <c r="I31" i="6" s="1"/>
  <c r="CA35" i="3"/>
  <c r="I35" i="6" s="1"/>
  <c r="CA43" i="3"/>
  <c r="CA47" i="3"/>
  <c r="I47" i="6" s="1"/>
  <c r="CA59" i="3"/>
  <c r="CA67" i="3"/>
  <c r="I67" i="6" s="1"/>
  <c r="CA79" i="3"/>
  <c r="I79" i="6" s="1"/>
  <c r="CA83" i="3"/>
  <c r="CA91" i="3"/>
  <c r="CA28" i="3"/>
  <c r="I28" i="6" s="1"/>
  <c r="CA65" i="3"/>
  <c r="I65" i="6" s="1"/>
  <c r="CA69" i="3"/>
  <c r="I69" i="6" s="1"/>
  <c r="CA73" i="3"/>
  <c r="I73" i="6" s="1"/>
  <c r="CA81" i="3"/>
  <c r="I81" i="6" s="1"/>
  <c r="CA89" i="3"/>
  <c r="I89" i="6" s="1"/>
  <c r="CA93" i="3"/>
  <c r="I93" i="6" s="1"/>
  <c r="CA101" i="3"/>
  <c r="CA55" i="3"/>
  <c r="I55" i="6" s="1"/>
  <c r="CA63" i="3"/>
  <c r="I63" i="6" s="1"/>
  <c r="CA75" i="3"/>
  <c r="CA87" i="3"/>
  <c r="I87" i="6" s="1"/>
  <c r="CA99" i="3"/>
  <c r="AQ26" i="3"/>
  <c r="H26" i="6" s="1"/>
  <c r="H93" i="6"/>
  <c r="J36" i="6" l="1"/>
  <c r="O36" i="6" s="1"/>
  <c r="J84" i="6"/>
  <c r="CB24" i="3"/>
  <c r="CD24" i="3" s="1"/>
  <c r="L24" i="6" s="1"/>
  <c r="CB78" i="3"/>
  <c r="CD78" i="3" s="1"/>
  <c r="L78" i="6" s="1"/>
  <c r="CB76" i="3"/>
  <c r="CD76" i="3" s="1"/>
  <c r="L76" i="6" s="1"/>
  <c r="CB48" i="3"/>
  <c r="CD48" i="3" s="1"/>
  <c r="L48" i="6" s="1"/>
  <c r="O84" i="6"/>
  <c r="S84" i="6"/>
  <c r="Q84" i="6"/>
  <c r="CB47" i="3"/>
  <c r="CD47" i="3" s="1"/>
  <c r="L47" i="6" s="1"/>
  <c r="CB69" i="3"/>
  <c r="CD69" i="3" s="1"/>
  <c r="L69" i="6" s="1"/>
  <c r="CB64" i="3"/>
  <c r="CD64" i="3" s="1"/>
  <c r="L64" i="6" s="1"/>
  <c r="CB18" i="3"/>
  <c r="CD18" i="3" s="1"/>
  <c r="L18" i="6" s="1"/>
  <c r="J66" i="6"/>
  <c r="CB96" i="3"/>
  <c r="CD96" i="3" s="1"/>
  <c r="L96" i="6" s="1"/>
  <c r="J60" i="6"/>
  <c r="CB80" i="3"/>
  <c r="CD80" i="3" s="1"/>
  <c r="L80" i="6" s="1"/>
  <c r="J42" i="6"/>
  <c r="CB71" i="3"/>
  <c r="CD71" i="3" s="1"/>
  <c r="L71" i="6" s="1"/>
  <c r="CB90" i="3"/>
  <c r="CD90" i="3" s="1"/>
  <c r="L90" i="6" s="1"/>
  <c r="CB51" i="3"/>
  <c r="CD51" i="3" s="1"/>
  <c r="L51" i="6" s="1"/>
  <c r="CB95" i="3"/>
  <c r="CD95" i="3" s="1"/>
  <c r="L95" i="6" s="1"/>
  <c r="CB31" i="3"/>
  <c r="CD31" i="3" s="1"/>
  <c r="L31" i="6" s="1"/>
  <c r="J26" i="6"/>
  <c r="CB39" i="3"/>
  <c r="CD39" i="3" s="1"/>
  <c r="L39" i="6" s="1"/>
  <c r="CB60" i="3"/>
  <c r="CD60" i="3" s="1"/>
  <c r="L60" i="6" s="1"/>
  <c r="CB87" i="3"/>
  <c r="CD87" i="3" s="1"/>
  <c r="L87" i="6" s="1"/>
  <c r="CB88" i="3"/>
  <c r="CD88" i="3" s="1"/>
  <c r="L88" i="6" s="1"/>
  <c r="H88" i="6"/>
  <c r="J88" i="6" s="1"/>
  <c r="CB32" i="3"/>
  <c r="CD32" i="3" s="1"/>
  <c r="L32" i="6" s="1"/>
  <c r="CB15" i="3"/>
  <c r="CD15" i="3" s="1"/>
  <c r="L15" i="6" s="1"/>
  <c r="CB84" i="3"/>
  <c r="CD84" i="3" s="1"/>
  <c r="L84" i="6" s="1"/>
  <c r="CB20" i="3"/>
  <c r="CD20" i="3" s="1"/>
  <c r="L20" i="6" s="1"/>
  <c r="H51" i="6"/>
  <c r="J51" i="6" s="1"/>
  <c r="CB56" i="3"/>
  <c r="CD56" i="3" s="1"/>
  <c r="L56" i="6" s="1"/>
  <c r="CB55" i="3"/>
  <c r="CD55" i="3" s="1"/>
  <c r="L55" i="6" s="1"/>
  <c r="J72" i="6"/>
  <c r="CB40" i="3"/>
  <c r="CD40" i="3" s="1"/>
  <c r="L40" i="6" s="1"/>
  <c r="CB72" i="3"/>
  <c r="CD72" i="3" s="1"/>
  <c r="L72" i="6" s="1"/>
  <c r="CB17" i="3"/>
  <c r="CD17" i="3" s="1"/>
  <c r="L17" i="6" s="1"/>
  <c r="J90" i="6"/>
  <c r="J78" i="6"/>
  <c r="CB100" i="3"/>
  <c r="CD100" i="3" s="1"/>
  <c r="L100" i="6" s="1"/>
  <c r="CB68" i="3"/>
  <c r="CD68" i="3" s="1"/>
  <c r="L68" i="6" s="1"/>
  <c r="CB52" i="3"/>
  <c r="CD52" i="3" s="1"/>
  <c r="L52" i="6" s="1"/>
  <c r="CB36" i="3"/>
  <c r="CD36" i="3" s="1"/>
  <c r="L36" i="6" s="1"/>
  <c r="H100" i="6"/>
  <c r="J100" i="6" s="1"/>
  <c r="H52" i="6"/>
  <c r="J52" i="6" s="1"/>
  <c r="H20" i="6"/>
  <c r="J20" i="6" s="1"/>
  <c r="CB23" i="3"/>
  <c r="CD23" i="3" s="1"/>
  <c r="L23" i="6" s="1"/>
  <c r="CB57" i="3"/>
  <c r="CD57" i="3" s="1"/>
  <c r="L57" i="6" s="1"/>
  <c r="J16" i="6"/>
  <c r="CB79" i="3"/>
  <c r="CD79" i="3" s="1"/>
  <c r="L79" i="6" s="1"/>
  <c r="CB63" i="3"/>
  <c r="CD63" i="3" s="1"/>
  <c r="L63" i="6" s="1"/>
  <c r="CB89" i="3"/>
  <c r="CD89" i="3" s="1"/>
  <c r="L89" i="6" s="1"/>
  <c r="H57" i="6"/>
  <c r="J57" i="6" s="1"/>
  <c r="CB98" i="3"/>
  <c r="CD98" i="3" s="1"/>
  <c r="L98" i="6" s="1"/>
  <c r="CB42" i="3"/>
  <c r="CD42" i="3" s="1"/>
  <c r="L42" i="6" s="1"/>
  <c r="CB92" i="3"/>
  <c r="CD92" i="3" s="1"/>
  <c r="L92" i="6" s="1"/>
  <c r="CB44" i="3"/>
  <c r="CD44" i="3" s="1"/>
  <c r="L44" i="6" s="1"/>
  <c r="CB28" i="3"/>
  <c r="CD28" i="3" s="1"/>
  <c r="L28" i="6" s="1"/>
  <c r="J98" i="6"/>
  <c r="CB27" i="3"/>
  <c r="CD27" i="3" s="1"/>
  <c r="L27" i="6" s="1"/>
  <c r="CB16" i="3"/>
  <c r="CD16" i="3" s="1"/>
  <c r="L16" i="6" s="1"/>
  <c r="CB85" i="3"/>
  <c r="CD85" i="3" s="1"/>
  <c r="L85" i="6" s="1"/>
  <c r="CB62" i="3"/>
  <c r="CD62" i="3" s="1"/>
  <c r="L62" i="6" s="1"/>
  <c r="I83" i="6"/>
  <c r="J83" i="6" s="1"/>
  <c r="CB83" i="3"/>
  <c r="CD83" i="3" s="1"/>
  <c r="L83" i="6" s="1"/>
  <c r="CB37" i="3"/>
  <c r="CD37" i="3" s="1"/>
  <c r="L37" i="6" s="1"/>
  <c r="CB81" i="3"/>
  <c r="CD81" i="3" s="1"/>
  <c r="L81" i="6" s="1"/>
  <c r="CB49" i="3"/>
  <c r="CD49" i="3" s="1"/>
  <c r="L49" i="6" s="1"/>
  <c r="CB25" i="3"/>
  <c r="CD25" i="3" s="1"/>
  <c r="L25" i="6" s="1"/>
  <c r="CB67" i="3"/>
  <c r="CD67" i="3" s="1"/>
  <c r="L67" i="6" s="1"/>
  <c r="CB35" i="3"/>
  <c r="CD35" i="3" s="1"/>
  <c r="L35" i="6" s="1"/>
  <c r="CB19" i="3"/>
  <c r="CD19" i="3" s="1"/>
  <c r="L19" i="6" s="1"/>
  <c r="CB66" i="3"/>
  <c r="CD66" i="3" s="1"/>
  <c r="L66" i="6" s="1"/>
  <c r="CB93" i="3"/>
  <c r="CD93" i="3" s="1"/>
  <c r="L93" i="6" s="1"/>
  <c r="CB45" i="3"/>
  <c r="CD45" i="3" s="1"/>
  <c r="L45" i="6" s="1"/>
  <c r="I99" i="6"/>
  <c r="J99" i="6" s="1"/>
  <c r="CB99" i="3"/>
  <c r="CD99" i="3" s="1"/>
  <c r="L99" i="6" s="1"/>
  <c r="I75" i="6"/>
  <c r="J75" i="6" s="1"/>
  <c r="CB75" i="3"/>
  <c r="CD75" i="3" s="1"/>
  <c r="L75" i="6" s="1"/>
  <c r="I101" i="6"/>
  <c r="J101" i="6" s="1"/>
  <c r="CB101" i="3"/>
  <c r="CD101" i="3" s="1"/>
  <c r="L101" i="6" s="1"/>
  <c r="I91" i="6"/>
  <c r="J91" i="6" s="1"/>
  <c r="CB91" i="3"/>
  <c r="CD91" i="3" s="1"/>
  <c r="L91" i="6" s="1"/>
  <c r="I59" i="6"/>
  <c r="J59" i="6" s="1"/>
  <c r="CB59" i="3"/>
  <c r="CD59" i="3" s="1"/>
  <c r="L59" i="6" s="1"/>
  <c r="I43" i="6"/>
  <c r="CB43" i="3"/>
  <c r="CD43" i="3" s="1"/>
  <c r="L43" i="6" s="1"/>
  <c r="I53" i="6"/>
  <c r="J53" i="6" s="1"/>
  <c r="CB53" i="3"/>
  <c r="CD53" i="3" s="1"/>
  <c r="L53" i="6" s="1"/>
  <c r="I21" i="6"/>
  <c r="J21" i="6" s="1"/>
  <c r="CB21" i="3"/>
  <c r="CD21" i="3" s="1"/>
  <c r="L21" i="6" s="1"/>
  <c r="I74" i="6"/>
  <c r="J74" i="6" s="1"/>
  <c r="CB74" i="3"/>
  <c r="CD74" i="3" s="1"/>
  <c r="L74" i="6" s="1"/>
  <c r="I50" i="6"/>
  <c r="J50" i="6" s="1"/>
  <c r="CB50" i="3"/>
  <c r="CD50" i="3" s="1"/>
  <c r="L50" i="6" s="1"/>
  <c r="I30" i="6"/>
  <c r="CB30" i="3"/>
  <c r="CD30" i="3" s="1"/>
  <c r="L30" i="6" s="1"/>
  <c r="I14" i="6"/>
  <c r="J14" i="6" s="1"/>
  <c r="CB14" i="3"/>
  <c r="H86" i="6"/>
  <c r="J86" i="6" s="1"/>
  <c r="CB86" i="3"/>
  <c r="CD86" i="3" s="1"/>
  <c r="L86" i="6" s="1"/>
  <c r="CB54" i="3"/>
  <c r="CD54" i="3" s="1"/>
  <c r="L54" i="6" s="1"/>
  <c r="H54" i="6"/>
  <c r="J54" i="6" s="1"/>
  <c r="J38" i="6"/>
  <c r="CB22" i="3"/>
  <c r="CD22" i="3" s="1"/>
  <c r="L22" i="6" s="1"/>
  <c r="H22" i="6"/>
  <c r="J22" i="6" s="1"/>
  <c r="CB77" i="3"/>
  <c r="CD77" i="3" s="1"/>
  <c r="L77" i="6" s="1"/>
  <c r="H77" i="6"/>
  <c r="J77" i="6" s="1"/>
  <c r="CB61" i="3"/>
  <c r="CD61" i="3" s="1"/>
  <c r="L61" i="6" s="1"/>
  <c r="CB29" i="3"/>
  <c r="CD29" i="3" s="1"/>
  <c r="L29" i="6" s="1"/>
  <c r="H29" i="6"/>
  <c r="J29" i="6" s="1"/>
  <c r="J97" i="6"/>
  <c r="J65" i="6"/>
  <c r="J17" i="6"/>
  <c r="CB97" i="3"/>
  <c r="CD97" i="3" s="1"/>
  <c r="L97" i="6" s="1"/>
  <c r="CB73" i="3"/>
  <c r="CD73" i="3" s="1"/>
  <c r="L73" i="6" s="1"/>
  <c r="CB65" i="3"/>
  <c r="CD65" i="3" s="1"/>
  <c r="L65" i="6" s="1"/>
  <c r="CB41" i="3"/>
  <c r="CD41" i="3" s="1"/>
  <c r="L41" i="6" s="1"/>
  <c r="CB33" i="3"/>
  <c r="CD33" i="3" s="1"/>
  <c r="L33" i="6" s="1"/>
  <c r="CB38" i="3"/>
  <c r="CD38" i="3" s="1"/>
  <c r="L38" i="6" s="1"/>
  <c r="J30" i="6"/>
  <c r="H61" i="6"/>
  <c r="J61" i="6" s="1"/>
  <c r="H45" i="6"/>
  <c r="J45" i="6" s="1"/>
  <c r="J96" i="6"/>
  <c r="J92" i="6"/>
  <c r="J80" i="6"/>
  <c r="J68" i="6"/>
  <c r="J56" i="6"/>
  <c r="J48" i="6"/>
  <c r="J44" i="6"/>
  <c r="J32" i="6"/>
  <c r="J28" i="6"/>
  <c r="J79" i="6"/>
  <c r="J71" i="6"/>
  <c r="J55" i="6"/>
  <c r="J31" i="6"/>
  <c r="J23" i="6"/>
  <c r="J15" i="6"/>
  <c r="J89" i="6"/>
  <c r="J73" i="6"/>
  <c r="J41" i="6"/>
  <c r="J43" i="6"/>
  <c r="J62" i="6"/>
  <c r="J76" i="6"/>
  <c r="J64" i="6"/>
  <c r="J40" i="6"/>
  <c r="J24" i="6"/>
  <c r="J95" i="6"/>
  <c r="J87" i="6"/>
  <c r="J63" i="6"/>
  <c r="J47" i="6"/>
  <c r="J39" i="6"/>
  <c r="J81" i="6"/>
  <c r="J49" i="6"/>
  <c r="J33" i="6"/>
  <c r="J25" i="6"/>
  <c r="CB94" i="3"/>
  <c r="CD94" i="3" s="1"/>
  <c r="L94" i="6" s="1"/>
  <c r="CB82" i="3"/>
  <c r="CD82" i="3" s="1"/>
  <c r="L82" i="6" s="1"/>
  <c r="CB70" i="3"/>
  <c r="CD70" i="3" s="1"/>
  <c r="L70" i="6" s="1"/>
  <c r="CB58" i="3"/>
  <c r="CD58" i="3" s="1"/>
  <c r="L58" i="6" s="1"/>
  <c r="CB46" i="3"/>
  <c r="CD46" i="3" s="1"/>
  <c r="L46" i="6" s="1"/>
  <c r="CB34" i="3"/>
  <c r="CD34" i="3" s="1"/>
  <c r="L34" i="6" s="1"/>
  <c r="CB26" i="3"/>
  <c r="CD26" i="3" s="1"/>
  <c r="L26" i="6" s="1"/>
  <c r="J94" i="6"/>
  <c r="J82" i="6"/>
  <c r="J70" i="6"/>
  <c r="J58" i="6"/>
  <c r="J46" i="6"/>
  <c r="J34" i="6"/>
  <c r="J18" i="6"/>
  <c r="J67" i="6"/>
  <c r="J35" i="6"/>
  <c r="J27" i="6"/>
  <c r="J19" i="6"/>
  <c r="J93" i="6"/>
  <c r="J85" i="6"/>
  <c r="J69" i="6"/>
  <c r="J37" i="6"/>
  <c r="Q36" i="6" l="1"/>
  <c r="S36" i="6"/>
  <c r="O19" i="6"/>
  <c r="S19" i="6"/>
  <c r="Q19" i="6"/>
  <c r="O58" i="6"/>
  <c r="S58" i="6"/>
  <c r="Q58" i="6"/>
  <c r="O47" i="6"/>
  <c r="S47" i="6"/>
  <c r="Q47" i="6"/>
  <c r="O88" i="6"/>
  <c r="S88" i="6"/>
  <c r="Q88" i="6"/>
  <c r="O23" i="6"/>
  <c r="S23" i="6"/>
  <c r="Q23" i="6"/>
  <c r="O30" i="6"/>
  <c r="S30" i="6"/>
  <c r="Q30" i="6"/>
  <c r="O65" i="6"/>
  <c r="S65" i="6"/>
  <c r="Q65" i="6"/>
  <c r="O16" i="6"/>
  <c r="S16" i="6"/>
  <c r="Q16" i="6"/>
  <c r="O27" i="6"/>
  <c r="S27" i="6"/>
  <c r="Q27" i="6"/>
  <c r="O70" i="6"/>
  <c r="S70" i="6"/>
  <c r="Q70" i="6"/>
  <c r="O63" i="6"/>
  <c r="S63" i="6"/>
  <c r="Q63" i="6"/>
  <c r="O100" i="6"/>
  <c r="S100" i="6"/>
  <c r="Q100" i="6"/>
  <c r="O31" i="6"/>
  <c r="S31" i="6"/>
  <c r="Q31" i="6"/>
  <c r="O56" i="6"/>
  <c r="S56" i="6"/>
  <c r="Q56" i="6"/>
  <c r="O97" i="6"/>
  <c r="S97" i="6"/>
  <c r="Q97" i="6"/>
  <c r="O38" i="6"/>
  <c r="S38" i="6"/>
  <c r="Q38" i="6"/>
  <c r="O53" i="6"/>
  <c r="S53" i="6"/>
  <c r="Q53" i="6"/>
  <c r="O101" i="6"/>
  <c r="S101" i="6"/>
  <c r="Q101" i="6"/>
  <c r="O48" i="6"/>
  <c r="S48" i="6"/>
  <c r="Q48" i="6"/>
  <c r="O35" i="6"/>
  <c r="S35" i="6"/>
  <c r="Q35" i="6"/>
  <c r="O82" i="6"/>
  <c r="S82" i="6"/>
  <c r="Q82" i="6"/>
  <c r="O87" i="6"/>
  <c r="S87" i="6"/>
  <c r="Q87" i="6"/>
  <c r="O62" i="6"/>
  <c r="S62" i="6"/>
  <c r="Q62" i="6"/>
  <c r="O55" i="6"/>
  <c r="S55" i="6"/>
  <c r="Q55" i="6"/>
  <c r="O68" i="6"/>
  <c r="S68" i="6"/>
  <c r="Q68" i="6"/>
  <c r="O29" i="6"/>
  <c r="S29" i="6"/>
  <c r="Q29" i="6"/>
  <c r="O54" i="6"/>
  <c r="S54" i="6"/>
  <c r="Q54" i="6"/>
  <c r="O78" i="6"/>
  <c r="S78" i="6"/>
  <c r="Q78" i="6"/>
  <c r="O51" i="6"/>
  <c r="S51" i="6"/>
  <c r="Q51" i="6"/>
  <c r="O42" i="6"/>
  <c r="S42" i="6"/>
  <c r="Q42" i="6"/>
  <c r="O67" i="6"/>
  <c r="S67" i="6"/>
  <c r="Q67" i="6"/>
  <c r="O43" i="6"/>
  <c r="S43" i="6"/>
  <c r="Q43" i="6"/>
  <c r="O33" i="6"/>
  <c r="S33" i="6"/>
  <c r="Q33" i="6"/>
  <c r="O79" i="6"/>
  <c r="S79" i="6"/>
  <c r="Q79" i="6"/>
  <c r="O57" i="6"/>
  <c r="S57" i="6"/>
  <c r="Q57" i="6"/>
  <c r="O52" i="6"/>
  <c r="S52" i="6"/>
  <c r="Q52" i="6"/>
  <c r="O26" i="6"/>
  <c r="S26" i="6"/>
  <c r="Q26" i="6"/>
  <c r="O60" i="6"/>
  <c r="S60" i="6"/>
  <c r="Q60" i="6"/>
  <c r="O25" i="6"/>
  <c r="S25" i="6"/>
  <c r="Q25" i="6"/>
  <c r="O80" i="6"/>
  <c r="S80" i="6"/>
  <c r="Q80" i="6"/>
  <c r="O90" i="6"/>
  <c r="S90" i="6"/>
  <c r="Q90" i="6"/>
  <c r="O37" i="6"/>
  <c r="S37" i="6"/>
  <c r="Q37" i="6"/>
  <c r="O41" i="6"/>
  <c r="S41" i="6"/>
  <c r="Q41" i="6"/>
  <c r="O69" i="6"/>
  <c r="S69" i="6"/>
  <c r="Q69" i="6"/>
  <c r="O49" i="6"/>
  <c r="S49" i="6"/>
  <c r="Q49" i="6"/>
  <c r="O40" i="6"/>
  <c r="S40" i="6"/>
  <c r="Q40" i="6"/>
  <c r="O73" i="6"/>
  <c r="S73" i="6"/>
  <c r="Q73" i="6"/>
  <c r="O28" i="6"/>
  <c r="S28" i="6"/>
  <c r="Q28" i="6"/>
  <c r="O96" i="6"/>
  <c r="S96" i="6"/>
  <c r="Q96" i="6"/>
  <c r="O77" i="6"/>
  <c r="S77" i="6"/>
  <c r="Q77" i="6"/>
  <c r="O86" i="6"/>
  <c r="S86" i="6"/>
  <c r="Q86" i="6"/>
  <c r="O74" i="6"/>
  <c r="S74" i="6"/>
  <c r="Q74" i="6"/>
  <c r="O59" i="6"/>
  <c r="S59" i="6"/>
  <c r="Q59" i="6"/>
  <c r="O99" i="6"/>
  <c r="S99" i="6"/>
  <c r="Q99" i="6"/>
  <c r="O94" i="6"/>
  <c r="S94" i="6"/>
  <c r="Q94" i="6"/>
  <c r="O71" i="6"/>
  <c r="S71" i="6"/>
  <c r="Q71" i="6"/>
  <c r="O50" i="6"/>
  <c r="S50" i="6"/>
  <c r="Q50" i="6"/>
  <c r="O20" i="6"/>
  <c r="S20" i="6"/>
  <c r="Q20" i="6"/>
  <c r="O24" i="6"/>
  <c r="S24" i="6"/>
  <c r="Q24" i="6"/>
  <c r="O92" i="6"/>
  <c r="S92" i="6"/>
  <c r="Q92" i="6"/>
  <c r="O18" i="6"/>
  <c r="S18" i="6"/>
  <c r="Q18" i="6"/>
  <c r="O85" i="6"/>
  <c r="S85" i="6"/>
  <c r="Q85" i="6"/>
  <c r="O34" i="6"/>
  <c r="S34" i="6"/>
  <c r="Q34" i="6"/>
  <c r="O81" i="6"/>
  <c r="S81" i="6"/>
  <c r="Q81" i="6"/>
  <c r="O64" i="6"/>
  <c r="S64" i="6"/>
  <c r="Q64" i="6"/>
  <c r="O89" i="6"/>
  <c r="S89" i="6"/>
  <c r="Q89" i="6"/>
  <c r="O32" i="6"/>
  <c r="S32" i="6"/>
  <c r="Q32" i="6"/>
  <c r="O45" i="6"/>
  <c r="S45" i="6"/>
  <c r="Q45" i="6"/>
  <c r="O98" i="6"/>
  <c r="S98" i="6"/>
  <c r="Q98" i="6"/>
  <c r="O66" i="6"/>
  <c r="S66" i="6"/>
  <c r="Q66" i="6"/>
  <c r="O95" i="6"/>
  <c r="S95" i="6"/>
  <c r="Q95" i="6"/>
  <c r="O75" i="6"/>
  <c r="S75" i="6"/>
  <c r="Q75" i="6"/>
  <c r="O83" i="6"/>
  <c r="S83" i="6"/>
  <c r="Q83" i="6"/>
  <c r="O93" i="6"/>
  <c r="S93" i="6"/>
  <c r="Q93" i="6"/>
  <c r="O46" i="6"/>
  <c r="S46" i="6"/>
  <c r="Q46" i="6"/>
  <c r="O39" i="6"/>
  <c r="S39" i="6"/>
  <c r="Q39" i="6"/>
  <c r="O76" i="6"/>
  <c r="S76" i="6"/>
  <c r="Q76" i="6"/>
  <c r="O15" i="6"/>
  <c r="S15" i="6"/>
  <c r="Q15" i="6"/>
  <c r="O44" i="6"/>
  <c r="S44" i="6"/>
  <c r="Q44" i="6"/>
  <c r="O61" i="6"/>
  <c r="S61" i="6"/>
  <c r="Q61" i="6"/>
  <c r="O17" i="6"/>
  <c r="S17" i="6"/>
  <c r="Q17" i="6"/>
  <c r="O22" i="6"/>
  <c r="S22" i="6"/>
  <c r="Q22" i="6"/>
  <c r="O14" i="6"/>
  <c r="S14" i="6"/>
  <c r="Q14" i="6"/>
  <c r="O21" i="6"/>
  <c r="S21" i="6"/>
  <c r="Q21" i="6"/>
  <c r="O91" i="6"/>
  <c r="S91" i="6"/>
  <c r="Q91" i="6"/>
  <c r="O72" i="6"/>
  <c r="S72" i="6"/>
  <c r="Q72" i="6"/>
  <c r="CD14" i="3"/>
  <c r="L14" i="6" s="1"/>
</calcChain>
</file>

<file path=xl/sharedStrings.xml><?xml version="1.0" encoding="utf-8"?>
<sst xmlns="http://schemas.openxmlformats.org/spreadsheetml/2006/main" count="5794" uniqueCount="1918">
  <si>
    <t>เลย</t>
  </si>
  <si>
    <t>นครพนม</t>
  </si>
  <si>
    <t>บึงกาฬ</t>
  </si>
  <si>
    <t>สกลนคร</t>
  </si>
  <si>
    <t>หนองคาย</t>
  </si>
  <si>
    <t>หนองบัวลำภู</t>
  </si>
  <si>
    <t>อุดรธานี</t>
  </si>
  <si>
    <t>10713</t>
  </si>
  <si>
    <t>11119</t>
  </si>
  <si>
    <t>11120</t>
  </si>
  <si>
    <t>11121</t>
  </si>
  <si>
    <t>11122</t>
  </si>
  <si>
    <t>11123</t>
  </si>
  <si>
    <t>11124</t>
  </si>
  <si>
    <t>11125</t>
  </si>
  <si>
    <t>11126</t>
  </si>
  <si>
    <t>11127</t>
  </si>
  <si>
    <t>11128</t>
  </si>
  <si>
    <t>11129</t>
  </si>
  <si>
    <t>11130</t>
  </si>
  <si>
    <t>11131</t>
  </si>
  <si>
    <t>11132</t>
  </si>
  <si>
    <t>11133</t>
  </si>
  <si>
    <t>11134</t>
  </si>
  <si>
    <t>11135</t>
  </si>
  <si>
    <t>11136</t>
  </si>
  <si>
    <t>11137</t>
  </si>
  <si>
    <t>11138</t>
  </si>
  <si>
    <t>11139</t>
  </si>
  <si>
    <t>11643</t>
  </si>
  <si>
    <t>23736</t>
  </si>
  <si>
    <t>10674</t>
  </si>
  <si>
    <t>11189</t>
  </si>
  <si>
    <t>11190</t>
  </si>
  <si>
    <t>11191</t>
  </si>
  <si>
    <t>11192</t>
  </si>
  <si>
    <t>11193</t>
  </si>
  <si>
    <t>11194</t>
  </si>
  <si>
    <t>11195</t>
  </si>
  <si>
    <t>11196</t>
  </si>
  <si>
    <t>11197</t>
  </si>
  <si>
    <t>11198</t>
  </si>
  <si>
    <t>11199</t>
  </si>
  <si>
    <t>11200</t>
  </si>
  <si>
    <t>11201</t>
  </si>
  <si>
    <t>11202</t>
  </si>
  <si>
    <t>11454</t>
  </si>
  <si>
    <t>15012</t>
  </si>
  <si>
    <t>28823</t>
  </si>
  <si>
    <t>10715</t>
  </si>
  <si>
    <t>11166</t>
  </si>
  <si>
    <t>11167</t>
  </si>
  <si>
    <t>11169</t>
  </si>
  <si>
    <t>11170</t>
  </si>
  <si>
    <t>11171</t>
  </si>
  <si>
    <t>11172</t>
  </si>
  <si>
    <t>11452</t>
  </si>
  <si>
    <t>10719</t>
  </si>
  <si>
    <t>11203</t>
  </si>
  <si>
    <t>11204</t>
  </si>
  <si>
    <t>11205</t>
  </si>
  <si>
    <t>11206</t>
  </si>
  <si>
    <t>11207</t>
  </si>
  <si>
    <t>11208</t>
  </si>
  <si>
    <t>10716</t>
  </si>
  <si>
    <t>11173</t>
  </si>
  <si>
    <t>11174</t>
  </si>
  <si>
    <t>11175</t>
  </si>
  <si>
    <t>11176</t>
  </si>
  <si>
    <t>11177</t>
  </si>
  <si>
    <t>11178</t>
  </si>
  <si>
    <t>11179</t>
  </si>
  <si>
    <t>11180</t>
  </si>
  <si>
    <t>11181</t>
  </si>
  <si>
    <t>11182</t>
  </si>
  <si>
    <t>11183</t>
  </si>
  <si>
    <t>11453</t>
  </si>
  <si>
    <t>11625</t>
  </si>
  <si>
    <t>25017</t>
  </si>
  <si>
    <t>10717</t>
  </si>
  <si>
    <t>10718</t>
  </si>
  <si>
    <t>11184</t>
  </si>
  <si>
    <t>11185</t>
  </si>
  <si>
    <t>11186</t>
  </si>
  <si>
    <t>11187</t>
  </si>
  <si>
    <t>11188</t>
  </si>
  <si>
    <t>40744</t>
  </si>
  <si>
    <t>40745</t>
  </si>
  <si>
    <t>10672</t>
  </si>
  <si>
    <t>11146</t>
  </si>
  <si>
    <t>11147</t>
  </si>
  <si>
    <t>11148</t>
  </si>
  <si>
    <t>11149</t>
  </si>
  <si>
    <t>11150</t>
  </si>
  <si>
    <t>11151</t>
  </si>
  <si>
    <t>11152</t>
  </si>
  <si>
    <t>11153</t>
  </si>
  <si>
    <t>11154</t>
  </si>
  <si>
    <t>11155</t>
  </si>
  <si>
    <t>11156</t>
  </si>
  <si>
    <t>11157</t>
  </si>
  <si>
    <t>10714</t>
  </si>
  <si>
    <t>11140</t>
  </si>
  <si>
    <t>11141</t>
  </si>
  <si>
    <t>11142</t>
  </si>
  <si>
    <t>11143</t>
  </si>
  <si>
    <t>11144</t>
  </si>
  <si>
    <t>11145</t>
  </si>
  <si>
    <t>24956</t>
  </si>
  <si>
    <t>10727</t>
  </si>
  <si>
    <t>11264</t>
  </si>
  <si>
    <t>11265</t>
  </si>
  <si>
    <t>11266</t>
  </si>
  <si>
    <t>11267</t>
  </si>
  <si>
    <t>11268</t>
  </si>
  <si>
    <t>11269</t>
  </si>
  <si>
    <t>11270</t>
  </si>
  <si>
    <t>11271</t>
  </si>
  <si>
    <t>11272</t>
  </si>
  <si>
    <t>11457</t>
  </si>
  <si>
    <t>10722</t>
  </si>
  <si>
    <t>10723</t>
  </si>
  <si>
    <t>11238</t>
  </si>
  <si>
    <t>11239</t>
  </si>
  <si>
    <t>11240</t>
  </si>
  <si>
    <t>11241</t>
  </si>
  <si>
    <t>11242</t>
  </si>
  <si>
    <t>11243</t>
  </si>
  <si>
    <t>27443</t>
  </si>
  <si>
    <t>10676</t>
  </si>
  <si>
    <t>11251</t>
  </si>
  <si>
    <t>11252</t>
  </si>
  <si>
    <t>11253</t>
  </si>
  <si>
    <t>11254</t>
  </si>
  <si>
    <t>11255</t>
  </si>
  <si>
    <t>11256</t>
  </si>
  <si>
    <t>11257</t>
  </si>
  <si>
    <t>11455</t>
  </si>
  <si>
    <t>10724</t>
  </si>
  <si>
    <t>10725</t>
  </si>
  <si>
    <t>11244</t>
  </si>
  <si>
    <t>11245</t>
  </si>
  <si>
    <t>11246</t>
  </si>
  <si>
    <t>11247</t>
  </si>
  <si>
    <t>11248</t>
  </si>
  <si>
    <t>11249</t>
  </si>
  <si>
    <t>11250</t>
  </si>
  <si>
    <t>10673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</si>
  <si>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</si>
  <si>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</si>
  <si>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</si>
  <si>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</si>
  <si>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</si>
  <si>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</si>
  <si>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</si>
  <si>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</si>
  <si>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10721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</si>
  <si>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</si>
  <si>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</si>
  <si>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</si>
  <si>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</si>
  <si>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</si>
  <si>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</si>
  <si>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</si>
  <si>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</si>
  <si>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11236</t>
  </si>
  <si>
    <t>14135</t>
  </si>
  <si>
    <t>28010</t>
  </si>
  <si>
    <t>10694</t>
  </si>
  <si>
    <t>10802</t>
  </si>
  <si>
    <t>10803</t>
  </si>
  <si>
    <t>10804</t>
  </si>
  <si>
    <t>10805</t>
  </si>
  <si>
    <t>10806</t>
  </si>
  <si>
    <t>27974</t>
  </si>
  <si>
    <t>27975</t>
  </si>
  <si>
    <t>10675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</si>
  <si>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</si>
  <si>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</si>
  <si>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</si>
  <si>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</si>
  <si>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</si>
  <si>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</si>
  <si>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</si>
  <si>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</si>
  <si>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</si>
  <si>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</si>
  <si>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</si>
  <si>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11220</t>
  </si>
  <si>
    <t>40749</t>
  </si>
  <si>
    <t>10726</t>
  </si>
  <si>
    <t>11258</t>
  </si>
  <si>
    <t>11259</t>
  </si>
  <si>
    <t>11260</t>
  </si>
  <si>
    <t>11261</t>
  </si>
  <si>
    <t>11262</t>
  </si>
  <si>
    <t>11263</t>
  </si>
  <si>
    <t>11456</t>
  </si>
  <si>
    <t>11631</t>
  </si>
  <si>
    <t>27978</t>
  </si>
  <si>
    <t>27979</t>
  </si>
  <si>
    <t>27980</t>
  </si>
  <si>
    <t>10720</t>
  </si>
  <si>
    <t>11221</t>
  </si>
  <si>
    <t>11222</t>
  </si>
  <si>
    <t>11223</t>
  </si>
  <si>
    <t>11224</t>
  </si>
  <si>
    <t>11225</t>
  </si>
  <si>
    <t>11226</t>
  </si>
  <si>
    <t>11227</t>
  </si>
  <si>
    <t>10698</t>
  </si>
  <si>
    <t>10863</t>
  </si>
  <si>
    <t>10864</t>
  </si>
  <si>
    <t>10865</t>
  </si>
  <si>
    <t>10686</t>
  </si>
  <si>
    <t>10756</t>
  </si>
  <si>
    <t>10757</t>
  </si>
  <si>
    <t>10758</t>
  </si>
  <si>
    <t>10759</t>
  </si>
  <si>
    <t>10760</t>
  </si>
  <si>
    <t>28875</t>
  </si>
  <si>
    <t>10687</t>
  </si>
  <si>
    <t>10761</t>
  </si>
  <si>
    <t>10762</t>
  </si>
  <si>
    <t>10763</t>
  </si>
  <si>
    <t>10764</t>
  </si>
  <si>
    <t>10765</t>
  </si>
  <si>
    <t>10766</t>
  </si>
  <si>
    <t>10767</t>
  </si>
  <si>
    <t>10660</t>
  </si>
  <si>
    <t>10688</t>
  </si>
  <si>
    <t>10768</t>
  </si>
  <si>
    <t>10769</t>
  </si>
  <si>
    <t>10770</t>
  </si>
  <si>
    <t>10771</t>
  </si>
  <si>
    <t>10772</t>
  </si>
  <si>
    <t>10773</t>
  </si>
  <si>
    <t>10774</t>
  </si>
  <si>
    <t>10775</t>
  </si>
  <si>
    <t>10776</t>
  </si>
  <si>
    <t>10777</t>
  </si>
  <si>
    <t>10778</t>
  </si>
  <si>
    <t>10779</t>
  </si>
  <si>
    <t>10780</t>
  </si>
  <si>
    <t>10781</t>
  </si>
  <si>
    <t>10690</t>
  </si>
  <si>
    <t>10691</t>
  </si>
  <si>
    <t>10789</t>
  </si>
  <si>
    <t>10790</t>
  </si>
  <si>
    <t>10791</t>
  </si>
  <si>
    <t>10792</t>
  </si>
  <si>
    <t>10793</t>
  </si>
  <si>
    <t>10794</t>
  </si>
  <si>
    <t>10795</t>
  </si>
  <si>
    <t>10796</t>
  </si>
  <si>
    <t>10797</t>
  </si>
  <si>
    <t>10661</t>
  </si>
  <si>
    <t>10695</t>
  </si>
  <si>
    <t>10807</t>
  </si>
  <si>
    <t>10808</t>
  </si>
  <si>
    <t>10809</t>
  </si>
  <si>
    <t>10810</t>
  </si>
  <si>
    <t>10811</t>
  </si>
  <si>
    <t>10812</t>
  </si>
  <si>
    <t>10813</t>
  </si>
  <si>
    <t>10814</t>
  </si>
  <si>
    <t>10815</t>
  </si>
  <si>
    <t>10816</t>
  </si>
  <si>
    <t>10692</t>
  </si>
  <si>
    <t>10693</t>
  </si>
  <si>
    <t>10798</t>
  </si>
  <si>
    <t>10799</t>
  </si>
  <si>
    <t>10800</t>
  </si>
  <si>
    <t>10801</t>
  </si>
  <si>
    <t>10689</t>
  </si>
  <si>
    <t>10782</t>
  </si>
  <si>
    <t>10784</t>
  </si>
  <si>
    <t>10785</t>
  </si>
  <si>
    <t>10786</t>
  </si>
  <si>
    <t>10787</t>
  </si>
  <si>
    <t>10788</t>
  </si>
  <si>
    <t>10736</t>
  </si>
  <si>
    <t>11308</t>
  </si>
  <si>
    <t>11309</t>
  </si>
  <si>
    <t>11310</t>
  </si>
  <si>
    <t>11311</t>
  </si>
  <si>
    <t>11312</t>
  </si>
  <si>
    <t>11313</t>
  </si>
  <si>
    <t>11314</t>
  </si>
  <si>
    <t>10731</t>
  </si>
  <si>
    <t>10732</t>
  </si>
  <si>
    <t>11278</t>
  </si>
  <si>
    <t>11279</t>
  </si>
  <si>
    <t>11280</t>
  </si>
  <si>
    <t>11281</t>
  </si>
  <si>
    <t>11282</t>
  </si>
  <si>
    <t>11283</t>
  </si>
  <si>
    <t>11284</t>
  </si>
  <si>
    <t>11285</t>
  </si>
  <si>
    <t>11286</t>
  </si>
  <si>
    <t>11287</t>
  </si>
  <si>
    <t>11288</t>
  </si>
  <si>
    <t>14136</t>
  </si>
  <si>
    <t>21948</t>
  </si>
  <si>
    <t>10679</t>
  </si>
  <si>
    <t>11297</t>
  </si>
  <si>
    <t>11298</t>
  </si>
  <si>
    <t>11299</t>
  </si>
  <si>
    <t>11300</t>
  </si>
  <si>
    <t>11301</t>
  </si>
  <si>
    <t>11302</t>
  </si>
  <si>
    <t>11303</t>
  </si>
  <si>
    <t>13819</t>
  </si>
  <si>
    <t>10737</t>
  </si>
  <si>
    <t>11315</t>
  </si>
  <si>
    <t>11316</t>
  </si>
  <si>
    <t>11317</t>
  </si>
  <si>
    <t>11318</t>
  </si>
  <si>
    <t>11319</t>
  </si>
  <si>
    <t>11320</t>
  </si>
  <si>
    <t>11321</t>
  </si>
  <si>
    <t>10677</t>
  </si>
  <si>
    <t>10728</t>
  </si>
  <si>
    <t>10729</t>
  </si>
  <si>
    <t>10730</t>
  </si>
  <si>
    <t>11273</t>
  </si>
  <si>
    <t>11274</t>
  </si>
  <si>
    <t>11275</t>
  </si>
  <si>
    <t>11276</t>
  </si>
  <si>
    <t>11277</t>
  </si>
  <si>
    <t>11458</t>
  </si>
  <si>
    <t>28858</t>
  </si>
  <si>
    <t>10735</t>
  </si>
  <si>
    <t>11306</t>
  </si>
  <si>
    <t>11307</t>
  </si>
  <si>
    <t>10734</t>
  </si>
  <si>
    <t>11304</t>
  </si>
  <si>
    <t>10678</t>
  </si>
  <si>
    <t>10733</t>
  </si>
  <si>
    <t>11289</t>
  </si>
  <si>
    <t>11290</t>
  </si>
  <si>
    <t>11291</t>
  </si>
  <si>
    <t>11292</t>
  </si>
  <si>
    <t>11293</t>
  </si>
  <si>
    <t>11294</t>
  </si>
  <si>
    <t>11295</t>
  </si>
  <si>
    <t>11296</t>
  </si>
  <si>
    <t>10664</t>
  </si>
  <si>
    <t>10834</t>
  </si>
  <si>
    <t>10835</t>
  </si>
  <si>
    <t>10836</t>
  </si>
  <si>
    <t>10837</t>
  </si>
  <si>
    <t>10838</t>
  </si>
  <si>
    <t>10839</t>
  </si>
  <si>
    <t>10840</t>
  </si>
  <si>
    <t>10841</t>
  </si>
  <si>
    <t>10842</t>
  </si>
  <si>
    <t>10843</t>
  </si>
  <si>
    <t>10844</t>
  </si>
  <si>
    <t>10697</t>
  </si>
  <si>
    <t>10833</t>
  </si>
  <si>
    <t>10850</t>
  </si>
  <si>
    <t>10851</t>
  </si>
  <si>
    <t>10852</t>
  </si>
  <si>
    <t>10853</t>
  </si>
  <si>
    <t>10854</t>
  </si>
  <si>
    <t>10855</t>
  </si>
  <si>
    <t>10856</t>
  </si>
  <si>
    <t>13747</t>
  </si>
  <si>
    <t>31327</t>
  </si>
  <si>
    <t>10662</t>
  </si>
  <si>
    <t>10817</t>
  </si>
  <si>
    <t>10818</t>
  </si>
  <si>
    <t>10819</t>
  </si>
  <si>
    <t>10820</t>
  </si>
  <si>
    <t>10821</t>
  </si>
  <si>
    <t>10822</t>
  </si>
  <si>
    <t>10823</t>
  </si>
  <si>
    <t>10824</t>
  </si>
  <si>
    <t>10825</t>
  </si>
  <si>
    <t>10826</t>
  </si>
  <si>
    <t>28006</t>
  </si>
  <si>
    <t>10696</t>
  </si>
  <si>
    <t>10845</t>
  </si>
  <si>
    <t>10846</t>
  </si>
  <si>
    <t>10847</t>
  </si>
  <si>
    <t>10848</t>
  </si>
  <si>
    <t>10849</t>
  </si>
  <si>
    <t>13816</t>
  </si>
  <si>
    <t>10665</t>
  </si>
  <si>
    <t>10857</t>
  </si>
  <si>
    <t>10858</t>
  </si>
  <si>
    <t>10859</t>
  </si>
  <si>
    <t>10860</t>
  </si>
  <si>
    <t>10861</t>
  </si>
  <si>
    <t>10862</t>
  </si>
  <si>
    <t>10663</t>
  </si>
  <si>
    <t>10827</t>
  </si>
  <si>
    <t>10828</t>
  </si>
  <si>
    <t>10829</t>
  </si>
  <si>
    <t>10830</t>
  </si>
  <si>
    <t>10831</t>
  </si>
  <si>
    <t>10832</t>
  </si>
  <si>
    <t>22734</t>
  </si>
  <si>
    <t>23962</t>
  </si>
  <si>
    <t>10685</t>
  </si>
  <si>
    <t>10752</t>
  </si>
  <si>
    <t>10753</t>
  </si>
  <si>
    <t>10754</t>
  </si>
  <si>
    <t>10755</t>
  </si>
  <si>
    <t>28785</t>
  </si>
  <si>
    <t>10699</t>
  </si>
  <si>
    <t>10866</t>
  </si>
  <si>
    <t>10867</t>
  </si>
  <si>
    <t>10868</t>
  </si>
  <si>
    <t>10869</t>
  </si>
  <si>
    <t>10870</t>
  </si>
  <si>
    <t>13817</t>
  </si>
  <si>
    <t>28849</t>
  </si>
  <si>
    <t>28850</t>
  </si>
  <si>
    <t>10709</t>
  </si>
  <si>
    <t>11077</t>
  </si>
  <si>
    <t>11078</t>
  </si>
  <si>
    <t>11079</t>
  </si>
  <si>
    <t>11080</t>
  </si>
  <si>
    <t>11081</t>
  </si>
  <si>
    <t>11082</t>
  </si>
  <si>
    <t>11083</t>
  </si>
  <si>
    <t>11084</t>
  </si>
  <si>
    <t>11085</t>
  </si>
  <si>
    <t>11086</t>
  </si>
  <si>
    <t>11087</t>
  </si>
  <si>
    <t>11088</t>
  </si>
  <si>
    <t>11449</t>
  </si>
  <si>
    <t>28017</t>
  </si>
  <si>
    <t>28789</t>
  </si>
  <si>
    <t>28790</t>
  </si>
  <si>
    <t>28791</t>
  </si>
  <si>
    <t>10670</t>
  </si>
  <si>
    <t>10995</t>
  </si>
  <si>
    <t>10996</t>
  </si>
  <si>
    <t>10997</t>
  </si>
  <si>
    <t>10998</t>
  </si>
  <si>
    <t>10999</t>
  </si>
  <si>
    <t>11000</t>
  </si>
  <si>
    <t>11001</t>
  </si>
  <si>
    <t>11002</t>
  </si>
  <si>
    <t>11003</t>
  </si>
  <si>
    <t>11004</t>
  </si>
  <si>
    <t>11005</t>
  </si>
  <si>
    <t>11006</t>
  </si>
  <si>
    <t>11007</t>
  </si>
  <si>
    <t>11008</t>
  </si>
  <si>
    <t>11009</t>
  </si>
  <si>
    <t>11010</t>
  </si>
  <si>
    <t>11011</t>
  </si>
  <si>
    <t>11012</t>
  </si>
  <si>
    <t>11445</t>
  </si>
  <si>
    <t>12275</t>
  </si>
  <si>
    <t>14132</t>
  </si>
  <si>
    <t>77649</t>
  </si>
  <si>
    <t>77650</t>
  </si>
  <si>
    <t>77651</t>
  </si>
  <si>
    <t>77652</t>
  </si>
  <si>
    <t>10707</t>
  </si>
  <si>
    <t>11051</t>
  </si>
  <si>
    <t>11052</t>
  </si>
  <si>
    <t>11053</t>
  </si>
  <si>
    <t>11054</t>
  </si>
  <si>
    <t>11055</t>
  </si>
  <si>
    <t>11056</t>
  </si>
  <si>
    <t>11057</t>
  </si>
  <si>
    <t>11058</t>
  </si>
  <si>
    <t>11059</t>
  </si>
  <si>
    <t>11060</t>
  </si>
  <si>
    <t>24704</t>
  </si>
  <si>
    <t>28843</t>
  </si>
  <si>
    <t>10708</t>
  </si>
  <si>
    <t>11061</t>
  </si>
  <si>
    <t>11062</t>
  </si>
  <si>
    <t>11063</t>
  </si>
  <si>
    <t>11064</t>
  </si>
  <si>
    <t>11065</t>
  </si>
  <si>
    <t>11066</t>
  </si>
  <si>
    <t>11067</t>
  </si>
  <si>
    <t>11068</t>
  </si>
  <si>
    <t>11069</t>
  </si>
  <si>
    <t>11070</t>
  </si>
  <si>
    <t>11071</t>
  </si>
  <si>
    <t>11072</t>
  </si>
  <si>
    <t>11073</t>
  </si>
  <si>
    <t>11074</t>
  </si>
  <si>
    <t>11075</t>
  </si>
  <si>
    <t>11076</t>
  </si>
  <si>
    <t>27988</t>
  </si>
  <si>
    <t>27989</t>
  </si>
  <si>
    <t>27990</t>
  </si>
  <si>
    <t>10705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</si>
  <si>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</si>
  <si>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</si>
  <si>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</si>
  <si>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</si>
  <si>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</si>
  <si>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</si>
  <si>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</si>
  <si>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</si>
  <si>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</si>
  <si>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</si>
  <si>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</si>
  <si>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</si>
  <si>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</si>
  <si>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10711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</si>
  <si>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</si>
  <si>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</si>
  <si>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</si>
  <si>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</si>
  <si>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</si>
  <si>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</si>
  <si>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</si>
  <si>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</si>
  <si>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</si>
  <si>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11451</t>
  </si>
  <si>
    <t>40840</t>
  </si>
  <si>
    <t>11040</t>
  </si>
  <si>
    <t>11041</t>
  </si>
  <si>
    <t>11043</t>
  </si>
  <si>
    <t>11046</t>
  </si>
  <si>
    <t>11047</t>
  </si>
  <si>
    <t>11048</t>
  </si>
  <si>
    <t>11049</t>
  </si>
  <si>
    <t>11050</t>
  </si>
  <si>
    <t>10710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</si>
  <si>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</si>
  <si>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</si>
  <si>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</si>
  <si>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</si>
  <si>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</si>
  <si>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</si>
  <si>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</si>
  <si>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</si>
  <si>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</si>
  <si>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</si>
  <si>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</si>
  <si>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</si>
  <si>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</si>
  <si>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</si>
  <si>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</si>
  <si>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11450</t>
  </si>
  <si>
    <t>21323</t>
  </si>
  <si>
    <t>10706</t>
  </si>
  <si>
    <t>11042</t>
  </si>
  <si>
    <t>11044</t>
  </si>
  <si>
    <t>11045</t>
  </si>
  <si>
    <t>11448</t>
  </si>
  <si>
    <t>21356</t>
  </si>
  <si>
    <t>28778</t>
  </si>
  <si>
    <t>28811</t>
  </si>
  <si>
    <t>28815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</si>
  <si>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</si>
  <si>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</si>
  <si>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</si>
  <si>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</si>
  <si>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</si>
  <si>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</si>
  <si>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</si>
  <si>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</si>
  <si>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</si>
  <si>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</si>
  <si>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</si>
  <si>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</si>
  <si>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</si>
  <si>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</si>
  <si>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</si>
  <si>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</si>
  <si>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</si>
  <si>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</si>
  <si>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</si>
  <si>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</si>
  <si>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</si>
  <si>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</si>
  <si>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</si>
  <si>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</si>
  <si>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</si>
  <si>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25058</t>
  </si>
  <si>
    <t>25059</t>
  </si>
  <si>
    <t>04007</t>
  </si>
  <si>
    <t>10702</t>
  </si>
  <si>
    <t>10970</t>
  </si>
  <si>
    <t>10971</t>
  </si>
  <si>
    <t>10972</t>
  </si>
  <si>
    <t>10973</t>
  </si>
  <si>
    <t>10974</t>
  </si>
  <si>
    <t>10975</t>
  </si>
  <si>
    <t>10976</t>
  </si>
  <si>
    <t>10977</t>
  </si>
  <si>
    <t>10978</t>
  </si>
  <si>
    <t>10979</t>
  </si>
  <si>
    <t>10980</t>
  </si>
  <si>
    <t>10981</t>
  </si>
  <si>
    <t>10982</t>
  </si>
  <si>
    <t>10983</t>
  </si>
  <si>
    <t>02548</t>
  </si>
  <si>
    <t>02653</t>
  </si>
  <si>
    <t>10666</t>
  </si>
  <si>
    <t>10871</t>
  </si>
  <si>
    <t>10872</t>
  </si>
  <si>
    <t>10873</t>
  </si>
  <si>
    <t>10874</t>
  </si>
  <si>
    <t>10875</t>
  </si>
  <si>
    <t>10876</t>
  </si>
  <si>
    <t>10877</t>
  </si>
  <si>
    <t>10878</t>
  </si>
  <si>
    <t>10879</t>
  </si>
  <si>
    <t>10880</t>
  </si>
  <si>
    <t>10881</t>
  </si>
  <si>
    <t>10882</t>
  </si>
  <si>
    <t>10883</t>
  </si>
  <si>
    <t>10884</t>
  </si>
  <si>
    <t>10885</t>
  </si>
  <si>
    <t>10886</t>
  </si>
  <si>
    <t>10887</t>
  </si>
  <si>
    <t>10888</t>
  </si>
  <si>
    <t>10889</t>
  </si>
  <si>
    <t>10890</t>
  </si>
  <si>
    <t>10891</t>
  </si>
  <si>
    <t>10892</t>
  </si>
  <si>
    <t>10893</t>
  </si>
  <si>
    <t>10894</t>
  </si>
  <si>
    <t>11602</t>
  </si>
  <si>
    <t>11608</t>
  </si>
  <si>
    <t>14697</t>
  </si>
  <si>
    <t>14834</t>
  </si>
  <si>
    <t>22456</t>
  </si>
  <si>
    <t>23839</t>
  </si>
  <si>
    <t>24692</t>
  </si>
  <si>
    <t>27839</t>
  </si>
  <si>
    <t>27840</t>
  </si>
  <si>
    <t>27841</t>
  </si>
  <si>
    <t>10667</t>
  </si>
  <si>
    <t>10895</t>
  </si>
  <si>
    <t>10896</t>
  </si>
  <si>
    <t>10897</t>
  </si>
  <si>
    <t>10898</t>
  </si>
  <si>
    <t>10899</t>
  </si>
  <si>
    <t>10900</t>
  </si>
  <si>
    <t>10901</t>
  </si>
  <si>
    <t>10902</t>
  </si>
  <si>
    <t>10904</t>
  </si>
  <si>
    <t>10905</t>
  </si>
  <si>
    <t>10906</t>
  </si>
  <si>
    <t>10907</t>
  </si>
  <si>
    <t>10908</t>
  </si>
  <si>
    <t>10909</t>
  </si>
  <si>
    <t>10910</t>
  </si>
  <si>
    <t>10911</t>
  </si>
  <si>
    <t>10912</t>
  </si>
  <si>
    <t>10913</t>
  </si>
  <si>
    <t>10914</t>
  </si>
  <si>
    <t>11619</t>
  </si>
  <si>
    <t>23578</t>
  </si>
  <si>
    <t>28020</t>
  </si>
  <si>
    <t>10668</t>
  </si>
  <si>
    <t>10915</t>
  </si>
  <si>
    <t>10916</t>
  </si>
  <si>
    <t>10917</t>
  </si>
  <si>
    <t>10918</t>
  </si>
  <si>
    <t>10919</t>
  </si>
  <si>
    <t>10920</t>
  </si>
  <si>
    <t>10921</t>
  </si>
  <si>
    <t>10922</t>
  </si>
  <si>
    <t>10923</t>
  </si>
  <si>
    <t>10924</t>
  </si>
  <si>
    <t>10925</t>
  </si>
  <si>
    <t>10926</t>
  </si>
  <si>
    <t>22302</t>
  </si>
  <si>
    <t>27842</t>
  </si>
  <si>
    <t>27843</t>
  </si>
  <si>
    <t>27844</t>
  </si>
  <si>
    <t>10712</t>
  </si>
  <si>
    <t>11113</t>
  </si>
  <si>
    <t>11114</t>
  </si>
  <si>
    <t>11115</t>
  </si>
  <si>
    <t>11116</t>
  </si>
  <si>
    <t>11117</t>
  </si>
  <si>
    <t>11118</t>
  </si>
  <si>
    <t>10701</t>
  </si>
  <si>
    <t>10963</t>
  </si>
  <si>
    <t>10964</t>
  </si>
  <si>
    <t>10965</t>
  </si>
  <si>
    <t>10966</t>
  </si>
  <si>
    <t>10967</t>
  </si>
  <si>
    <t>10968</t>
  </si>
  <si>
    <t>10969</t>
  </si>
  <si>
    <t>11444</t>
  </si>
  <si>
    <t>10700</t>
  </si>
  <si>
    <t>10927</t>
  </si>
  <si>
    <t>10928</t>
  </si>
  <si>
    <t>10929</t>
  </si>
  <si>
    <t>10930</t>
  </si>
  <si>
    <t>10931</t>
  </si>
  <si>
    <t>10932</t>
  </si>
  <si>
    <t>10933</t>
  </si>
  <si>
    <t>10934</t>
  </si>
  <si>
    <t>10935</t>
  </si>
  <si>
    <t>10936</t>
  </si>
  <si>
    <t>10937</t>
  </si>
  <si>
    <t>10938</t>
  </si>
  <si>
    <t>10939</t>
  </si>
  <si>
    <t>10940</t>
  </si>
  <si>
    <t>10941</t>
  </si>
  <si>
    <t>10942</t>
  </si>
  <si>
    <t>10943</t>
  </si>
  <si>
    <t>23125</t>
  </si>
  <si>
    <t>28014</t>
  </si>
  <si>
    <t>28015</t>
  </si>
  <si>
    <t>28016</t>
  </si>
  <si>
    <t>10703</t>
  </si>
  <si>
    <t>10985</t>
  </si>
  <si>
    <t>10986</t>
  </si>
  <si>
    <t>10987</t>
  </si>
  <si>
    <t>10988</t>
  </si>
  <si>
    <t>10989</t>
  </si>
  <si>
    <t>10990</t>
  </si>
  <si>
    <t>10669</t>
  </si>
  <si>
    <t>10944</t>
  </si>
  <si>
    <t>10945</t>
  </si>
  <si>
    <t>10946</t>
  </si>
  <si>
    <t>10947</t>
  </si>
  <si>
    <t>10948</t>
  </si>
  <si>
    <t>10949</t>
  </si>
  <si>
    <t>10950</t>
  </si>
  <si>
    <t>10951</t>
  </si>
  <si>
    <t>10952</t>
  </si>
  <si>
    <t>10953</t>
  </si>
  <si>
    <t>10954</t>
  </si>
  <si>
    <t>10956</t>
  </si>
  <si>
    <t>10957</t>
  </si>
  <si>
    <t>10958</t>
  </si>
  <si>
    <t>10959</t>
  </si>
  <si>
    <t>10960</t>
  </si>
  <si>
    <t>10961</t>
  </si>
  <si>
    <t>10962</t>
  </si>
  <si>
    <t>11443</t>
  </si>
  <si>
    <t>21984</t>
  </si>
  <si>
    <t>24032</t>
  </si>
  <si>
    <t>24821</t>
  </si>
  <si>
    <t>27967</t>
  </si>
  <si>
    <t>27968</t>
  </si>
  <si>
    <t>27976</t>
  </si>
  <si>
    <t>10738</t>
  </si>
  <si>
    <t>11340</t>
  </si>
  <si>
    <t>11341</t>
  </si>
  <si>
    <t>11342</t>
  </si>
  <si>
    <t>11343</t>
  </si>
  <si>
    <t>11344</t>
  </si>
  <si>
    <t>11345</t>
  </si>
  <si>
    <t>11346</t>
  </si>
  <si>
    <t>77753</t>
  </si>
  <si>
    <t>10744</t>
  </si>
  <si>
    <t>11375</t>
  </si>
  <si>
    <t>11376</t>
  </si>
  <si>
    <t>11377</t>
  </si>
  <si>
    <t>11378</t>
  </si>
  <si>
    <t>11379</t>
  </si>
  <si>
    <t>11380</t>
  </si>
  <si>
    <t>11381</t>
  </si>
  <si>
    <t>11382</t>
  </si>
  <si>
    <t>11383</t>
  </si>
  <si>
    <t>11385</t>
  </si>
  <si>
    <t>10680</t>
  </si>
  <si>
    <t>11322</t>
  </si>
  <si>
    <t>11324</t>
  </si>
  <si>
    <t>11325</t>
  </si>
  <si>
    <t>11326</t>
  </si>
  <si>
    <t>11327</t>
  </si>
  <si>
    <t>11328</t>
  </si>
  <si>
    <t>11329</t>
  </si>
  <si>
    <t>11330</t>
  </si>
  <si>
    <t>11331</t>
  </si>
  <si>
    <t>11332</t>
  </si>
  <si>
    <t>11333</t>
  </si>
  <si>
    <t>11334</t>
  </si>
  <si>
    <t>11335</t>
  </si>
  <si>
    <t>11336</t>
  </si>
  <si>
    <t>11337</t>
  </si>
  <si>
    <t>11338</t>
  </si>
  <si>
    <t>11339</t>
  </si>
  <si>
    <t>11660</t>
  </si>
  <si>
    <t>40491</t>
  </si>
  <si>
    <t>40492</t>
  </si>
  <si>
    <t>40742</t>
  </si>
  <si>
    <t>40743</t>
  </si>
  <si>
    <t>10739</t>
  </si>
  <si>
    <t>10740</t>
  </si>
  <si>
    <t>11347</t>
  </si>
  <si>
    <t>11348</t>
  </si>
  <si>
    <t>11349</t>
  </si>
  <si>
    <t>11350</t>
  </si>
  <si>
    <t>11352</t>
  </si>
  <si>
    <t>11353</t>
  </si>
  <si>
    <t>11354</t>
  </si>
  <si>
    <t>10741</t>
  </si>
  <si>
    <t>11355</t>
  </si>
  <si>
    <t>11356</t>
  </si>
  <si>
    <t>10743</t>
  </si>
  <si>
    <t>11323</t>
  </si>
  <si>
    <t>11372</t>
  </si>
  <si>
    <t>11373</t>
  </si>
  <si>
    <t>11374</t>
  </si>
  <si>
    <t>10681</t>
  </si>
  <si>
    <t>10742</t>
  </si>
  <si>
    <t>11357</t>
  </si>
  <si>
    <t>11358</t>
  </si>
  <si>
    <t>11359</t>
  </si>
  <si>
    <t>11360</t>
  </si>
  <si>
    <t>11361</t>
  </si>
  <si>
    <t>11362</t>
  </si>
  <si>
    <t>11363</t>
  </si>
  <si>
    <t>11364</t>
  </si>
  <si>
    <t>11365</t>
  </si>
  <si>
    <t>11366</t>
  </si>
  <si>
    <t>11367</t>
  </si>
  <si>
    <t>11368</t>
  </si>
  <si>
    <t>11369</t>
  </si>
  <si>
    <t>11370</t>
  </si>
  <si>
    <t>11371</t>
  </si>
  <si>
    <t>11459</t>
  </si>
  <si>
    <t>11654</t>
  </si>
  <si>
    <t>14138</t>
  </si>
  <si>
    <t>10683</t>
  </si>
  <si>
    <t>11407</t>
  </si>
  <si>
    <t>11408</t>
  </si>
  <si>
    <t>11409</t>
  </si>
  <si>
    <t>11410</t>
  </si>
  <si>
    <t>11411</t>
  </si>
  <si>
    <t>11412</t>
  </si>
  <si>
    <t>11413</t>
  </si>
  <si>
    <t>14139</t>
  </si>
  <si>
    <t>28817</t>
  </si>
  <si>
    <t>10750</t>
  </si>
  <si>
    <t>10751</t>
  </si>
  <si>
    <t>11435</t>
  </si>
  <si>
    <t>11436</t>
  </si>
  <si>
    <t>11437</t>
  </si>
  <si>
    <t>11438</t>
  </si>
  <si>
    <t>11439</t>
  </si>
  <si>
    <t>11440</t>
  </si>
  <si>
    <t>11441</t>
  </si>
  <si>
    <t>11442</t>
  </si>
  <si>
    <t>13818</t>
  </si>
  <si>
    <t>15010</t>
  </si>
  <si>
    <t>23771</t>
  </si>
  <si>
    <t>10748</t>
  </si>
  <si>
    <t>11423</t>
  </si>
  <si>
    <t>11424</t>
  </si>
  <si>
    <t>11425</t>
  </si>
  <si>
    <t>11426</t>
  </si>
  <si>
    <t>11427</t>
  </si>
  <si>
    <t>11428</t>
  </si>
  <si>
    <t>11429</t>
  </si>
  <si>
    <t>11430</t>
  </si>
  <si>
    <t>11431</t>
  </si>
  <si>
    <t>11460</t>
  </si>
  <si>
    <t>11464</t>
  </si>
  <si>
    <t>10747</t>
  </si>
  <si>
    <t>11414</t>
  </si>
  <si>
    <t>11415</t>
  </si>
  <si>
    <t>11416</t>
  </si>
  <si>
    <t>11417</t>
  </si>
  <si>
    <t>11418</t>
  </si>
  <si>
    <t>11419</t>
  </si>
  <si>
    <t>11420</t>
  </si>
  <si>
    <t>11421</t>
  </si>
  <si>
    <t>11422</t>
  </si>
  <si>
    <t>24673</t>
  </si>
  <si>
    <t>10684</t>
  </si>
  <si>
    <t>10749</t>
  </si>
  <si>
    <t>11432</t>
  </si>
  <si>
    <t>11433</t>
  </si>
  <si>
    <t>11434</t>
  </si>
  <si>
    <t>11461</t>
  </si>
  <si>
    <t>13806</t>
  </si>
  <si>
    <t>24689</t>
  </si>
  <si>
    <t>10682</t>
  </si>
  <si>
    <t>10745</t>
  </si>
  <si>
    <t>11386</t>
  </si>
  <si>
    <t>11387</t>
  </si>
  <si>
    <t>11388</t>
  </si>
  <si>
    <t>11390</t>
  </si>
  <si>
    <t>11391</t>
  </si>
  <si>
    <t>11392</t>
  </si>
  <si>
    <t>11393</t>
  </si>
  <si>
    <t>11394</t>
  </si>
  <si>
    <t>11395</t>
  </si>
  <si>
    <t>11396</t>
  </si>
  <si>
    <t>11397</t>
  </si>
  <si>
    <t>11398</t>
  </si>
  <si>
    <t>11399</t>
  </si>
  <si>
    <t>11400</t>
  </si>
  <si>
    <t>11401</t>
  </si>
  <si>
    <t>10746</t>
  </si>
  <si>
    <t>11402</t>
  </si>
  <si>
    <t>11403</t>
  </si>
  <si>
    <t>11404</t>
  </si>
  <si>
    <t>11405</t>
  </si>
  <si>
    <t>11406</t>
  </si>
  <si>
    <t>28786</t>
  </si>
  <si>
    <t>นครพิงค์,รพศ.</t>
  </si>
  <si>
    <t>จอมทอง,รพท.</t>
  </si>
  <si>
    <t>เทพรัตนเวชชานุกูล เฉลิมพระเกียรติ ๖๐ พรรษา,รพช.</t>
  </si>
  <si>
    <t>เชียงดาว,รพช.</t>
  </si>
  <si>
    <t>ดอยสะเก็ด,รพช.</t>
  </si>
  <si>
    <t>แม่แตง,รพช.</t>
  </si>
  <si>
    <t>สะเมิง,รพช.</t>
  </si>
  <si>
    <t>ฝาง,รพท.</t>
  </si>
  <si>
    <t>แม่อาย,รพช.</t>
  </si>
  <si>
    <t>พร้าว,รพช.</t>
  </si>
  <si>
    <t>สันป่าตอง,รพช.</t>
  </si>
  <si>
    <t>สันกำแพง,รพช.</t>
  </si>
  <si>
    <t>สันทราย,รพช.</t>
  </si>
  <si>
    <t>หางดง,รพช.</t>
  </si>
  <si>
    <t>ฮอด,รพช.</t>
  </si>
  <si>
    <t>ดอยเต่า,รพช.</t>
  </si>
  <si>
    <t>อมก๋อย,รพช.</t>
  </si>
  <si>
    <t>สารภี,รพช.</t>
  </si>
  <si>
    <t>เวียงแหง,รพช.</t>
  </si>
  <si>
    <t>ไชยปราการ,รพช.</t>
  </si>
  <si>
    <t>แม่วาง,รพช.</t>
  </si>
  <si>
    <t>แม่ออน,รพช.</t>
  </si>
  <si>
    <t>ดอยหล่อ,รพช.</t>
  </si>
  <si>
    <t>วัดจันทร์ เฉลิมพระเกียรติ 80 พรรษา,รพช.</t>
  </si>
  <si>
    <t>เชียงรายประชานุเคราะห์,รพศ.</t>
  </si>
  <si>
    <t>เทิง,รพช.</t>
  </si>
  <si>
    <t>พาน,รพช.</t>
  </si>
  <si>
    <t>ป่าแดด,รพช.</t>
  </si>
  <si>
    <t>แม่จัน,รพช.</t>
  </si>
  <si>
    <t>เชียงแสน,รพช.</t>
  </si>
  <si>
    <t>แม่สาย,รพช.</t>
  </si>
  <si>
    <t>แม่สรวย,รพช.</t>
  </si>
  <si>
    <t>เวียงป่าเป้า,รพช.</t>
  </si>
  <si>
    <t>พญาเม็งราย,รพช.</t>
  </si>
  <si>
    <t>เวียงแก่น,รพช.</t>
  </si>
  <si>
    <t>ขุนตาล,รพช.</t>
  </si>
  <si>
    <t>แม่ฟ้าหลวง,รพช.</t>
  </si>
  <si>
    <t>แม่ลาว,รพช.</t>
  </si>
  <si>
    <t>เวียงเชียงรุ้ง,รพช.</t>
  </si>
  <si>
    <t>สมเด็จพระยุพราชเชียงของ,รพช.</t>
  </si>
  <si>
    <t>สมเด็จพระญาณสังวร,รพช.</t>
  </si>
  <si>
    <t>ดอยหลวง,รพช.</t>
  </si>
  <si>
    <t>แพร่,รพท.</t>
  </si>
  <si>
    <t>ร้องกวาง,รพช.</t>
  </si>
  <si>
    <t>ลอง,รพช.</t>
  </si>
  <si>
    <t>สูงเม่น,รพช.</t>
  </si>
  <si>
    <t>สอง,รพช.</t>
  </si>
  <si>
    <t>วังชิ้น,รพช.</t>
  </si>
  <si>
    <t>หนองม่วงไข่,รพช.</t>
  </si>
  <si>
    <t>สมเด็จพระยุพราชเด่นชัย,รพช.</t>
  </si>
  <si>
    <t>ศรีสังวาลย์,รพท.</t>
  </si>
  <si>
    <t>ขุนยวม,รพช.</t>
  </si>
  <si>
    <t>ปาย,รพช.</t>
  </si>
  <si>
    <t>แม่สะเรียง,รพช.</t>
  </si>
  <si>
    <t>แม่ลาน้อย,รพช.</t>
  </si>
  <si>
    <t>สบเมย,รพช.</t>
  </si>
  <si>
    <t>ปางมะผ้า,รพช.</t>
  </si>
  <si>
    <t>น่าน,รพท.</t>
  </si>
  <si>
    <t>แม่จริม,รพช.</t>
  </si>
  <si>
    <t>บ้านหลวง,รพช.</t>
  </si>
  <si>
    <t>นาน้อย,รพช.</t>
  </si>
  <si>
    <t>ท่าวังผา,รพช.</t>
  </si>
  <si>
    <t>เวียงสา,รพช.</t>
  </si>
  <si>
    <t>ทุ่งช้าง,รพช.</t>
  </si>
  <si>
    <t>เชียงกลาง,รพช.</t>
  </si>
  <si>
    <t>นาหมื่น,รพช.</t>
  </si>
  <si>
    <t>สันติสุข,รพช.</t>
  </si>
  <si>
    <t>บ่อเกลือ,รพช.</t>
  </si>
  <si>
    <t>สองแคว,รพช.</t>
  </si>
  <si>
    <t>สมเด็จพระยุพราชปัว,รพช.</t>
  </si>
  <si>
    <t>เฉลิมพระเกียรติ(น่าน),รพช.</t>
  </si>
  <si>
    <t>ภูเพียง,รพช.</t>
  </si>
  <si>
    <t>พะเยา,รพท.</t>
  </si>
  <si>
    <t>เชียงคำ,รพท.</t>
  </si>
  <si>
    <t>จุน,รพช.</t>
  </si>
  <si>
    <t>เชียงม่วน,รพช.</t>
  </si>
  <si>
    <t>ดอกคำใต้,รพช.</t>
  </si>
  <si>
    <t>ปง,รพช.</t>
  </si>
  <si>
    <t>แม่ใจ,รพช.</t>
  </si>
  <si>
    <t>ภูซาง,รพช.</t>
  </si>
  <si>
    <t>ภูกามยาว,รพช.</t>
  </si>
  <si>
    <t>ลำปาง,รพศ.</t>
  </si>
  <si>
    <t>แม่เมาะ,รพช.</t>
  </si>
  <si>
    <t>เกาะคา,รพช.</t>
  </si>
  <si>
    <t>เสริมงาม,รพช.</t>
  </si>
  <si>
    <t>งาว,รพช.</t>
  </si>
  <si>
    <t>แจ้ห่ม,รพช.</t>
  </si>
  <si>
    <t>วังเหนือ,รพช.</t>
  </si>
  <si>
    <t>เถิน,รพช.</t>
  </si>
  <si>
    <t>แม่พริก,รพช.</t>
  </si>
  <si>
    <t>แม่ทะ,รพช.</t>
  </si>
  <si>
    <t>สบปราบ,รพช.</t>
  </si>
  <si>
    <t>ห้างฉัตร,รพช.</t>
  </si>
  <si>
    <t>เมืองปาน,รพช.</t>
  </si>
  <si>
    <t>ลำพูน,รพท.</t>
  </si>
  <si>
    <t>แม่ทา,รพช.</t>
  </si>
  <si>
    <t>บ้านโฮ่ง,รพช.</t>
  </si>
  <si>
    <t>ลี้,รพช.</t>
  </si>
  <si>
    <t>ทุ่งหัวช้าง,รพช.</t>
  </si>
  <si>
    <t>ป่าซาง,รพช.</t>
  </si>
  <si>
    <t>บ้านธิ,รพช.</t>
  </si>
  <si>
    <t>เวียงหนองล่อง,รพช.</t>
  </si>
  <si>
    <t>เพชรบูรณ์,รพท.</t>
  </si>
  <si>
    <t>ชนแดน,รพช.</t>
  </si>
  <si>
    <t>หล่มสัก,รพช.</t>
  </si>
  <si>
    <t>วิเชียรบุรี,รพช.</t>
  </si>
  <si>
    <t>ศรีเทพ,รพช.</t>
  </si>
  <si>
    <t>หนองไผ่,รพช.</t>
  </si>
  <si>
    <t>บึงสามพัน,รพช.</t>
  </si>
  <si>
    <t>น้ำหนาว,รพช.</t>
  </si>
  <si>
    <t>วังโป่ง,รพช.</t>
  </si>
  <si>
    <t>เขาค้อ,รพช.</t>
  </si>
  <si>
    <t>สมเด็จพระยุพราชหล่มเก่า,รพช.</t>
  </si>
  <si>
    <t>สมเด็จพระเจ้าตากสินมหาราช,รพท.</t>
  </si>
  <si>
    <t>แม่สอด,รพท.</t>
  </si>
  <si>
    <t>บ้านตาก,รพช.</t>
  </si>
  <si>
    <t>สามเงา,รพช.</t>
  </si>
  <si>
    <t>แม่ระมาด,รพช.</t>
  </si>
  <si>
    <t>ท่าสองยาง,รพช.</t>
  </si>
  <si>
    <t>พบพระ,รพช.</t>
  </si>
  <si>
    <t>อุ้มผาง,รพช.</t>
  </si>
  <si>
    <t>วังเจ้า,รพช.</t>
  </si>
  <si>
    <t>พุทธชินราช,รพศ.</t>
  </si>
  <si>
    <t>ชาติตระการ,รพช.</t>
  </si>
  <si>
    <t>บางระกำ,รพช.</t>
  </si>
  <si>
    <t>บางกระทุ่ม,รพช.</t>
  </si>
  <si>
    <t>พรหมพิราม,รพช.</t>
  </si>
  <si>
    <t>วัดโบสถ์,รพช.</t>
  </si>
  <si>
    <t>วังทอง,รพช.</t>
  </si>
  <si>
    <t>เนินมะปราง,รพช.</t>
  </si>
  <si>
    <t>สมเด็จพระยุพราชนครไทย,รพช.</t>
  </si>
  <si>
    <t>สุโขทัย,รพท.</t>
  </si>
  <si>
    <t>ศรีสังวรสุโขทัย,รพท.</t>
  </si>
  <si>
    <t>บ้านด่านลานหอย,รพช.</t>
  </si>
  <si>
    <t>คีรีมาศ,รพช.</t>
  </si>
  <si>
    <t>กงไกรลาศ,รพช.</t>
  </si>
  <si>
    <t>ศรีสัชนาลัย,รพช.</t>
  </si>
  <si>
    <t>สวรรคโลก,รพช.</t>
  </si>
  <si>
    <t>ศรีนคร,รพช.</t>
  </si>
  <si>
    <t>ทุ่งเสลี่ยม,รพช.</t>
  </si>
  <si>
    <t>อุตรดิตถ์,รพศ.</t>
  </si>
  <si>
    <t>ตรอน,รพช.</t>
  </si>
  <si>
    <t>ท่าปลา,รพช.</t>
  </si>
  <si>
    <t>น้ำปาด,รพช.</t>
  </si>
  <si>
    <t>ฟากท่า,รพช.</t>
  </si>
  <si>
    <t>บ้านโคก,รพช.</t>
  </si>
  <si>
    <t>พิชัย,รพช.</t>
  </si>
  <si>
    <t>ลับแล,รพช.</t>
  </si>
  <si>
    <t>ทองแสนขัน,รพช.</t>
  </si>
  <si>
    <t>กำแพงเพชร,รพท.</t>
  </si>
  <si>
    <t>ทุ่งโพธิ์ทะเล,รพช.</t>
  </si>
  <si>
    <t>ไทรงาม,รพช.</t>
  </si>
  <si>
    <t>คลองลาน,รพช.</t>
  </si>
  <si>
    <t>ขาณุวรลักษบุรี,รพช.</t>
  </si>
  <si>
    <t>คลองขลุง,รพช.</t>
  </si>
  <si>
    <t>พรานกระต่าย,รพช.</t>
  </si>
  <si>
    <t>ลานกระบือ,รพช.</t>
  </si>
  <si>
    <t>ทรายทองวัฒนา,รพช.</t>
  </si>
  <si>
    <t>ปางศิลาทอง,รพช.</t>
  </si>
  <si>
    <t>บึงสามัคคี,รพช.</t>
  </si>
  <si>
    <t>โกสัมพีนคร,รพช.</t>
  </si>
  <si>
    <t>ชัยนาทนเรนทร,รพท.</t>
  </si>
  <si>
    <t>มโนรมย์,รพช.</t>
  </si>
  <si>
    <t>วัดสิงห์,รพช.</t>
  </si>
  <si>
    <t>สรรพยา,รพช.</t>
  </si>
  <si>
    <t>สรรคบุรี,รพช.</t>
  </si>
  <si>
    <t>หันคา,รพช.</t>
  </si>
  <si>
    <t>หนองมะโมง,รพช.</t>
  </si>
  <si>
    <t>เนินขาม,รพช.</t>
  </si>
  <si>
    <t>สวรรค์ประชารักษ์,รพศ.</t>
  </si>
  <si>
    <t>โกรกพระ,รพช.</t>
  </si>
  <si>
    <t>ชุมแสง,รพช.</t>
  </si>
  <si>
    <t>หนองบัว,รพช.</t>
  </si>
  <si>
    <t>บรรพตพิสัย,รพช.</t>
  </si>
  <si>
    <t>เก้าเลี้ยว,รพช.</t>
  </si>
  <si>
    <t>ตาคลี,รพช.</t>
  </si>
  <si>
    <t>ท่าตะโก,รพช.</t>
  </si>
  <si>
    <t>ไพศาลี,รพช.</t>
  </si>
  <si>
    <t>พยุหะคีรี,รพช.</t>
  </si>
  <si>
    <t>ลาดยาว,รพช.</t>
  </si>
  <si>
    <t>ตากฟ้า,รพช.</t>
  </si>
  <si>
    <t>แม่วงก์,รพช.</t>
  </si>
  <si>
    <t>ชุมตาบง,รพช.</t>
  </si>
  <si>
    <t>พิจิตร,รพท.</t>
  </si>
  <si>
    <t>วังทรายพูน,รพช.</t>
  </si>
  <si>
    <t>โพธิ์ประทับช้าง,รพช.</t>
  </si>
  <si>
    <t>บางมูลนาก,รพช.</t>
  </si>
  <si>
    <t>โพทะเล,รพช.</t>
  </si>
  <si>
    <t>สามง่าม,รพช.</t>
  </si>
  <si>
    <t>ทับคล้อ,รพช.</t>
  </si>
  <si>
    <t>สมเด็จพระยุพราชตะพานหิน,รพช.</t>
  </si>
  <si>
    <t>วชิรบารมี,รพช.</t>
  </si>
  <si>
    <t>สากเหล็ก,รพช.</t>
  </si>
  <si>
    <t>บึงนาราง,รพช.</t>
  </si>
  <si>
    <t>ดงเจริญ,รพช.</t>
  </si>
  <si>
    <t>อุทัยธานี,รพท.</t>
  </si>
  <si>
    <t>ทัพทัน,รพช.</t>
  </si>
  <si>
    <t>สว่างอารมณ์,รพช.</t>
  </si>
  <si>
    <t>หนองฉาง,รพช.</t>
  </si>
  <si>
    <t>หนองขาหย่าง,รพช.</t>
  </si>
  <si>
    <t>บ้านไร่,รพช.</t>
  </si>
  <si>
    <t>ลานสัก,รพช.</t>
  </si>
  <si>
    <t>ห้วยคต,รพช.</t>
  </si>
  <si>
    <t>นครนายก,รพท.</t>
  </si>
  <si>
    <t>ปากพลี,รพช.</t>
  </si>
  <si>
    <t>บ้านนา,รพช.</t>
  </si>
  <si>
    <t>องครักษ์,รพช.</t>
  </si>
  <si>
    <t>พระนั่งเกล้า,รพท.</t>
  </si>
  <si>
    <t>บางกรวย,รพช.</t>
  </si>
  <si>
    <t>บางใหญ่,รพช.</t>
  </si>
  <si>
    <t>บางบัวทอง,รพช.</t>
  </si>
  <si>
    <t>ไทรน้อย,รพช.</t>
  </si>
  <si>
    <t>ปากเกร็ด,รพช.</t>
  </si>
  <si>
    <t>บางบัวทอง ๒,รพช.</t>
  </si>
  <si>
    <t>ปทุมธานี,รพท.</t>
  </si>
  <si>
    <t>คลองหลวง,รพช.</t>
  </si>
  <si>
    <t>ธัญบุรี,รพช.</t>
  </si>
  <si>
    <t>ประชาธิปัตย์,รพช.</t>
  </si>
  <si>
    <t>หนองเสือ,รพช.</t>
  </si>
  <si>
    <t>ลาดหลุมแก้ว,รพช.</t>
  </si>
  <si>
    <t>ลำลูกกา,รพช.</t>
  </si>
  <si>
    <t>สามโคก,รพช.</t>
  </si>
  <si>
    <t>พระนครศรีอยุธยา,รพศ.</t>
  </si>
  <si>
    <t>เสนา,รพท.</t>
  </si>
  <si>
    <t>ท่าเรือ,รพช.</t>
  </si>
  <si>
    <t>สมเด็จพระสังฆราช(นครหลวง),รพช.</t>
  </si>
  <si>
    <t>บางไทร,รพช.</t>
  </si>
  <si>
    <t>บางบาล,รพช.</t>
  </si>
  <si>
    <t>บางปะอิน,รพช.</t>
  </si>
  <si>
    <t>บางปะหัน,รพช.</t>
  </si>
  <si>
    <t>ผักไห่,รพช.</t>
  </si>
  <si>
    <t>ภาชี,รพช.</t>
  </si>
  <si>
    <t>ลาดบัวหลวง,รพช.</t>
  </si>
  <si>
    <t>วังน้อย,รพช.</t>
  </si>
  <si>
    <t>บางซ้าย,รพช.</t>
  </si>
  <si>
    <t>อุทัย,รพช.</t>
  </si>
  <si>
    <t>มหาราช,รพช.</t>
  </si>
  <si>
    <t>บ้านแพรก,รพช.</t>
  </si>
  <si>
    <t>พระนารายณ์มหาราช,รพท.</t>
  </si>
  <si>
    <t>บ้านหมี่,รพท.</t>
  </si>
  <si>
    <t>พัฒนานิคม,รพช.</t>
  </si>
  <si>
    <t>โคกสำโรง,รพช.</t>
  </si>
  <si>
    <t>ชัยบาดาล,รพช.</t>
  </si>
  <si>
    <t>ท่าวุ้ง,รพช.</t>
  </si>
  <si>
    <t>ท่าหลวง,รพช.</t>
  </si>
  <si>
    <t>สระโบสถ์,รพช.</t>
  </si>
  <si>
    <t>โคกเจริญ,รพช.</t>
  </si>
  <si>
    <t>ลำสนธิ,รพช.</t>
  </si>
  <si>
    <t>หนองม่วง,รพช.</t>
  </si>
  <si>
    <t>สระบุรี,รพศ.</t>
  </si>
  <si>
    <t>พระพุทธบาท,รพท.</t>
  </si>
  <si>
    <t>แก่งคอย,รพช.</t>
  </si>
  <si>
    <t>หนองแค,รพช.</t>
  </si>
  <si>
    <t>วิหารแดง,รพช.</t>
  </si>
  <si>
    <t>หนองแซง,รพช.</t>
  </si>
  <si>
    <t>บ้านหมอ,รพช.</t>
  </si>
  <si>
    <t>ดอนพุด,รพช.</t>
  </si>
  <si>
    <t>หนองโดน,รพช.</t>
  </si>
  <si>
    <t>เสาไห้,รพช.</t>
  </si>
  <si>
    <t>มวกเหล็ก,รพช.</t>
  </si>
  <si>
    <t>วังม่วง,รพช.</t>
  </si>
  <si>
    <t>สิงห์บุรี,รพท.</t>
  </si>
  <si>
    <t>อินทร์บุรี,รพท.</t>
  </si>
  <si>
    <t>บางระจัน,รพช.</t>
  </si>
  <si>
    <t>ค่ายบางระจัน,รพช.</t>
  </si>
  <si>
    <t>พรหมบุรี,รพช.</t>
  </si>
  <si>
    <t>ท่าช้าง,รพช.</t>
  </si>
  <si>
    <t>อ่างทอง,รพท.</t>
  </si>
  <si>
    <t>ไชโย,รพช.</t>
  </si>
  <si>
    <t>ป่าโมก,รพช.</t>
  </si>
  <si>
    <t>โพธิ์ทอง,รพช.</t>
  </si>
  <si>
    <t>แสวงหา,รพช.</t>
  </si>
  <si>
    <t>วิเศษชัยชาญ,รพช.</t>
  </si>
  <si>
    <t>สามโก้,รพช.</t>
  </si>
  <si>
    <t>พระจอมเกล้า,รพท.</t>
  </si>
  <si>
    <t>เขาย้อย,รพช.</t>
  </si>
  <si>
    <t>หนองหญ้าปล้อง,รพช.</t>
  </si>
  <si>
    <t>ชะอำ,รพช.</t>
  </si>
  <si>
    <t>ท่ายาง,รพช.</t>
  </si>
  <si>
    <t>บ้านลาด,รพช.</t>
  </si>
  <si>
    <t>บ้านแหลม,รพช.</t>
  </si>
  <si>
    <t>แก่งกระจาน,รพช.</t>
  </si>
  <si>
    <t>พหลพลพยุหเสนา,รพท.</t>
  </si>
  <si>
    <t>มะการักษ์,รพท.</t>
  </si>
  <si>
    <t>ไทรโยค,รพช.</t>
  </si>
  <si>
    <t>สมเด็จพระปิยะมหาราชรมณียเขต,รพช.</t>
  </si>
  <si>
    <t>บ่อพลอย,รพช.</t>
  </si>
  <si>
    <t>ท่ากระดาน,รพช.</t>
  </si>
  <si>
    <t>สมเด็จพระสังฆราชองค์ที่ ๑๙,รพช.</t>
  </si>
  <si>
    <t>ทองผาภูมิ,รพช.</t>
  </si>
  <si>
    <t>สังขละบุรี,รพช.</t>
  </si>
  <si>
    <t>เจ้าคุณไพบูลย์พนมทวน,รพช.</t>
  </si>
  <si>
    <t>เลาขวัญ,รพช.</t>
  </si>
  <si>
    <t>ด่านมะขามเตี้ย,รพช.</t>
  </si>
  <si>
    <t>สถานพระบารมี,รพช.</t>
  </si>
  <si>
    <t>ศุกร์ศิริศรีสวัสดิ์,รพช.</t>
  </si>
  <si>
    <t>ห้วยกระเจา เฉลิมพระเกียรติ 80 พรรษา,รพช.</t>
  </si>
  <si>
    <t>นครปฐม,รพศ.</t>
  </si>
  <si>
    <t>กำแพงแสน,รพช.</t>
  </si>
  <si>
    <t>นครชัยศรี,รพช.</t>
  </si>
  <si>
    <t>ห้วยพลู,รพช.</t>
  </si>
  <si>
    <t>ดอนตูม,รพช.</t>
  </si>
  <si>
    <t>บางเลน,รพช.</t>
  </si>
  <si>
    <t>สามพราน,รพช.</t>
  </si>
  <si>
    <t>พุทธมณฑล,รพช.</t>
  </si>
  <si>
    <t>หลวงพ่อเปิ่น,รพช.</t>
  </si>
  <si>
    <t>ประจวบคีรีขันธ์,รพท.</t>
  </si>
  <si>
    <t>กุยบุรี,รพช.</t>
  </si>
  <si>
    <t>ทับสะแก,รพช.</t>
  </si>
  <si>
    <t>บางสะพาน,รพช.</t>
  </si>
  <si>
    <t>บางสะพานน้อย,รพช.</t>
  </si>
  <si>
    <t>ปราณบุรี,รพช.</t>
  </si>
  <si>
    <t>หัวหิน,รพท.</t>
  </si>
  <si>
    <t>สามร้อยยอด,รพช.</t>
  </si>
  <si>
    <t>ราชบุรี,รพศ.</t>
  </si>
  <si>
    <t>ดำเนินสะดวก,รพท.</t>
  </si>
  <si>
    <t>บ้านโป่ง,รพท.</t>
  </si>
  <si>
    <t>โพธาราม,รพท.</t>
  </si>
  <si>
    <t>สวนผึ้ง,รพช.</t>
  </si>
  <si>
    <t>บางแพ,รพช.</t>
  </si>
  <si>
    <t>เจ็ดเสมียน,รพช.</t>
  </si>
  <si>
    <t>ปากท่อ,รพช.</t>
  </si>
  <si>
    <t>วัดเพลง,รพช.</t>
  </si>
  <si>
    <t>สมเด็จพระยุพราชจอมบึง,รพช.</t>
  </si>
  <si>
    <t>บ้านคา,รพช.</t>
  </si>
  <si>
    <t>สมเด็จพระพุทธเลิศหล้า,รพท.</t>
  </si>
  <si>
    <t>นภาลัย,รพช.</t>
  </si>
  <si>
    <t>อัมพวา,รพช.</t>
  </si>
  <si>
    <t>สมุทรสาคร,รพท.</t>
  </si>
  <si>
    <t>กระทุ่มแบน,รพท.</t>
  </si>
  <si>
    <t>เจ้าพระยายมราช,รพศ.</t>
  </si>
  <si>
    <t>สมเด็จพระสังฆราชองค์ที่17,รพท.</t>
  </si>
  <si>
    <t>เดิมบางนางบวช,รพช.</t>
  </si>
  <si>
    <t>ด่านช้าง,รพช.</t>
  </si>
  <si>
    <t>บางปลาม้า,รพช.</t>
  </si>
  <si>
    <t>ศรีประจันต์,รพช.</t>
  </si>
  <si>
    <t>ดอนเจดีย์,รพช.</t>
  </si>
  <si>
    <t>สามชุก,รพช.</t>
  </si>
  <si>
    <t>อู่ทอง,รพช.</t>
  </si>
  <si>
    <t>หนองหญ้าไซ,รพช.</t>
  </si>
  <si>
    <t>พระปกเกล้า,รพศ.</t>
  </si>
  <si>
    <t>ขลุง,รพช.</t>
  </si>
  <si>
    <t>ท่าใหม่,รพช.</t>
  </si>
  <si>
    <t>เขาสุกิม,รพช.</t>
  </si>
  <si>
    <t>สองพี่น้อง,รพช.</t>
  </si>
  <si>
    <t>โป่งน้ำร้อน,รพช.</t>
  </si>
  <si>
    <t>มะขาม,รพช.</t>
  </si>
  <si>
    <t>แหลมสิงห์,รพช.</t>
  </si>
  <si>
    <t>สอยดาว,รพช.</t>
  </si>
  <si>
    <t>แก่งหางแมว,รพช.</t>
  </si>
  <si>
    <t>นายายอาม,รพช.</t>
  </si>
  <si>
    <t>เขาคิชฌกูฏ,รพช.</t>
  </si>
  <si>
    <t>พุทธโสธร,รพท.</t>
  </si>
  <si>
    <t>ท่าตะเกียบ,รพช.</t>
  </si>
  <si>
    <t>บางคล้า,รพช.</t>
  </si>
  <si>
    <t>บางน้ำเปรี้ยว,รพช.</t>
  </si>
  <si>
    <t>บางปะกง,รพช.</t>
  </si>
  <si>
    <t>บ้านโพธิ์,รพช.</t>
  </si>
  <si>
    <t>พนมสารคาม,รพช.</t>
  </si>
  <si>
    <t>สนามชัยเขต,รพช.</t>
  </si>
  <si>
    <t>แปลงยาว,รพช.</t>
  </si>
  <si>
    <t>ราชสาส์น,รพช.</t>
  </si>
  <si>
    <t>คลองเขื่อน,รพช.</t>
  </si>
  <si>
    <t>ชลบุรี,รพศ.</t>
  </si>
  <si>
    <t>บ้านบึง,รพช.</t>
  </si>
  <si>
    <t>หนองใหญ่,รพช.</t>
  </si>
  <si>
    <t>บางละมุง,รพท.</t>
  </si>
  <si>
    <t>วัดญาณสังวราราม,รพช.</t>
  </si>
  <si>
    <t>พานทอง,รพช.</t>
  </si>
  <si>
    <t>พนัสนิคม,รพช.</t>
  </si>
  <si>
    <t>แหลมฉบัง,รพช.</t>
  </si>
  <si>
    <t>เกาะสีชัง,รพช.</t>
  </si>
  <si>
    <t>สัตหีบกม10,รพช.</t>
  </si>
  <si>
    <t>บ่อทอง,รพช.</t>
  </si>
  <si>
    <t>เกาะจันทร์,รพช.</t>
  </si>
  <si>
    <t>ตราด,รพท.</t>
  </si>
  <si>
    <t>คลองใหญ่,รพช.</t>
  </si>
  <si>
    <t>เขาสมิง,รพช.</t>
  </si>
  <si>
    <t>บ่อไร่,รพช.</t>
  </si>
  <si>
    <t>แหลมงอบ,รพช.</t>
  </si>
  <si>
    <t>เกาะกูด,รพช.</t>
  </si>
  <si>
    <t>เกาะช้าง,รพช.</t>
  </si>
  <si>
    <t>เจ้าพระยาอภัยภูเบศร,รพศ.</t>
  </si>
  <si>
    <t>กบินทร์บุรี,รพท.</t>
  </si>
  <si>
    <t>นาดี,รพช.</t>
  </si>
  <si>
    <t>บ้านสร้าง,รพช.</t>
  </si>
  <si>
    <t>ประจันตคาม,รพช.</t>
  </si>
  <si>
    <t>ศรีมหาโพธิ,รพช.</t>
  </si>
  <si>
    <t>ศรีมโหสถ,รพช.</t>
  </si>
  <si>
    <t>ระยอง,รพศ.</t>
  </si>
  <si>
    <t>เฉลิมพระเกียรติสมเด็จพระเทพรัตนราชสุดาฯ สยามบรมราชกุมารี ระยอง,รพท.</t>
  </si>
  <si>
    <t>บ้านฉาง,รพช.</t>
  </si>
  <si>
    <t>แกลง,รพท.</t>
  </si>
  <si>
    <t>วังจันทร์,รพช.</t>
  </si>
  <si>
    <t>บ้านค่าย,รพช.</t>
  </si>
  <si>
    <t>ปลวกแดง,รพช.</t>
  </si>
  <si>
    <t>เขาชะเมา เฉลิมพระเกียรติ 80 พรรษา,รพช.</t>
  </si>
  <si>
    <t>นิคมพัฒนา,รพช.</t>
  </si>
  <si>
    <t>สมุทรปราการ,รพท.</t>
  </si>
  <si>
    <t>บางบ่อ,รพช.</t>
  </si>
  <si>
    <t>บางพลี,รพท.</t>
  </si>
  <si>
    <t>บางจาก,รพช.</t>
  </si>
  <si>
    <t>พระสมุทรเจดีย์,รพช.</t>
  </si>
  <si>
    <t>บางเสาธง,รพช.</t>
  </si>
  <si>
    <t>สมเด็จพระยุพราชสระแก้ว,รพท.</t>
  </si>
  <si>
    <t>คลองหาด,รพช.</t>
  </si>
  <si>
    <t>ตาพระยา,รพช.</t>
  </si>
  <si>
    <t>วังน้ำเย็น,รพช.</t>
  </si>
  <si>
    <t>วัฒนานคร,รพช.</t>
  </si>
  <si>
    <t>อรัญประเทศ,รพท.</t>
  </si>
  <si>
    <t>เขาฉกรรจ์,รพช.</t>
  </si>
  <si>
    <t>วังสมบูรณ์,รพช.</t>
  </si>
  <si>
    <t>โคกสูง,รพช.</t>
  </si>
  <si>
    <t>กาฬสินธุ์,รพท.</t>
  </si>
  <si>
    <t>นามน,รพช.</t>
  </si>
  <si>
    <t>กมลาไสย,รพช.</t>
  </si>
  <si>
    <t>ร่องคำ,รพช.</t>
  </si>
  <si>
    <t>เขาวง,รพช.</t>
  </si>
  <si>
    <t>ยางตลาด,รพช.</t>
  </si>
  <si>
    <t>ห้วยเม็ก,รพช.</t>
  </si>
  <si>
    <t>สหัสขันธ์,รพช.</t>
  </si>
  <si>
    <t>คำม่วง,รพช.</t>
  </si>
  <si>
    <t>ท่าคันโท,รพช.</t>
  </si>
  <si>
    <t>หนองกุงศรี,รพช.</t>
  </si>
  <si>
    <t>สมเด็จ,รพช.</t>
  </si>
  <si>
    <t>ห้วยผึ้ง,รพช.</t>
  </si>
  <si>
    <t>สมเด็จพระยุพราชกุฉินารายณ์,รพช.</t>
  </si>
  <si>
    <t>นาคู,รพช.</t>
  </si>
  <si>
    <t>ฆ้องชัย,รพช.</t>
  </si>
  <si>
    <t>ดอนจาน,รพช.</t>
  </si>
  <si>
    <t>สามชัย,รพช.</t>
  </si>
  <si>
    <t>ขอนแก่น,รพศ.</t>
  </si>
  <si>
    <t>บ้านฝาง,รพช.</t>
  </si>
  <si>
    <t>พระยืน,รพช.</t>
  </si>
  <si>
    <t>หนองเรือ,รพช.</t>
  </si>
  <si>
    <t>ชุมแพ,รพท.</t>
  </si>
  <si>
    <t>สีชมพู,รพช.</t>
  </si>
  <si>
    <t>น้ำพอง,รพช.</t>
  </si>
  <si>
    <t>อุบลรัตน์,รพช.</t>
  </si>
  <si>
    <t>บ้านไผ่,รพช.</t>
  </si>
  <si>
    <t>เปือยน้อย,รพช.</t>
  </si>
  <si>
    <t>พล,รพช.</t>
  </si>
  <si>
    <t>แวงใหญ่,รพช.</t>
  </si>
  <si>
    <t>แวงน้อย,รพช.</t>
  </si>
  <si>
    <t>หนองสองห้อง,รพช.</t>
  </si>
  <si>
    <t>ภูเวียง,รพช.</t>
  </si>
  <si>
    <t>มัญจาคีรี,รพช.</t>
  </si>
  <si>
    <t>ชนบท,รพช.</t>
  </si>
  <si>
    <t>เขาสวนกวาง,รพช.</t>
  </si>
  <si>
    <t>ภูผาม่าน,รพช.</t>
  </si>
  <si>
    <t>สมเด็จพระยุพราชกระนวน,รพช.</t>
  </si>
  <si>
    <t>สิรินธร(ภาคตะวันออกเฉียงเหนือ),รพท.</t>
  </si>
  <si>
    <t>ซำสูง,รพช.</t>
  </si>
  <si>
    <t>หนองนาคำ,รพช.</t>
  </si>
  <si>
    <t>เวียงเก่า,รพช.</t>
  </si>
  <si>
    <t>โคกโพธิ์ไชย,รพช.</t>
  </si>
  <si>
    <t>โนนศิลา,รพช.</t>
  </si>
  <si>
    <t>มหาสารคาม,รพท.</t>
  </si>
  <si>
    <t>แกดำ,รพช.</t>
  </si>
  <si>
    <t>โกสุมพิสัย,รพช.</t>
  </si>
  <si>
    <t>กันทรวิชัย,รพช.</t>
  </si>
  <si>
    <t>เชียงยืน,รพช.</t>
  </si>
  <si>
    <t>บรบือ,รพช.</t>
  </si>
  <si>
    <t>นาเชือก,รพช.</t>
  </si>
  <si>
    <t>พยัคฆภูมิพิสัย,รพช.</t>
  </si>
  <si>
    <t>วาปีปทุม,รพช.</t>
  </si>
  <si>
    <t>นาดูน,รพช.</t>
  </si>
  <si>
    <t>ยางสีสุราช,รพช.</t>
  </si>
  <si>
    <t>กุดรัง,รพช.</t>
  </si>
  <si>
    <t>ชื่นชม,รพช.</t>
  </si>
  <si>
    <t>ร้อยเอ็ด,รพท.</t>
  </si>
  <si>
    <t>เกษตรวิสัย,รพช.</t>
  </si>
  <si>
    <t>ปทุมรัตต์,รพช.</t>
  </si>
  <si>
    <t>จตุรพักตรพิมาน,รพช.</t>
  </si>
  <si>
    <t>ธวัชบุรี,รพช.</t>
  </si>
  <si>
    <t>พนมไพร,รพช.</t>
  </si>
  <si>
    <t>โพนทอง,รพช.</t>
  </si>
  <si>
    <t>โพธิ์ชัย,รพช.</t>
  </si>
  <si>
    <t>หนองพอก,รพช.</t>
  </si>
  <si>
    <t>เสลภูมิ,รพช.</t>
  </si>
  <si>
    <t>สุวรรณภูมิ,รพช.</t>
  </si>
  <si>
    <t>เมืองสรวง,รพช.</t>
  </si>
  <si>
    <t>โพนทราย,รพช.</t>
  </si>
  <si>
    <t>อาจสามารถ,รพช.</t>
  </si>
  <si>
    <t>เมยวดี,รพช.</t>
  </si>
  <si>
    <t>ศรีสมเด็จ,รพช.</t>
  </si>
  <si>
    <t>จังหาร,รพช.</t>
  </si>
  <si>
    <t>ทุ่งเขาหลวง,รพช.</t>
  </si>
  <si>
    <t>เชียงขวัญ,รพช.</t>
  </si>
  <si>
    <t>หนองฮี,รพช.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</si>
  <si>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</si>
  <si>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</si>
  <si>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</si>
  <si>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</si>
  <si>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</si>
  <si>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</si>
  <si>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</si>
  <si>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</si>
  <si>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</si>
  <si>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</si>
  <si>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</si>
  <si>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</si>
  <si>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</si>
  <si>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</si>
  <si>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</si>
  <si>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</si>
  <si>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</si>
  <si>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</si>
  <si>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</si>
  <si>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</si>
  <si>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</si>
  <si>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</si>
  <si>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</si>
  <si>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</si>
  <si>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</si>
  <si>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</si>
  <si>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</si>
  <si>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</si>
  <si>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</si>
  <si>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</si>
  <si>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</si>
  <si>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</si>
  <si>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</si>
  <si>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</si>
  <si>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</si>
  <si>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</si>
  <si>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</si>
  <si>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</si>
  <si>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</si>
  <si>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</si>
  <si>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</si>
  <si>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วานรนิวาส,รพช.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</si>
  <si>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</si>
  <si>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</si>
  <si>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</si>
  <si>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</si>
  <si>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</si>
  <si>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</si>
  <si>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</si>
  <si>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</si>
  <si>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</si>
  <si>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</si>
  <si>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</si>
  <si>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</si>
  <si>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</si>
  <si>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</si>
  <si>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สมเด็จพระยุพราชท่าบ่อ,รพช.</t>
  </si>
  <si>
    <t>สระใคร,รพช.</t>
  </si>
  <si>
    <t>โพธิ์ตาก,รพช.</t>
  </si>
  <si>
    <t>เฝ้าไร่,รพช.</t>
  </si>
  <si>
    <t>รัตนวาปี,รพช.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</si>
  <si>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</si>
  <si>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</si>
  <si>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</si>
  <si>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</si>
  <si>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</si>
  <si>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</si>
  <si>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</si>
  <si>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</si>
  <si>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</si>
  <si>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</si>
  <si>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</si>
  <si>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</si>
  <si>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</si>
  <si>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</si>
  <si>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</si>
  <si>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</si>
  <si>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</si>
  <si>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</si>
  <si>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</si>
  <si>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</si>
  <si>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</si>
  <si>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</si>
  <si>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</si>
  <si>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</si>
  <si>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</si>
  <si>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</si>
  <si>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</si>
  <si>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ซับใหญ่,รพช.</t>
  </si>
  <si>
    <t>ชัยภูมิ,รพท.</t>
  </si>
  <si>
    <t>บ้านเขว้า,รพช.</t>
  </si>
  <si>
    <t>คอนสวรรค์,รพช.</t>
  </si>
  <si>
    <t>เกษตรสมบูรณ์,รพช.</t>
  </si>
  <si>
    <t>หนองบัวแดง,รพช.</t>
  </si>
  <si>
    <t>จัตุรัส,รพช.</t>
  </si>
  <si>
    <t>บำเหน็จณรงค์,รพช.</t>
  </si>
  <si>
    <t>หนองบัวระเหว,รพช.</t>
  </si>
  <si>
    <t>เทพสถิต,รพช.</t>
  </si>
  <si>
    <t>ภูเขียวเฉลิมพระเกียรติ,รพช.</t>
  </si>
  <si>
    <t>บ้านแท่น,รพช.</t>
  </si>
  <si>
    <t>แก้งคร้อ,รพช.</t>
  </si>
  <si>
    <t>คอนสาร,รพช.</t>
  </si>
  <si>
    <t>ภักดีชุมพล,รพช.</t>
  </si>
  <si>
    <t>เนินสง่า,รพช.</t>
  </si>
  <si>
    <t>ศูนย์แพทย์ชุมชนศรีษะละเลิง</t>
  </si>
  <si>
    <t>ศูนย์แพทย์ชุมชนตลาดแค</t>
  </si>
  <si>
    <t>มหาราชนครราชสีมา,รพศ.</t>
  </si>
  <si>
    <t>ครบุรี,รพช.</t>
  </si>
  <si>
    <t>เสิงสาง,รพช.</t>
  </si>
  <si>
    <t>คง,รพช.</t>
  </si>
  <si>
    <t>บ้านเหลื่อม,รพช.</t>
  </si>
  <si>
    <t>จักราช,รพช.</t>
  </si>
  <si>
    <t>โชคชัย,รพช.</t>
  </si>
  <si>
    <t>ด่านขุนทด,รพช.</t>
  </si>
  <si>
    <t>โนนไทย,รพช.</t>
  </si>
  <si>
    <t>โนนสูง,รพช.</t>
  </si>
  <si>
    <t>ขามสะแกแสง,รพช.</t>
  </si>
  <si>
    <t>บัวใหญ่,รพช.</t>
  </si>
  <si>
    <t>ประทาย,รพช.</t>
  </si>
  <si>
    <t>ปักธงชัย,รพช.</t>
  </si>
  <si>
    <t>พิมาย,รพช.</t>
  </si>
  <si>
    <t>ห้วยแถลง,รพช.</t>
  </si>
  <si>
    <t>ชุมพวง,รพช.</t>
  </si>
  <si>
    <t>สูงเนิน,รพช.</t>
  </si>
  <si>
    <t>ขามทะเลสอ,รพช.</t>
  </si>
  <si>
    <t>สีคิ้ว,รพช.</t>
  </si>
  <si>
    <t>ปากช่องนานา,รพท.</t>
  </si>
  <si>
    <t>หนองบุญมาก,รพช.</t>
  </si>
  <si>
    <t>แก้งสนามนาง,รพช.</t>
  </si>
  <si>
    <t>โนนแดง,รพช.</t>
  </si>
  <si>
    <t>วังน้ำเขียว,รพช.</t>
  </si>
  <si>
    <t>เฉลิมพระเกียรติสมเด็จย่า 100 ปี,รพช.</t>
  </si>
  <si>
    <t>ลำทะเมนชัย,รพช.</t>
  </si>
  <si>
    <t>ศูนย์แพทย์ชุมชนมะค่า</t>
  </si>
  <si>
    <t>ศูนย์แพทย์ชุมชนเมือง1หัวทะเล</t>
  </si>
  <si>
    <t>พระทองคำ เฉลิมพระเกียรติ 80 พรรษา,รพช.</t>
  </si>
  <si>
    <t>เทพรัตน์นครราชสีมา,รพท.</t>
  </si>
  <si>
    <t>เฉลิมพระเกียรติ,รพช.</t>
  </si>
  <si>
    <t>บัวลาย,รพช.</t>
  </si>
  <si>
    <t>สีดา,รพช.</t>
  </si>
  <si>
    <t>เทพารักษ์,รพช.</t>
  </si>
  <si>
    <t>บุรีรัมย์,รพศ.</t>
  </si>
  <si>
    <t>คูเมือง,รพช.</t>
  </si>
  <si>
    <t>กระสัง,รพช.</t>
  </si>
  <si>
    <t>นางรอง,รพท.</t>
  </si>
  <si>
    <t>หนองกี่,รพช.</t>
  </si>
  <si>
    <t>ละหานทราย,รพช.</t>
  </si>
  <si>
    <t>ประโคนชัย,รพช.</t>
  </si>
  <si>
    <t>บ้านกรวด,รพช.</t>
  </si>
  <si>
    <t>พุทไธสง,รพช.</t>
  </si>
  <si>
    <t>ลำปลายมาศ,รพช.</t>
  </si>
  <si>
    <t>สตึก,รพช.</t>
  </si>
  <si>
    <t>ปะคำ,รพช.</t>
  </si>
  <si>
    <t>นาโพธิ์,รพช.</t>
  </si>
  <si>
    <t>หนองหงส์,รพช.</t>
  </si>
  <si>
    <t>พลับพลาชัย,รพช.</t>
  </si>
  <si>
    <t>ห้วยราช,รพช.</t>
  </si>
  <si>
    <t>โนนสุวรรณ,รพช.</t>
  </si>
  <si>
    <t>ชำนิ,รพช.</t>
  </si>
  <si>
    <t>บ้านใหม่ไชยพจน์,รพช.</t>
  </si>
  <si>
    <t>โนนดินแดง,รพช.</t>
  </si>
  <si>
    <t>เฉลิมพระเกียรติ(บุรีรัมย์),รพช.</t>
  </si>
  <si>
    <t>แคนดง,รพช.</t>
  </si>
  <si>
    <t>บ้านด่าน,รพช.</t>
  </si>
  <si>
    <t>สุรินทร์,รพศ.</t>
  </si>
  <si>
    <t>ชุมพลบุรี,รพช.</t>
  </si>
  <si>
    <t>ท่าตูม,รพช.</t>
  </si>
  <si>
    <t>จอมพระ,รพช.</t>
  </si>
  <si>
    <t>ปราสาท,รพท.</t>
  </si>
  <si>
    <t>กาบเชิง,รพช.</t>
  </si>
  <si>
    <t>รัตนบุรี,รพช.</t>
  </si>
  <si>
    <t>สนม,รพช.</t>
  </si>
  <si>
    <t>ศีขรภูมิ,รพช.</t>
  </si>
  <si>
    <t>สังขะ,รพช.</t>
  </si>
  <si>
    <t>ลำดวน,รพช.</t>
  </si>
  <si>
    <t>สำโรงทาบ,รพช.</t>
  </si>
  <si>
    <t>บัวเชด,รพช.</t>
  </si>
  <si>
    <t>พนมดงรัก เฉลิมพระเกียรติ 80 พรรษา,รพช.</t>
  </si>
  <si>
    <t>เขวาสินรินทร์,รพช.</t>
  </si>
  <si>
    <t>ศรีณรงค์,รพช.</t>
  </si>
  <si>
    <t>โนนนารายณ์,รพช.</t>
  </si>
  <si>
    <t>มุกดาหาร,รพท.</t>
  </si>
  <si>
    <t>นิคมคำสร้อย,รพช.</t>
  </si>
  <si>
    <t>ดอนตาล,รพช.</t>
  </si>
  <si>
    <t>ดงหลวง,รพช.</t>
  </si>
  <si>
    <t>คำชะอี,รพช.</t>
  </si>
  <si>
    <t>หว้านใหญ่,รพช.</t>
  </si>
  <si>
    <t>หนองสูง,รพช.</t>
  </si>
  <si>
    <t>ยโสธร,รพท.</t>
  </si>
  <si>
    <t>ทรายมูล,รพช.</t>
  </si>
  <si>
    <t>กุดชุม,รพช.</t>
  </si>
  <si>
    <t>คำเขื่อนแก้ว,รพช.</t>
  </si>
  <si>
    <t>ป่าติ้ว,รพช.</t>
  </si>
  <si>
    <t>มหาชนะชัย,รพช.</t>
  </si>
  <si>
    <t>ค้อวัง,รพช.</t>
  </si>
  <si>
    <t>ไทยเจริญ,รพช.</t>
  </si>
  <si>
    <t>สมเด็จพระยุพราชเลิงนกทา,รพช.</t>
  </si>
  <si>
    <t>ศรีสะเกษ,รพท.</t>
  </si>
  <si>
    <t>ยางชุมน้อย,รพช.</t>
  </si>
  <si>
    <t>กันทรารมย์,รพช.</t>
  </si>
  <si>
    <t>กันทรลักษ์,รพช.</t>
  </si>
  <si>
    <t>ขุขันธ์,รพช.</t>
  </si>
  <si>
    <t>ไพรบึง,รพช.</t>
  </si>
  <si>
    <t>ปรางค์กู่,รพช.</t>
  </si>
  <si>
    <t>ขุนหาญ,รพช.</t>
  </si>
  <si>
    <t>ราษีไศล,รพช.</t>
  </si>
  <si>
    <t>อุทุมพรพิสัย,รพช.</t>
  </si>
  <si>
    <t>บึงบูรพ์,รพช.</t>
  </si>
  <si>
    <t>ห้วยทับทัน,รพช.</t>
  </si>
  <si>
    <t>โนนคูณ,รพช.</t>
  </si>
  <si>
    <t>ศรีรัตนะ,รพช.</t>
  </si>
  <si>
    <t>วังหิน,รพช.</t>
  </si>
  <si>
    <t>น้ำเกลี้ยง,รพช.</t>
  </si>
  <si>
    <t>ภูสิงห์,รพช.</t>
  </si>
  <si>
    <t>เมืองจันทร์,รพช.</t>
  </si>
  <si>
    <t>เบญจลักษ์เฉลิมพระเกียรติ 80 พรรษา,รพช.</t>
  </si>
  <si>
    <t>พยุห์,รพช.</t>
  </si>
  <si>
    <t>โพธิ์ศรีสุวรรณ,รพช.</t>
  </si>
  <si>
    <t>ศิลาลาด,รพช.</t>
  </si>
  <si>
    <t>อำนาจเจริญ,รพท.</t>
  </si>
  <si>
    <t>ชานุมาน,รพช.</t>
  </si>
  <si>
    <t>ปทุมราชวงศา,รพช.</t>
  </si>
  <si>
    <t>พนา,รพช.</t>
  </si>
  <si>
    <t>เสนางคนิคม,รพช.</t>
  </si>
  <si>
    <t>หัวตะพาน,รพช.</t>
  </si>
  <si>
    <t>ลืออำนาจ,รพช.</t>
  </si>
  <si>
    <t>สรรพสิทธิประสงค์,รพศ.</t>
  </si>
  <si>
    <t>ศรีเมืองใหม่,รพช.</t>
  </si>
  <si>
    <t>โขงเจียม,รพช.</t>
  </si>
  <si>
    <t>เขื่องใน,รพช.</t>
  </si>
  <si>
    <t>เขมราฐ,รพช.</t>
  </si>
  <si>
    <t>นาจะหลวย,รพช.</t>
  </si>
  <si>
    <t>น้ำยืน,รพช.</t>
  </si>
  <si>
    <t>บุณฑริก,รพช.</t>
  </si>
  <si>
    <t>ตระการพืชผล,รพช.</t>
  </si>
  <si>
    <t>กุดข้าวปุ้น,รพช.</t>
  </si>
  <si>
    <t>ม่วงสามสิบ,รพช.</t>
  </si>
  <si>
    <t>วารินชำราบ,รพท.</t>
  </si>
  <si>
    <t>พิบูลมังสาหาร,รพช.</t>
  </si>
  <si>
    <t>ตาลสุม,รพช.</t>
  </si>
  <si>
    <t>โพธิ์ไทร,รพช.</t>
  </si>
  <si>
    <t>สำโรง,รพช.</t>
  </si>
  <si>
    <t>ดอนมดแดง,รพช.</t>
  </si>
  <si>
    <t>สิรินธร,รพช.</t>
  </si>
  <si>
    <t>ทุ่งศรีอุดม,รพช.</t>
  </si>
  <si>
    <t>สมเด็จพระยุพราชเดชอุดม,รพท.</t>
  </si>
  <si>
    <t>๕๐ พรรษา มหาวชิราลงกรณ์,รพท.</t>
  </si>
  <si>
    <t>นาตาล,รพช.</t>
  </si>
  <si>
    <t>นาเยีย,รพช.</t>
  </si>
  <si>
    <t>สว่างวีระวงศ์,รพช.</t>
  </si>
  <si>
    <t>น้ำขุ่น,รพช.</t>
  </si>
  <si>
    <t>เหล่าเสือโก้ก,รพช.</t>
  </si>
  <si>
    <t>กระบี่,รพท.</t>
  </si>
  <si>
    <t>เขาพนม,รพช.</t>
  </si>
  <si>
    <t>เกาะลันตา,รพช.</t>
  </si>
  <si>
    <t>คลองท่อม,รพช.</t>
  </si>
  <si>
    <t>อ่าวลึก,รพช.</t>
  </si>
  <si>
    <t>ปลายพระยา,รพช.</t>
  </si>
  <si>
    <t>ลำทับ,รพช.</t>
  </si>
  <si>
    <t>เหนือคลอง,รพช.</t>
  </si>
  <si>
    <t>เกาะพีพี,รพช.</t>
  </si>
  <si>
    <t>ชุมพรเขตรอุดมศักดิ์,รพท.</t>
  </si>
  <si>
    <t>ปากน้ำชุมพร,รพช.</t>
  </si>
  <si>
    <t>ท่าแซะ,รพช.</t>
  </si>
  <si>
    <t>ปะทิว,รพช.</t>
  </si>
  <si>
    <t>มาบอำมฤต,รพช.</t>
  </si>
  <si>
    <t>หลังสวน,รพช.</t>
  </si>
  <si>
    <t>ปากน้ำหลังสวน,รพช.</t>
  </si>
  <si>
    <t>ละแม,รพช.</t>
  </si>
  <si>
    <t>พะโต๊ะ,รพช.</t>
  </si>
  <si>
    <t>สวี,รพช.</t>
  </si>
  <si>
    <t>ทุ่งตะโก,รพช.</t>
  </si>
  <si>
    <t>มหาราชนครศรีธรรมราช,รพศ.</t>
  </si>
  <si>
    <t>พรหมคีรี,รพช.</t>
  </si>
  <si>
    <t>ลานสะกา,รพช.</t>
  </si>
  <si>
    <t>สมเด็จพระยุพราชฉวาง,รพช.</t>
  </si>
  <si>
    <t>พิปูน,รพช.</t>
  </si>
  <si>
    <t>เชียรใหญ่,รพช.</t>
  </si>
  <si>
    <t>ชะอวด,รพช.</t>
  </si>
  <si>
    <t>ท่าศาลา,รพช.</t>
  </si>
  <si>
    <t>ทุ่งสง,รพท.</t>
  </si>
  <si>
    <t>นาบอน,รพช.</t>
  </si>
  <si>
    <t>ทุ่งใหญ่,รพช.</t>
  </si>
  <si>
    <t>ปากพนัง,รพช.</t>
  </si>
  <si>
    <t>ร่อนพิบูลย์,รพช.</t>
  </si>
  <si>
    <t>สิชล,รพท.</t>
  </si>
  <si>
    <t>ขนอม,รพช.</t>
  </si>
  <si>
    <t>หัวไทร,รพช.</t>
  </si>
  <si>
    <t>บางขัน,รพช.</t>
  </si>
  <si>
    <t>ถ้ำพรรณรา,รพช.</t>
  </si>
  <si>
    <t>จุฬาภรณ์,รพช.</t>
  </si>
  <si>
    <t>พ่อท่านคล้ายวาจาสิทธิ์,รพช.</t>
  </si>
  <si>
    <t>นบพิตำ,รพช.</t>
  </si>
  <si>
    <t>พระพรหม,รพช.</t>
  </si>
  <si>
    <t>พังงา,รพท.</t>
  </si>
  <si>
    <t>ตะกั่วป่า,รพท.</t>
  </si>
  <si>
    <t>เกาะยาวชัยพัฒน์,รพช.</t>
  </si>
  <si>
    <t>กะปงชัยพัฒน์,รพช.</t>
  </si>
  <si>
    <t>ตะกั่วทุ่ง,รพช.</t>
  </si>
  <si>
    <t>คุระบุรีชัยพัฒน์,รพช.</t>
  </si>
  <si>
    <t>ทับปุด,รพช.</t>
  </si>
  <si>
    <t>ท้ายเหมืองชัยพัฒน์,รพช.</t>
  </si>
  <si>
    <t>วชิระภูเก็ต,รพศ.</t>
  </si>
  <si>
    <t>ป่าตอง,รพช.</t>
  </si>
  <si>
    <t>ถลาง,รพช.</t>
  </si>
  <si>
    <t>ระนอง,รพท.</t>
  </si>
  <si>
    <t>ละอุ่น,รพช.</t>
  </si>
  <si>
    <t>กะเปอร์,รพช.</t>
  </si>
  <si>
    <t>กระบุรี,รพช.</t>
  </si>
  <si>
    <t>สุขสำราญ,รพช.</t>
  </si>
  <si>
    <t>สุราษฎร์ธานี,รพศ.</t>
  </si>
  <si>
    <t>เกาะสมุย,รพท.</t>
  </si>
  <si>
    <t>กาญจนดิษฐ์,รพช.</t>
  </si>
  <si>
    <t>ดอนสัก,รพช.</t>
  </si>
  <si>
    <t>เกาะพงัน,รพช.</t>
  </si>
  <si>
    <t>ไชยา,รพช.</t>
  </si>
  <si>
    <t>ท่าชนะ,รพช.</t>
  </si>
  <si>
    <t>คีรีรัฐนิคม,รพช.</t>
  </si>
  <si>
    <t>บ้านตาขุน,รพช.</t>
  </si>
  <si>
    <t>พนม,รพช.</t>
  </si>
  <si>
    <t>ท่าฉาง,รพช.</t>
  </si>
  <si>
    <t>บ้านนาสาร,รพช.</t>
  </si>
  <si>
    <t>บ้านนาเดิม,รพช.</t>
  </si>
  <si>
    <t>เคียนซา,รพช.</t>
  </si>
  <si>
    <t>พระแสง,รพช.</t>
  </si>
  <si>
    <t>พุนพิน,รพช.</t>
  </si>
  <si>
    <t>ชัยบุรี,รพช.</t>
  </si>
  <si>
    <t>สมเด็จพระยุพราชเวียงสระ,รพช.</t>
  </si>
  <si>
    <t>วิภาวดี,รพช.</t>
  </si>
  <si>
    <t>ท่าโรงช้าง,รพช.</t>
  </si>
  <si>
    <t>ตรัง,รพศ.</t>
  </si>
  <si>
    <t>กันตัง,รพช.</t>
  </si>
  <si>
    <t>ย่านตาขาว,รพช.</t>
  </si>
  <si>
    <t>ปะเหลียน,รพช.</t>
  </si>
  <si>
    <t>สิเกา,รพช.</t>
  </si>
  <si>
    <t>ห้วยยอด,รพช.</t>
  </si>
  <si>
    <t>วังวิเศษ,รพช.</t>
  </si>
  <si>
    <t>นาโยง,รพช.</t>
  </si>
  <si>
    <t>รัษฎา,รพช.</t>
  </si>
  <si>
    <t>หาดสำราญเฉลิมพระเกียรติ 80 พรรษา,รพช.</t>
  </si>
  <si>
    <t>นราธิวาสราชนครินทร์,รพท.</t>
  </si>
  <si>
    <t>สุไหงโก-ลก,รพท.</t>
  </si>
  <si>
    <t>ตากใบ,รพช.</t>
  </si>
  <si>
    <t>บาเจาะ,รพช.</t>
  </si>
  <si>
    <t>ระแงะ,รพช.</t>
  </si>
  <si>
    <t>รือเสาะ,รพช.</t>
  </si>
  <si>
    <t>ศรีสาคร,รพช.</t>
  </si>
  <si>
    <t>แว้ง,รพช.</t>
  </si>
  <si>
    <t>สุคิริน,รพช.</t>
  </si>
  <si>
    <t>สุไหงปาดี,รพช.</t>
  </si>
  <si>
    <t>จะแนะ,รพช.</t>
  </si>
  <si>
    <t>เจาะไอร้อง,รพช.</t>
  </si>
  <si>
    <t>ยี่งอเฉลิมพระเกียรติ 80 พรรษา,รพช.</t>
  </si>
  <si>
    <t>ปัตตานี,รพท.</t>
  </si>
  <si>
    <t>โคกโพธิ์,รพช.</t>
  </si>
  <si>
    <t>หนองจิก,รพช.</t>
  </si>
  <si>
    <t>ปะนาเระ,รพช.</t>
  </si>
  <si>
    <t>มายอ,รพช.</t>
  </si>
  <si>
    <t>ทุ่งยางแดง,รพช.</t>
  </si>
  <si>
    <t>ไม้แก่น,รพช.</t>
  </si>
  <si>
    <t>ยะหริ่ง,รพช.</t>
  </si>
  <si>
    <t>ยะรัง,รพช.</t>
  </si>
  <si>
    <t>แม่ลาน,รพช.</t>
  </si>
  <si>
    <t>สมเด็จพระยุพราชสายบุรี,รพช.</t>
  </si>
  <si>
    <t>กะพ้อ,รพช.</t>
  </si>
  <si>
    <t>พัทลุง,รพท.</t>
  </si>
  <si>
    <t>กงหรา,รพช.</t>
  </si>
  <si>
    <t>เขาชัยสน,รพช.</t>
  </si>
  <si>
    <t>ตะโหมด,รพช.</t>
  </si>
  <si>
    <t>ควนขนุน,รพช.</t>
  </si>
  <si>
    <t>ปากพะยูน,รพช.</t>
  </si>
  <si>
    <t>ศรีบรรพต,รพช.</t>
  </si>
  <si>
    <t>ป่าบอน,รพช.</t>
  </si>
  <si>
    <t>บางแก้ว,รพช.</t>
  </si>
  <si>
    <t>ป่าพะยอม,รพช.</t>
  </si>
  <si>
    <t>ศรีนครินทร์(ปัญญานันทภิขุ),รพช.</t>
  </si>
  <si>
    <t>ยะลา,รพศ.</t>
  </si>
  <si>
    <t>เบตง,รพท.</t>
  </si>
  <si>
    <t>บันนังสตา,รพช.</t>
  </si>
  <si>
    <t>ธารโต,รพช.</t>
  </si>
  <si>
    <t>รามัน,รพช.</t>
  </si>
  <si>
    <t>สมเด็จพระยุพราชยะหา,รพช.</t>
  </si>
  <si>
    <t>กาบัง,รพช.</t>
  </si>
  <si>
    <t>กรงปินัง,รพช.</t>
  </si>
  <si>
    <t>หาดใหญ่,รพศ.</t>
  </si>
  <si>
    <t>สงขลา,รพท.</t>
  </si>
  <si>
    <t>สทิงพระ,รพช.</t>
  </si>
  <si>
    <t>จะนะ,รพช.</t>
  </si>
  <si>
    <t>สมเด็จพระบรมราชินีนาถ ณ  อำเภอนาทวี,รพช.</t>
  </si>
  <si>
    <t>เทพา,รพช.</t>
  </si>
  <si>
    <t>สะบ้าย้อย,รพช.</t>
  </si>
  <si>
    <t>ระโนด,รพช.</t>
  </si>
  <si>
    <t>กระแสสินธุ์,รพช.</t>
  </si>
  <si>
    <t>รัตภูมิ,รพช.</t>
  </si>
  <si>
    <t>สะเดา,รพช.</t>
  </si>
  <si>
    <t>นาหม่อม,รพช.</t>
  </si>
  <si>
    <t>ควนเนียง,รพช.</t>
  </si>
  <si>
    <t>ปาดังเบซาร์,รพช.</t>
  </si>
  <si>
    <t>บางกล่ำ,รพช.</t>
  </si>
  <si>
    <t>สิงหนคร,รพช.</t>
  </si>
  <si>
    <t>คลองหอยโข่ง,รพช.</t>
  </si>
  <si>
    <t>สตูล,รพท.</t>
  </si>
  <si>
    <t>ควนโดน,รพช.</t>
  </si>
  <si>
    <t>ควนกาหลง,รพช.</t>
  </si>
  <si>
    <t>ท่าแพ,รพช.</t>
  </si>
  <si>
    <t>ละงู,รพช.</t>
  </si>
  <si>
    <t>ทุ่งหว้า,รพช.</t>
  </si>
  <si>
    <t>มะนัง,รพช.</t>
  </si>
  <si>
    <t>OP-CS</t>
  </si>
  <si>
    <t>OP-Other</t>
  </si>
  <si>
    <t>OP-อปท.</t>
  </si>
  <si>
    <t>OP-UC</t>
  </si>
  <si>
    <t>OP-SS</t>
  </si>
  <si>
    <t>IP-Other</t>
  </si>
  <si>
    <t>IP-CS</t>
  </si>
  <si>
    <t>IP-อปท.</t>
  </si>
  <si>
    <t>IP-UC</t>
  </si>
  <si>
    <t>IP-SS</t>
  </si>
  <si>
    <t>เขต</t>
  </si>
  <si>
    <t>จังหวัด</t>
  </si>
  <si>
    <t>รหัส</t>
  </si>
  <si>
    <t>หน่วยบริการ</t>
  </si>
  <si>
    <t>TypeID</t>
  </si>
  <si>
    <t>ID</t>
  </si>
  <si>
    <t>Group</t>
  </si>
  <si>
    <t>รพศ.</t>
  </si>
  <si>
    <t>รพช.</t>
  </si>
  <si>
    <t>รพท. M1 &gt;200</t>
  </si>
  <si>
    <t>รพช.F2 30,000 - 60,000</t>
  </si>
  <si>
    <t>รพช.F1 50,000-100,000</t>
  </si>
  <si>
    <t>รพช.F2 &lt;=30,000</t>
  </si>
  <si>
    <t>รพช. M2 &gt;100</t>
  </si>
  <si>
    <t>รพช.F1 &lt;=50,000</t>
  </si>
  <si>
    <t>รพช.F3 &lt;=15,000</t>
  </si>
  <si>
    <t>รพศ.A &gt;700 to &lt;1000</t>
  </si>
  <si>
    <t>รพช. M2 &lt;=100</t>
  </si>
  <si>
    <t>รพท.</t>
  </si>
  <si>
    <t>รพท.S &gt;400</t>
  </si>
  <si>
    <t>รพท.S &lt;=400</t>
  </si>
  <si>
    <t>รพช.F3 15,000-25,000</t>
  </si>
  <si>
    <t>รพช.F3 &gt;=25,000</t>
  </si>
  <si>
    <t>รพศ.A &gt;1000</t>
  </si>
  <si>
    <t>รพท. M1 &lt;=200</t>
  </si>
  <si>
    <t>พระอาจารย์แบน ธนากโร,รพช.</t>
  </si>
  <si>
    <t>11</t>
  </si>
  <si>
    <t>12</t>
  </si>
  <si>
    <t>13</t>
  </si>
  <si>
    <t>14</t>
  </si>
  <si>
    <t>15</t>
  </si>
  <si>
    <t>41</t>
  </si>
  <si>
    <t>42</t>
  </si>
  <si>
    <t>43</t>
  </si>
  <si>
    <t>44</t>
  </si>
  <si>
    <t>45</t>
  </si>
  <si>
    <t>OrgID</t>
  </si>
  <si>
    <t>จำนวนครั้งของผู้ป่วยนอก UC/เดือน</t>
  </si>
  <si>
    <t>จำนวนครั้งของผู้ป่วยนอกประกันสังคม/เดือน</t>
  </si>
  <si>
    <t>จำนวนครั้งของผู้ป่วยนอกข้าราชการ/เดือน</t>
  </si>
  <si>
    <t>จำนวนครั้งของผู้ป่วยนอก อปท/เดือน</t>
  </si>
  <si>
    <t>จำนวนครั้งของผู้ป่วยนอกทั้งหมด/เดือน</t>
  </si>
  <si>
    <t>จำนวน SumAdjRW ผู้ป่วย UC/เดือน</t>
  </si>
  <si>
    <t>จำนวน SumAdjRW ผู้ป่วยประกันสังคม/เดือน</t>
  </si>
  <si>
    <t>จำนวน SumAdjRW ผู้ป่วยข้าราชการ/เดือน</t>
  </si>
  <si>
    <t>จำนวน SumAdjRW ผู้ป่วย อปท/เดือน</t>
  </si>
  <si>
    <t>จำนวน SumAdjRW ทั้งหมด/เดือน</t>
  </si>
  <si>
    <t>Visit</t>
  </si>
  <si>
    <t>Unit CostPer Visit</t>
  </si>
  <si>
    <t>Sum Adj RW</t>
  </si>
  <si>
    <t>Unit Cost</t>
  </si>
  <si>
    <t>OP-CSMBS</t>
  </si>
  <si>
    <t>ประมาณการงบประมาณปี 2563  จาก ต้นทุนรายสิทธิและผลงานบริการ</t>
  </si>
  <si>
    <t>เพื่อใช้ประกอบการทำ Planfin 2563</t>
  </si>
  <si>
    <t>Cost driver ปี 2563 =</t>
  </si>
  <si>
    <t xml:space="preserve"> </t>
  </si>
  <si>
    <t>การคำนวณ Cost Driver ปี  2563</t>
  </si>
  <si>
    <t>% เพิ่ม</t>
  </si>
  <si>
    <t>% LC MC CC ต่อรายจ่ายรวม</t>
  </si>
  <si>
    <t>Est Visit 12 เดือน</t>
  </si>
  <si>
    <t>ผลงานบริการปี 2563</t>
  </si>
  <si>
    <t>หน่วยบริการปรับได้</t>
  </si>
  <si>
    <t>Est Budget  ปี 2563</t>
  </si>
  <si>
    <t>Est visit ปี 2563</t>
  </si>
  <si>
    <t>OP Budget 2563</t>
  </si>
  <si>
    <t>Est Sum Adj RW12 เดือน</t>
  </si>
  <si>
    <t>Est Sum Adj RWปี 2563</t>
  </si>
  <si>
    <t>IP Budget 2563</t>
  </si>
  <si>
    <t>ประมาณการงบประมาณปี 2563</t>
  </si>
  <si>
    <t>ประมาณการรายได้ UC63</t>
  </si>
  <si>
    <t>Total budget  2563</t>
  </si>
  <si>
    <t xml:space="preserve"> % รายได้ UC/ Total budget </t>
  </si>
  <si>
    <t>Est รายได้ UC63</t>
  </si>
  <si>
    <t>นำไปจัดทำ PlanFin63  รวมค่าใช้จ่าย</t>
  </si>
  <si>
    <t>นำไปปรับค่า UnitCost</t>
  </si>
  <si>
    <t>อัตราการเพิ่มเงินเดือน เงิน งปม. และ ค่าจ้าง พกส.  ค่าตอบแทน เงินบำรุง</t>
  </si>
  <si>
    <t>ดัชนีราคาผู้บริโภคพื้นฐาน CPI กระทรวงพาณิชย์ เดือน ส.ค.2562</t>
  </si>
  <si>
    <t>Cost driver ปี 2563  =</t>
  </si>
  <si>
    <t>ประเภท</t>
  </si>
  <si>
    <t>รวมรายได้ UC</t>
  </si>
  <si>
    <t>รวมรายได้ค่ารักษาพยาบาล/รายได้งบประมาณส่วนบุคลากร/รายได้กองทุน</t>
  </si>
  <si>
    <t>LC Cost Driver</t>
  </si>
  <si>
    <t>MC Cost Driver</t>
  </si>
  <si>
    <t>CC Cost Driver</t>
  </si>
  <si>
    <t>รายได้ค่ารักษาเบิกจ่ายตรงกรมบัญชีกลาง</t>
  </si>
  <si>
    <t>รายได้ประกันสังคม</t>
  </si>
  <si>
    <t>รายได้ค่ารักษา อปท.</t>
  </si>
  <si>
    <t>%รายได้ UC</t>
  </si>
  <si>
    <t>%รายได้ค่ารักษาเบิกจ่ายตรงกรมบัญชีกลาง</t>
  </si>
  <si>
    <t>%รายได้ประกันสังคม</t>
  </si>
  <si>
    <t>%รายได้ค่ารักษา อปท.</t>
  </si>
  <si>
    <t>สรุปแผน Planfin 2560</t>
  </si>
  <si>
    <t>P04</t>
  </si>
  <si>
    <t>รายได้ UC</t>
  </si>
  <si>
    <t>P61</t>
  </si>
  <si>
    <t>P07</t>
  </si>
  <si>
    <t>P08</t>
  </si>
  <si>
    <t xml:space="preserve"> % รายได้ค่ารักษา อปท./ Total budget </t>
  </si>
  <si>
    <t>Est รายได้ค่ารักษา อปท. 63</t>
  </si>
  <si>
    <t xml:space="preserve"> % รายได้รายได้ค่ารักษาเบิกจ่ายตรงกรมบัญชีกลาง/ Total budget </t>
  </si>
  <si>
    <t>Est รายได้ค่ารักษาเบิกจ่ายตรงกรมบัญชีกลาง63</t>
  </si>
  <si>
    <t xml:space="preserve"> % รายได้ ประกันสังคม/ Total budget </t>
  </si>
  <si>
    <t>Est รายได้ ประกันสังคม63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</si>
</sst>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#,##0.0000"/>
    <numFmt numFmtId="167" formatCode="_-* #,##0_-;\-* #,##0_-;_-* &quot;-&quot;??_-;_-@_-"/>
    <numFmt numFmtId="168" formatCode="#,##0.00_ ;[Red]\-#,##0.00\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8"/>
      <color rgb="FF000000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2"/>
      <color theme="1"/>
      <name val="TH SarabunPSK"/>
      <family val="2"/>
    </font>
    <font>
      <b/>
      <sz val="11"/>
      <color theme="1"/>
      <name val="Calibri"/>
      <family val="2"/>
      <scheme val="minor"/>
    </font>
    <font>
      <sz val="14"/>
      <color rgb="FFFF0000"/>
      <name val="Arial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sz val="8"/>
      <name val="Calibri"/>
      <family val="2"/>
      <scheme val="minor"/>
    </font>
    <font>
      <sz val="14"/>
      <color theme="1"/>
      <name val="TH SarabunPSK"/>
      <family val="2"/>
    </font>
    <font>
      <sz val="10"/>
      <color theme="1"/>
      <name val="Calibri"/>
      <family val="2"/>
      <charset val="22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7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40" fontId="0" fillId="0" borderId="0" xfId="1" applyNumberFormat="1" applyFont="1" applyFill="1"/>
    <xf numFmtId="40" fontId="0" fillId="0" borderId="0" xfId="1" applyNumberFormat="1" applyFont="1"/>
    <xf numFmtId="40" fontId="0" fillId="0" borderId="0" xfId="0" applyNumberFormat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0" fontId="5" fillId="0" borderId="0" xfId="0" applyFont="1" applyFill="1" applyBorder="1"/>
    <xf numFmtId="4" fontId="5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43" fontId="2" fillId="0" borderId="0" xfId="1" applyFont="1" applyBorder="1"/>
    <xf numFmtId="3" fontId="2" fillId="0" borderId="0" xfId="0" applyNumberFormat="1" applyFont="1" applyBorder="1"/>
    <xf numFmtId="43" fontId="2" fillId="0" borderId="0" xfId="0" applyNumberFormat="1" applyFont="1" applyBorder="1"/>
    <xf numFmtId="166" fontId="2" fillId="0" borderId="0" xfId="0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6" fillId="4" borderId="0" xfId="0" applyFont="1" applyFill="1" applyBorder="1"/>
    <xf numFmtId="0" fontId="6" fillId="4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5" borderId="0" xfId="0" applyFont="1" applyFill="1" applyBorder="1"/>
    <xf numFmtId="10" fontId="7" fillId="5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/>
    <xf numFmtId="0" fontId="9" fillId="4" borderId="0" xfId="0" applyFont="1" applyFill="1" applyBorder="1"/>
    <xf numFmtId="0" fontId="10" fillId="4" borderId="0" xfId="0" applyFont="1" applyFill="1" applyBorder="1" applyAlignment="1">
      <alignment horizontal="center"/>
    </xf>
    <xf numFmtId="9" fontId="6" fillId="0" borderId="0" xfId="0" applyNumberFormat="1" applyFont="1" applyBorder="1"/>
    <xf numFmtId="43" fontId="6" fillId="0" borderId="0" xfId="1" applyFont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9" fontId="6" fillId="6" borderId="0" xfId="0" applyNumberFormat="1" applyFont="1" applyFill="1" applyBorder="1"/>
    <xf numFmtId="0" fontId="12" fillId="6" borderId="0" xfId="0" applyFont="1" applyFill="1" applyBorder="1"/>
    <xf numFmtId="0" fontId="3" fillId="0" borderId="0" xfId="0" applyFont="1" applyBorder="1" applyAlignment="1">
      <alignment horizontal="center"/>
    </xf>
    <xf numFmtId="167" fontId="3" fillId="0" borderId="0" xfId="1" applyNumberFormat="1" applyFont="1" applyBorder="1"/>
    <xf numFmtId="40" fontId="3" fillId="9" borderId="0" xfId="0" applyNumberFormat="1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9" fontId="2" fillId="0" borderId="0" xfId="2" applyFont="1" applyBorder="1"/>
    <xf numFmtId="0" fontId="14" fillId="0" borderId="0" xfId="0" applyFont="1" applyBorder="1" applyAlignment="1">
      <alignment horizontal="center"/>
    </xf>
    <xf numFmtId="9" fontId="10" fillId="11" borderId="0" xfId="2" applyFont="1" applyFill="1" applyBorder="1"/>
    <xf numFmtId="167" fontId="3" fillId="12" borderId="0" xfId="1" applyNumberFormat="1" applyFont="1" applyFill="1" applyBorder="1"/>
    <xf numFmtId="43" fontId="3" fillId="0" borderId="0" xfId="0" applyNumberFormat="1" applyFont="1" applyBorder="1"/>
    <xf numFmtId="43" fontId="3" fillId="13" borderId="0" xfId="0" applyNumberFormat="1" applyFont="1" applyFill="1" applyBorder="1"/>
    <xf numFmtId="43" fontId="3" fillId="4" borderId="0" xfId="0" applyNumberFormat="1" applyFont="1" applyFill="1" applyBorder="1"/>
    <xf numFmtId="164" fontId="3" fillId="14" borderId="0" xfId="0" applyNumberFormat="1" applyFont="1" applyFill="1" applyBorder="1"/>
    <xf numFmtId="9" fontId="3" fillId="0" borderId="0" xfId="2" applyFont="1" applyBorder="1"/>
    <xf numFmtId="0" fontId="9" fillId="0" borderId="0" xfId="0" applyFont="1" applyBorder="1"/>
    <xf numFmtId="9" fontId="9" fillId="0" borderId="0" xfId="2" applyFont="1" applyBorder="1"/>
    <xf numFmtId="9" fontId="6" fillId="0" borderId="0" xfId="2" applyFont="1" applyBorder="1"/>
    <xf numFmtId="0" fontId="12" fillId="0" borderId="0" xfId="0" applyFont="1" applyBorder="1"/>
    <xf numFmtId="0" fontId="8" fillId="0" borderId="0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10" fillId="12" borderId="0" xfId="0" applyFont="1" applyFill="1" applyBorder="1" applyAlignment="1">
      <alignment horizontal="center"/>
    </xf>
    <xf numFmtId="9" fontId="6" fillId="8" borderId="0" xfId="0" applyNumberFormat="1" applyFont="1" applyFill="1" applyBorder="1"/>
    <xf numFmtId="0" fontId="12" fillId="8" borderId="0" xfId="0" applyFont="1" applyFill="1" applyBorder="1"/>
    <xf numFmtId="10" fontId="12" fillId="6" borderId="0" xfId="2" applyNumberFormat="1" applyFont="1" applyFill="1" applyBorder="1"/>
    <xf numFmtId="43" fontId="6" fillId="5" borderId="0" xfId="1" applyFont="1" applyFill="1" applyBorder="1"/>
    <xf numFmtId="0" fontId="6" fillId="0" borderId="3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/>
    <xf numFmtId="0" fontId="6" fillId="0" borderId="6" xfId="0" applyFont="1" applyFill="1" applyBorder="1" applyAlignment="1">
      <alignment horizontal="center"/>
    </xf>
    <xf numFmtId="0" fontId="6" fillId="4" borderId="7" xfId="0" applyFont="1" applyFill="1" applyBorder="1"/>
    <xf numFmtId="0" fontId="6" fillId="0" borderId="7" xfId="0" applyFont="1" applyFill="1" applyBorder="1"/>
    <xf numFmtId="0" fontId="6" fillId="0" borderId="7" xfId="0" applyFont="1" applyBorder="1"/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/>
    <xf numFmtId="0" fontId="11" fillId="0" borderId="8" xfId="0" applyFont="1" applyFill="1" applyBorder="1" applyAlignment="1">
      <alignment horizontal="center"/>
    </xf>
    <xf numFmtId="9" fontId="6" fillId="6" borderId="9" xfId="0" applyNumberFormat="1" applyFont="1" applyFill="1" applyBorder="1"/>
    <xf numFmtId="0" fontId="12" fillId="6" borderId="9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0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9" fontId="6" fillId="8" borderId="9" xfId="0" applyNumberFormat="1" applyFont="1" applyFill="1" applyBorder="1"/>
    <xf numFmtId="0" fontId="12" fillId="8" borderId="9" xfId="0" applyFont="1" applyFill="1" applyBorder="1"/>
    <xf numFmtId="10" fontId="6" fillId="8" borderId="9" xfId="2" applyNumberFormat="1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3" fontId="0" fillId="0" borderId="0" xfId="0" applyNumberFormat="1"/>
    <xf numFmtId="0" fontId="15" fillId="0" borderId="0" xfId="0" applyFont="1"/>
    <xf numFmtId="3" fontId="15" fillId="0" borderId="0" xfId="1" applyNumberFormat="1" applyFont="1"/>
    <xf numFmtId="165" fontId="15" fillId="0" borderId="0" xfId="1" applyNumberFormat="1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43" fontId="3" fillId="8" borderId="0" xfId="0" applyNumberFormat="1" applyFont="1" applyFill="1" applyBorder="1" applyAlignment="1">
      <alignment vertical="top" wrapText="1"/>
    </xf>
    <xf numFmtId="43" fontId="3" fillId="15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4" borderId="0" xfId="0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10" fontId="6" fillId="0" borderId="0" xfId="1" applyNumberFormat="1" applyFont="1" applyBorder="1" applyAlignment="1">
      <alignment horizontal="center"/>
    </xf>
    <xf numFmtId="10" fontId="6" fillId="6" borderId="9" xfId="2" applyNumberFormat="1" applyFont="1" applyFill="1" applyBorder="1" applyAlignment="1">
      <alignment horizontal="center"/>
    </xf>
    <xf numFmtId="10" fontId="6" fillId="8" borderId="0" xfId="2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43" fontId="2" fillId="4" borderId="0" xfId="0" applyNumberFormat="1" applyFont="1" applyFill="1" applyBorder="1" applyAlignment="1">
      <alignment vertical="top" wrapText="1"/>
    </xf>
    <xf numFmtId="0" fontId="16" fillId="0" borderId="0" xfId="0" applyFont="1"/>
    <xf numFmtId="0" fontId="4" fillId="2" borderId="0" xfId="0" applyFont="1" applyFill="1" applyBorder="1" applyAlignment="1">
      <alignment horizontal="center" vertical="center" wrapText="1"/>
    </xf>
    <xf numFmtId="40" fontId="3" fillId="3" borderId="0" xfId="0" applyNumberFormat="1" applyFont="1" applyFill="1" applyBorder="1" applyAlignment="1">
      <alignment horizontal="center" vertical="center" wrapText="1"/>
    </xf>
    <xf numFmtId="167" fontId="3" fillId="7" borderId="0" xfId="1" applyNumberFormat="1" applyFont="1" applyFill="1" applyBorder="1" applyAlignment="1">
      <alignment horizontal="center" vertical="center" wrapText="1"/>
    </xf>
    <xf numFmtId="40" fontId="3" fillId="7" borderId="0" xfId="0" applyNumberFormat="1" applyFont="1" applyFill="1" applyBorder="1" applyAlignment="1">
      <alignment horizontal="center" vertical="center" wrapText="1"/>
    </xf>
    <xf numFmtId="40" fontId="3" fillId="9" borderId="0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9" fontId="10" fillId="11" borderId="0" xfId="2" applyFont="1" applyFill="1" applyBorder="1" applyAlignment="1">
      <alignment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0" applyFont="1" applyFill="1" applyBorder="1" applyAlignment="1">
      <alignment horizontal="center"/>
    </xf>
    <xf numFmtId="43" fontId="17" fillId="0" borderId="0" xfId="1" applyFont="1" applyFill="1" applyBorder="1"/>
    <xf numFmtId="43" fontId="17" fillId="0" borderId="0" xfId="0" applyNumberFormat="1" applyFont="1" applyFill="1" applyBorder="1"/>
    <xf numFmtId="40" fontId="17" fillId="0" borderId="0" xfId="0" applyNumberFormat="1" applyFont="1" applyFill="1" applyBorder="1"/>
    <xf numFmtId="0" fontId="17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40" fontId="18" fillId="0" borderId="0" xfId="0" applyNumberFormat="1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3" fillId="5" borderId="0" xfId="0" applyFont="1" applyFill="1" applyBorder="1"/>
    <xf numFmtId="167" fontId="13" fillId="5" borderId="0" xfId="1" applyNumberFormat="1" applyFont="1" applyFill="1" applyBorder="1"/>
    <xf numFmtId="43" fontId="3" fillId="14" borderId="2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40" fontId="18" fillId="0" borderId="0" xfId="0" applyNumberFormat="1" applyFont="1" applyAlignment="1">
      <alignment horizontal="center" vertical="top" wrapText="1"/>
    </xf>
    <xf numFmtId="10" fontId="18" fillId="0" borderId="0" xfId="2" applyNumberFormat="1" applyFont="1" applyAlignment="1">
      <alignment horizontal="center" vertical="top" wrapText="1"/>
    </xf>
    <xf numFmtId="40" fontId="17" fillId="0" borderId="0" xfId="0" applyNumberFormat="1" applyFont="1" applyAlignment="1">
      <alignment horizontal="center" vertical="top"/>
    </xf>
    <xf numFmtId="10" fontId="20" fillId="0" borderId="0" xfId="2" applyNumberFormat="1" applyFont="1" applyAlignment="1">
      <alignment horizontal="center" vertical="top"/>
    </xf>
    <xf numFmtId="40" fontId="20" fillId="0" borderId="0" xfId="0" applyNumberFormat="1" applyFont="1" applyAlignment="1">
      <alignment horizontal="center" vertical="top"/>
    </xf>
    <xf numFmtId="0" fontId="21" fillId="0" borderId="0" xfId="0" applyFont="1"/>
    <xf numFmtId="0" fontId="21" fillId="0" borderId="11" xfId="0" applyFont="1" applyBorder="1"/>
    <xf numFmtId="0" fontId="21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168" fontId="21" fillId="0" borderId="11" xfId="0" applyNumberFormat="1" applyFont="1" applyBorder="1"/>
    <xf numFmtId="0" fontId="18" fillId="0" borderId="0" xfId="0" applyFont="1" applyAlignment="1">
      <alignment horizontal="center" vertical="top" wrapText="1"/>
    </xf>
    <xf numFmtId="168" fontId="17" fillId="0" borderId="0" xfId="0" applyNumberFormat="1" applyFont="1" applyAlignment="1">
      <alignment horizontal="center" vertical="top"/>
    </xf>
    <xf numFmtId="0" fontId="10" fillId="12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9" fontId="10" fillId="16" borderId="0" xfId="2" applyFont="1" applyFill="1" applyBorder="1" applyAlignment="1">
      <alignment horizontal="center" vertical="center" wrapText="1"/>
    </xf>
    <xf numFmtId="9" fontId="10" fillId="17" borderId="0" xfId="2" applyFont="1" applyFill="1" applyBorder="1" applyAlignment="1">
      <alignment horizontal="center" vertical="center" wrapText="1"/>
    </xf>
    <xf numFmtId="9" fontId="10" fillId="10" borderId="0" xfId="2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10" fontId="2" fillId="0" borderId="0" xfId="2" applyNumberFormat="1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43" fontId="2" fillId="7" borderId="0" xfId="0" applyNumberFormat="1" applyFont="1" applyFill="1" applyAlignment="1">
      <alignment horizontal="center" vertical="top" wrapText="1"/>
    </xf>
    <xf numFmtId="43" fontId="2" fillId="7" borderId="0" xfId="0" applyNumberFormat="1" applyFont="1" applyFill="1" applyAlignment="1">
      <alignment vertical="top" wrapText="1"/>
    </xf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left" vertical="center" wrapText="1"/>
    </xf>
    <xf numFmtId="4" fontId="15" fillId="0" borderId="0" xfId="0" applyNumberFormat="1" applyFont="1"/>
    <xf numFmtId="3" fontId="24" fillId="0" borderId="0" xfId="1" applyNumberFormat="1" applyFont="1"/>
    <xf numFmtId="4" fontId="24" fillId="0" borderId="0" xfId="0" applyNumberFormat="1" applyFont="1"/>
    <xf numFmtId="3" fontId="2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2</xdr:row>
      <xdr:rowOff>38100</xdr:rowOff>
    </xdr:from>
    <xdr:to>
      <xdr:col>8</xdr:col>
      <xdr:colOff>426720</xdr:colOff>
      <xdr:row>36</xdr:row>
      <xdr:rowOff>160020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388620"/>
          <a:ext cx="5661660" cy="6080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FO\2CFO%20&#3648;&#3586;&#3605;\&#3611;&#3637;2563\UC2563\&#3611;&#3619;&#3632;&#3617;&#3634;&#3603;&#3585;&#3634;&#3619;Planfin63_&#3592;&#3634;&#3585;Costing&#3649;&#3621;&#3632;&#3612;&#3621;&#3591;&#3634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Budget2563"/>
      <sheetName val="Planfin2563"/>
      <sheetName val="UC Revenue Structure"/>
      <sheetName val="CPI"/>
      <sheetName val="Sheet3"/>
    </sheetNames>
    <sheetDataSet>
      <sheetData sheetId="0">
        <row r="9">
          <cell r="C9">
            <v>0</v>
          </cell>
        </row>
        <row r="10">
          <cell r="B10" t="str">
            <v>% เพิ่มรวม Cost Driver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H101"/>
  <sheetViews>
    <sheetView tabSelected="1" topLeftCell="A11" zoomScale="80" zoomScaleNormal="80" workbookViewId="0">
      <pane xSplit="4" ySplit="3" topLeftCell="BY14" activePane="bottomRight" state="frozen"/>
      <selection activeCell="A11" sqref="A11"/>
      <selection pane="topRight" activeCell="E11" sqref="E11"/>
      <selection pane="bottomLeft" activeCell="A14" sqref="A14"/>
      <selection pane="bottomRight" activeCell="CB14" sqref="CB14"/>
    </sheetView>
  </sheetViews>
  <sheetFormatPr defaultColWidth="8.81640625" defaultRowHeight="24"/>
  <cols>
    <col min="1" max="1" width="5" style="7" customWidth="1"/>
    <col min="2" max="2" width="27.453125" style="9" customWidth="1"/>
    <col min="3" max="3" width="8.90625" style="7" customWidth="1"/>
    <col min="4" max="4" width="27.81640625" style="9" customWidth="1"/>
    <col min="5" max="5" width="8.81640625" style="7" customWidth="1"/>
    <col min="6" max="6" width="5.90625" style="7" customWidth="1"/>
    <col min="7" max="7" width="21.1796875" style="9" customWidth="1"/>
    <col min="8" max="8" width="15" style="11" bestFit="1" customWidth="1"/>
    <col min="9" max="9" width="8.90625" style="11" bestFit="1" customWidth="1"/>
    <col min="10" max="10" width="17.90625" style="11" customWidth="1"/>
    <col min="11" max="12" width="14.81640625" style="11" customWidth="1"/>
    <col min="13" max="13" width="13.6328125" style="11" customWidth="1"/>
    <col min="14" max="14" width="18.36328125" style="11" customWidth="1"/>
    <col min="15" max="15" width="15" style="11" bestFit="1" customWidth="1"/>
    <col min="16" max="16" width="7.26953125" style="11" bestFit="1" customWidth="1"/>
    <col min="17" max="21" width="14.90625" style="11" customWidth="1"/>
    <col min="22" max="22" width="14.1796875" style="11" bestFit="1" customWidth="1"/>
    <col min="23" max="23" width="7.26953125" style="11" bestFit="1" customWidth="1"/>
    <col min="24" max="24" width="15.90625" style="11" bestFit="1" customWidth="1"/>
    <col min="25" max="25" width="15.26953125" style="11" bestFit="1" customWidth="1"/>
    <col min="26" max="26" width="13.90625" style="11" customWidth="1"/>
    <col min="27" max="27" width="15.90625" style="11" bestFit="1" customWidth="1"/>
    <col min="28" max="28" width="17.90625" style="11" bestFit="1" customWidth="1"/>
    <col min="29" max="29" width="14" style="11" bestFit="1" customWidth="1"/>
    <col min="30" max="30" width="7.7265625" style="11" customWidth="1"/>
    <col min="31" max="31" width="15.90625" style="11" bestFit="1" customWidth="1"/>
    <col min="32" max="32" width="15.26953125" style="11" bestFit="1" customWidth="1"/>
    <col min="33" max="34" width="13.90625" style="11" customWidth="1"/>
    <col min="35" max="35" width="14.90625" style="11" customWidth="1"/>
    <col min="36" max="36" width="15" style="11" bestFit="1" customWidth="1"/>
    <col min="37" max="37" width="7.453125" style="11" bestFit="1" customWidth="1"/>
    <col min="38" max="41" width="14.90625" style="11" customWidth="1"/>
    <col min="42" max="42" width="17.90625" style="11" bestFit="1" customWidth="1"/>
    <col min="43" max="43" width="19" style="11" customWidth="1"/>
    <col min="44" max="44" width="15.6328125" style="11" bestFit="1" customWidth="1"/>
    <col min="45" max="46" width="14.90625" style="11" customWidth="1"/>
    <col min="47" max="47" width="26.6328125" style="11" customWidth="1"/>
    <col min="48" max="48" width="21.36328125" style="11" bestFit="1" customWidth="1"/>
    <col min="49" max="49" width="14.90625" style="11" customWidth="1"/>
    <col min="50" max="50" width="22.90625" style="11" customWidth="1"/>
    <col min="51" max="51" width="15" style="11" bestFit="1" customWidth="1"/>
    <col min="52" max="56" width="14.90625" style="11" customWidth="1"/>
    <col min="57" max="57" width="20.36328125" style="11" customWidth="1"/>
    <col min="58" max="58" width="14.1796875" style="11" bestFit="1" customWidth="1"/>
    <col min="59" max="60" width="13.90625" style="11" customWidth="1"/>
    <col min="61" max="61" width="22.1796875" style="11" bestFit="1" customWidth="1"/>
    <col min="62" max="62" width="21.36328125" style="11" bestFit="1" customWidth="1"/>
    <col min="63" max="63" width="13.90625" style="11" customWidth="1"/>
    <col min="64" max="64" width="17.90625" style="11" bestFit="1" customWidth="1"/>
    <col min="65" max="65" width="14" style="11" bestFit="1" customWidth="1"/>
    <col min="66" max="67" width="13.90625" style="11" customWidth="1"/>
    <col min="68" max="68" width="22.1796875" style="11" bestFit="1" customWidth="1"/>
    <col min="69" max="69" width="21.36328125" style="11" bestFit="1" customWidth="1"/>
    <col min="70" max="70" width="13.90625" style="11" customWidth="1"/>
    <col min="71" max="71" width="17.90625" style="11" bestFit="1" customWidth="1"/>
    <col min="72" max="72" width="15" style="11" bestFit="1" customWidth="1"/>
    <col min="73" max="73" width="14.6328125" style="11" bestFit="1" customWidth="1"/>
    <col min="74" max="74" width="14.7265625" style="11" customWidth="1"/>
    <col min="75" max="75" width="22.1796875" style="11" bestFit="1" customWidth="1"/>
    <col min="76" max="76" width="21.36328125" style="11" bestFit="1" customWidth="1"/>
    <col min="77" max="77" width="15.36328125" style="11" customWidth="1"/>
    <col min="78" max="78" width="17.90625" style="11" bestFit="1" customWidth="1"/>
    <col min="79" max="80" width="18.81640625" style="11" customWidth="1"/>
    <col min="81" max="81" width="14.1796875" style="11" customWidth="1"/>
    <col min="82" max="82" width="18.81640625" style="11" customWidth="1"/>
    <col min="83" max="85" width="8.81640625" style="11"/>
    <col min="86" max="86" width="17" style="11" bestFit="1" customWidth="1"/>
    <col min="87" max="16384" width="8.81640625" style="11"/>
  </cols>
  <sheetData>
    <row r="1" spans="1:86" ht="27" hidden="1">
      <c r="A1" s="74"/>
      <c r="B1" s="60" t="s">
        <v>1867</v>
      </c>
      <c r="C1" s="61"/>
      <c r="D1" s="60"/>
      <c r="E1" s="61"/>
      <c r="F1" s="61"/>
      <c r="G1" s="62"/>
    </row>
    <row r="2" spans="1:86" ht="27" hidden="1">
      <c r="A2" s="75"/>
      <c r="B2" s="19" t="s">
        <v>1868</v>
      </c>
      <c r="C2" s="20"/>
      <c r="D2" s="19"/>
      <c r="E2" s="20"/>
      <c r="F2" s="20"/>
      <c r="G2" s="64"/>
    </row>
    <row r="3" spans="1:86" ht="27" hidden="1">
      <c r="A3" s="75"/>
      <c r="B3" s="21"/>
      <c r="C3" s="22"/>
      <c r="D3" s="11"/>
      <c r="E3" s="11"/>
      <c r="F3" s="11"/>
      <c r="G3" s="82"/>
    </row>
    <row r="4" spans="1:86" ht="27" hidden="1">
      <c r="A4" s="75"/>
      <c r="B4" s="23" t="s">
        <v>1869</v>
      </c>
      <c r="C4" s="24">
        <f>E10</f>
        <v>2.9050000000000003E-2</v>
      </c>
      <c r="F4" s="26" t="s">
        <v>1889</v>
      </c>
      <c r="G4" s="66"/>
    </row>
    <row r="5" spans="1:86" ht="27" hidden="1">
      <c r="A5" s="75"/>
      <c r="B5" s="19" t="s">
        <v>1871</v>
      </c>
      <c r="C5" s="27"/>
      <c r="D5" s="27"/>
      <c r="E5" s="27"/>
      <c r="F5" s="22"/>
      <c r="G5" s="65"/>
    </row>
    <row r="6" spans="1:86" ht="27" hidden="1">
      <c r="A6" s="75"/>
      <c r="B6" s="19"/>
      <c r="C6" s="20" t="s">
        <v>1872</v>
      </c>
      <c r="D6" s="28" t="s">
        <v>1873</v>
      </c>
      <c r="E6" s="19"/>
      <c r="F6" s="22"/>
      <c r="G6" s="65"/>
    </row>
    <row r="7" spans="1:86" ht="27" hidden="1">
      <c r="A7" s="75"/>
      <c r="B7" s="29" t="s">
        <v>1896</v>
      </c>
      <c r="C7" s="58">
        <v>4</v>
      </c>
      <c r="D7" s="58">
        <v>0.4</v>
      </c>
      <c r="E7" s="30">
        <f>C7*D7</f>
        <v>1.6</v>
      </c>
      <c r="F7" s="22"/>
      <c r="G7" s="65"/>
      <c r="H7" s="110" t="s">
        <v>1890</v>
      </c>
    </row>
    <row r="8" spans="1:86" ht="27" hidden="1">
      <c r="A8" s="75"/>
      <c r="B8" s="29" t="s">
        <v>1897</v>
      </c>
      <c r="C8" s="58">
        <v>2.61</v>
      </c>
      <c r="D8" s="58">
        <v>0.5</v>
      </c>
      <c r="E8" s="30">
        <f>C8*D8</f>
        <v>1.3049999999999999</v>
      </c>
      <c r="F8" s="31"/>
      <c r="G8" s="68"/>
      <c r="H8" s="110" t="s">
        <v>1891</v>
      </c>
    </row>
    <row r="9" spans="1:86" ht="27" hidden="1">
      <c r="A9" s="75"/>
      <c r="B9" s="29" t="s">
        <v>1898</v>
      </c>
      <c r="C9" s="58">
        <f>[1]CalBudget2563!C9</f>
        <v>0</v>
      </c>
      <c r="D9" s="58">
        <v>0.1</v>
      </c>
      <c r="E9" s="30">
        <f>C9*D9</f>
        <v>0</v>
      </c>
      <c r="F9" s="31"/>
      <c r="G9" s="68"/>
    </row>
    <row r="10" spans="1:86" ht="27" hidden="1">
      <c r="A10" s="75"/>
      <c r="B10" s="33" t="str">
        <f>[1]CalBudget2563!B10</f>
        <v>% เพิ่มรวม Cost Driver</v>
      </c>
      <c r="C10" s="34"/>
      <c r="D10" s="34"/>
      <c r="E10" s="57">
        <f>SUM(E7:E8)/100</f>
        <v>2.9050000000000003E-2</v>
      </c>
      <c r="F10" s="31"/>
      <c r="G10" s="68"/>
    </row>
    <row r="11" spans="1:86" ht="27">
      <c r="A11" s="76"/>
      <c r="B11" s="77"/>
      <c r="C11" s="78"/>
      <c r="D11" s="78"/>
      <c r="E11" s="79"/>
      <c r="F11" s="72"/>
      <c r="G11" s="73"/>
      <c r="L11" s="130" t="s">
        <v>1875</v>
      </c>
      <c r="S11" s="130" t="s">
        <v>1875</v>
      </c>
      <c r="Z11" s="130" t="s">
        <v>1875</v>
      </c>
      <c r="AG11" s="130" t="s">
        <v>1875</v>
      </c>
      <c r="AN11" s="130" t="s">
        <v>1875</v>
      </c>
      <c r="AV11" s="130" t="s">
        <v>1875</v>
      </c>
      <c r="BC11" s="130" t="s">
        <v>1875</v>
      </c>
      <c r="BJ11" s="130" t="s">
        <v>1875</v>
      </c>
      <c r="BQ11" s="130" t="s">
        <v>1875</v>
      </c>
      <c r="BX11" s="130" t="s">
        <v>1875</v>
      </c>
    </row>
    <row r="12" spans="1:86" ht="33">
      <c r="H12" s="81" t="s">
        <v>1870</v>
      </c>
      <c r="L12" s="131" t="s">
        <v>1876</v>
      </c>
      <c r="S12" s="131" t="s">
        <v>1876</v>
      </c>
      <c r="Z12" s="131" t="s">
        <v>1876</v>
      </c>
      <c r="AG12" s="131" t="s">
        <v>1876</v>
      </c>
      <c r="AN12" s="131" t="s">
        <v>1876</v>
      </c>
      <c r="AQ12" s="35" t="s">
        <v>1879</v>
      </c>
      <c r="AV12" s="131" t="s">
        <v>1876</v>
      </c>
      <c r="BC12" s="131" t="s">
        <v>1876</v>
      </c>
      <c r="BJ12" s="131" t="s">
        <v>1876</v>
      </c>
      <c r="BQ12" s="131" t="s">
        <v>1876</v>
      </c>
      <c r="BX12" s="131" t="s">
        <v>1876</v>
      </c>
      <c r="CA12" s="35" t="s">
        <v>1882</v>
      </c>
      <c r="CB12" s="38" t="s">
        <v>1883</v>
      </c>
      <c r="CC12" s="39"/>
      <c r="CD12" s="40" t="s">
        <v>1884</v>
      </c>
    </row>
    <row r="13" spans="1:86" s="119" customFormat="1" ht="58.25" customHeight="1">
      <c r="A13" s="111" t="s">
        <v>1815</v>
      </c>
      <c r="B13" s="111" t="s">
        <v>1816</v>
      </c>
      <c r="C13" s="111" t="s">
        <v>1817</v>
      </c>
      <c r="D13" s="111" t="s">
        <v>1818</v>
      </c>
      <c r="E13" s="111" t="s">
        <v>1819</v>
      </c>
      <c r="F13" s="111" t="s">
        <v>1820</v>
      </c>
      <c r="G13" s="111" t="s">
        <v>1821</v>
      </c>
      <c r="H13" s="112" t="s">
        <v>1808</v>
      </c>
      <c r="I13" s="112" t="s">
        <v>1862</v>
      </c>
      <c r="J13" s="112" t="s">
        <v>1863</v>
      </c>
      <c r="K13" s="113" t="s">
        <v>1874</v>
      </c>
      <c r="L13" s="113" t="s">
        <v>1878</v>
      </c>
      <c r="M13" s="114" t="s">
        <v>1863</v>
      </c>
      <c r="N13" s="113" t="s">
        <v>1877</v>
      </c>
      <c r="O13" s="112" t="s">
        <v>1866</v>
      </c>
      <c r="P13" s="112" t="s">
        <v>1862</v>
      </c>
      <c r="Q13" s="112" t="s">
        <v>1863</v>
      </c>
      <c r="R13" s="113" t="s">
        <v>1874</v>
      </c>
      <c r="S13" s="113" t="s">
        <v>1878</v>
      </c>
      <c r="T13" s="114" t="s">
        <v>1863</v>
      </c>
      <c r="U13" s="113" t="s">
        <v>1877</v>
      </c>
      <c r="V13" s="112" t="s">
        <v>1809</v>
      </c>
      <c r="W13" s="112" t="s">
        <v>1862</v>
      </c>
      <c r="X13" s="112" t="s">
        <v>1863</v>
      </c>
      <c r="Y13" s="113" t="s">
        <v>1874</v>
      </c>
      <c r="Z13" s="113" t="s">
        <v>1878</v>
      </c>
      <c r="AA13" s="114" t="s">
        <v>1863</v>
      </c>
      <c r="AB13" s="113" t="s">
        <v>1877</v>
      </c>
      <c r="AC13" s="112" t="s">
        <v>1807</v>
      </c>
      <c r="AD13" s="112" t="s">
        <v>1862</v>
      </c>
      <c r="AE13" s="112" t="s">
        <v>1863</v>
      </c>
      <c r="AF13" s="113" t="s">
        <v>1874</v>
      </c>
      <c r="AG13" s="113" t="s">
        <v>1878</v>
      </c>
      <c r="AH13" s="114" t="s">
        <v>1863</v>
      </c>
      <c r="AI13" s="113" t="s">
        <v>1877</v>
      </c>
      <c r="AJ13" s="112" t="s">
        <v>1806</v>
      </c>
      <c r="AK13" s="112" t="s">
        <v>1862</v>
      </c>
      <c r="AL13" s="112" t="s">
        <v>1863</v>
      </c>
      <c r="AM13" s="113" t="s">
        <v>1874</v>
      </c>
      <c r="AN13" s="113" t="s">
        <v>1878</v>
      </c>
      <c r="AO13" s="114" t="s">
        <v>1863</v>
      </c>
      <c r="AP13" s="113" t="s">
        <v>1877</v>
      </c>
      <c r="AQ13" s="115" t="s">
        <v>1879</v>
      </c>
      <c r="AR13" s="112" t="s">
        <v>1813</v>
      </c>
      <c r="AS13" s="112" t="s">
        <v>1864</v>
      </c>
      <c r="AT13" s="112" t="s">
        <v>1865</v>
      </c>
      <c r="AU13" s="113" t="s">
        <v>1880</v>
      </c>
      <c r="AV13" s="113" t="s">
        <v>1881</v>
      </c>
      <c r="AW13" s="114" t="s">
        <v>1865</v>
      </c>
      <c r="AX13" s="113" t="s">
        <v>1877</v>
      </c>
      <c r="AY13" s="112" t="s">
        <v>1811</v>
      </c>
      <c r="AZ13" s="112" t="s">
        <v>1864</v>
      </c>
      <c r="BA13" s="112" t="s">
        <v>1865</v>
      </c>
      <c r="BB13" s="113" t="s">
        <v>1880</v>
      </c>
      <c r="BC13" s="113" t="s">
        <v>1881</v>
      </c>
      <c r="BD13" s="114" t="s">
        <v>1865</v>
      </c>
      <c r="BE13" s="113" t="s">
        <v>1877</v>
      </c>
      <c r="BF13" s="112" t="s">
        <v>1814</v>
      </c>
      <c r="BG13" s="112" t="s">
        <v>1864</v>
      </c>
      <c r="BH13" s="112" t="s">
        <v>1865</v>
      </c>
      <c r="BI13" s="113" t="s">
        <v>1880</v>
      </c>
      <c r="BJ13" s="113" t="s">
        <v>1881</v>
      </c>
      <c r="BK13" s="114" t="s">
        <v>1865</v>
      </c>
      <c r="BL13" s="113" t="s">
        <v>1877</v>
      </c>
      <c r="BM13" s="112" t="s">
        <v>1812</v>
      </c>
      <c r="BN13" s="112" t="s">
        <v>1864</v>
      </c>
      <c r="BO13" s="112" t="s">
        <v>1865</v>
      </c>
      <c r="BP13" s="113" t="s">
        <v>1880</v>
      </c>
      <c r="BQ13" s="113" t="s">
        <v>1881</v>
      </c>
      <c r="BR13" s="114" t="s">
        <v>1865</v>
      </c>
      <c r="BS13" s="113" t="s">
        <v>1877</v>
      </c>
      <c r="BT13" s="112" t="s">
        <v>1810</v>
      </c>
      <c r="BU13" s="112" t="s">
        <v>1864</v>
      </c>
      <c r="BV13" s="112" t="s">
        <v>1865</v>
      </c>
      <c r="BW13" s="113" t="s">
        <v>1880</v>
      </c>
      <c r="BX13" s="113" t="s">
        <v>1881</v>
      </c>
      <c r="BY13" s="114" t="s">
        <v>1865</v>
      </c>
      <c r="BZ13" s="113" t="s">
        <v>1877</v>
      </c>
      <c r="CA13" s="115" t="s">
        <v>1882</v>
      </c>
      <c r="CB13" s="116" t="s">
        <v>1885</v>
      </c>
      <c r="CC13" s="117" t="s">
        <v>1886</v>
      </c>
      <c r="CD13" s="118" t="s">
        <v>1887</v>
      </c>
    </row>
    <row r="14" spans="1:86">
      <c r="A14" s="7">
        <v>8</v>
      </c>
      <c r="B14" s="8" t="s">
        <v>0</v>
      </c>
      <c r="C14" s="7">
        <v>10705</v>
      </c>
      <c r="D14" s="9" t="s">
        <v>1397</v>
      </c>
      <c r="E14" s="10" t="s">
        <v>1833</v>
      </c>
      <c r="F14" s="12">
        <v>17</v>
      </c>
      <c r="G14" s="13" t="s">
        <v>1834</v>
      </c>
      <c r="H14" s="14">
        <f>VLOOKUP($C14,Sheet5!$A$2:$L$901,3,0)</f>
        <v>202228337.65368828</v>
      </c>
      <c r="I14" s="15">
        <f>VLOOKUP($C14,ผลงานแก้ไข!$A$3:$M$902,2,0)</f>
        <v>233624</v>
      </c>
      <c r="J14" s="16">
        <f t="shared" ref="J14:J36" si="0">SUM(H14/I14)</f>
        <v>865.61456722634784</v>
      </c>
      <c r="K14" s="36">
        <f t="shared" ref="K14:K36" si="1">I14*1.2</f>
        <v>280348.79999999999</v>
      </c>
      <c r="L14" s="42">
        <f t="shared" ref="L14:L36" si="2">K14</f>
        <v>280348.79999999999</v>
      </c>
      <c r="M14" s="43">
        <f t="shared" ref="M14:M35" si="3">($C$4*J14)+J14</f>
        <v>890.76067040427324</v>
      </c>
      <c r="N14" s="44">
        <f t="shared" ref="N14:N36" si="4">L14*M14</f>
        <v>249723685.03503349</v>
      </c>
      <c r="O14" s="14">
        <f>VLOOKUP($C14,Sheet5!$A$2:$L$901,4,0)</f>
        <v>73534716.399777487</v>
      </c>
      <c r="P14" s="15">
        <f>VLOOKUP($C14,ผลงานแก้ไข!$A$3:$M$902,4,0)</f>
        <v>64980</v>
      </c>
      <c r="Q14" s="16">
        <f t="shared" ref="Q14:Q36" si="5">SUM(O14/P14)</f>
        <v>1131.6515296980222</v>
      </c>
      <c r="R14" s="36">
        <f t="shared" ref="R14:R36" si="6">P14*1.2</f>
        <v>77976</v>
      </c>
      <c r="S14" s="42">
        <f t="shared" ref="S14:S36" si="7">R14</f>
        <v>77976</v>
      </c>
      <c r="T14" s="43">
        <f t="shared" ref="T14:T35" si="8">($C$4*Q14)+Q14</f>
        <v>1164.5260066357498</v>
      </c>
      <c r="U14" s="44">
        <f t="shared" ref="U14:U36" si="9">S14*T14</f>
        <v>90805079.89342922</v>
      </c>
      <c r="V14" s="14">
        <f>VLOOKUP($C14,Sheet5!$A$2:$L$901,5,0)</f>
        <v>25373020.253725931</v>
      </c>
      <c r="W14" s="15">
        <f>VLOOKUP($C14,ผลงานแก้ไข!$A$3:$M$902,3,0)</f>
        <v>31900</v>
      </c>
      <c r="X14" s="16">
        <f t="shared" ref="X14:X36" si="10">SUM(V14/W14)</f>
        <v>795.39248444281918</v>
      </c>
      <c r="Y14" s="36">
        <f t="shared" ref="Y14:Y36" si="11">W14*1.2</f>
        <v>38280</v>
      </c>
      <c r="Z14" s="42">
        <f t="shared" ref="Z14:Z36" si="12">Y14</f>
        <v>38280</v>
      </c>
      <c r="AA14" s="43">
        <f t="shared" ref="AA14:AA35" si="13">($C$4*X14)+X14</f>
        <v>818.49863611588307</v>
      </c>
      <c r="AB14" s="44">
        <f t="shared" ref="AB14:AB36" si="14">Z14*AA14</f>
        <v>31332127.790516004</v>
      </c>
      <c r="AC14" s="14">
        <f>VLOOKUP($C14,Sheet5!$A$2:$L$901,6,0)</f>
        <v>10586983.684708308</v>
      </c>
      <c r="AD14" s="15">
        <f>VLOOKUP($C14,ผลงานแก้ไข!$A$3:$M$902,5,0)</f>
        <v>10491</v>
      </c>
      <c r="AE14" s="16">
        <f t="shared" ref="AE14:AE36" si="15">SUM(AC14/AD14)</f>
        <v>1009.1491454302077</v>
      </c>
      <c r="AF14" s="36">
        <f t="shared" ref="AF14:AF36" si="16">AD14*1.2</f>
        <v>12589.199999999999</v>
      </c>
      <c r="AG14" s="42">
        <f t="shared" ref="AG14:AG36" si="17">AF14</f>
        <v>12589.199999999999</v>
      </c>
      <c r="AH14" s="43">
        <f t="shared" ref="AH14:AH35" si="18">($C$4*AE14)+AE14</f>
        <v>1038.4649281049551</v>
      </c>
      <c r="AI14" s="44">
        <f t="shared" ref="AI14:AI36" si="19">AG14*AH14</f>
        <v>13073442.6728989</v>
      </c>
      <c r="AJ14" s="14">
        <f>VLOOKUP($C14,Sheet5!$A$2:$L$901,7,0)</f>
        <v>23668061.324213762</v>
      </c>
      <c r="AK14" s="15">
        <f>VLOOKUP($C14,ผลงานแก้ไข!$A$3:$M$902,6,0)</f>
        <v>41818</v>
      </c>
      <c r="AL14" s="16">
        <f t="shared" ref="AL14:AL36" si="20">SUM(AJ14/AK14)</f>
        <v>565.97784026528677</v>
      </c>
      <c r="AM14" s="36">
        <f t="shared" ref="AM14:AM36" si="21">AK14*1.2</f>
        <v>50181.599999999999</v>
      </c>
      <c r="AN14" s="42">
        <f t="shared" ref="AN14:AN36" si="22">AM14</f>
        <v>50181.599999999999</v>
      </c>
      <c r="AO14" s="43">
        <f t="shared" ref="AO14:AO35" si="23">($C$4*AL14)+AL14</f>
        <v>582.41949652499341</v>
      </c>
      <c r="AP14" s="44">
        <f t="shared" ref="AP14:AP36" si="24">AN14*AO14</f>
        <v>29226742.206818607</v>
      </c>
      <c r="AQ14" s="45">
        <f t="shared" ref="AQ14:AQ36" si="25">N14+U14+AB14+AI14+AP14</f>
        <v>414161077.59869623</v>
      </c>
      <c r="AR14" s="14">
        <f>VLOOKUP($C14,Sheet5!$A$2:$L$901,8,0)</f>
        <v>380342681.43508333</v>
      </c>
      <c r="AS14" s="17">
        <f>VLOOKUP($C14,ผลงานแก้ไข!$A$3:$M$902,8,0)</f>
        <v>34479.448499999999</v>
      </c>
      <c r="AT14" s="14">
        <f t="shared" ref="AT14:AT36" si="26">SUM(AR14/AS14)</f>
        <v>11030.996665595836</v>
      </c>
      <c r="AU14" s="36">
        <f t="shared" ref="AU14:AU36" si="27">AS14*1.2</f>
        <v>41375.338199999998</v>
      </c>
      <c r="AV14" s="42">
        <f t="shared" ref="AV14:AV36" si="28">AU14</f>
        <v>41375.338199999998</v>
      </c>
      <c r="AW14" s="43">
        <f t="shared" ref="AW14:AW35" si="29">($C$4*AT14)+AT14</f>
        <v>11351.447118731396</v>
      </c>
      <c r="AX14" s="44">
        <f t="shared" ref="AX14:AX36" si="30">AV14*AW14</f>
        <v>469669963.59692705</v>
      </c>
      <c r="AY14" s="14">
        <f>VLOOKUP($C14,Sheet5!$A$2:$L$901,9,0)</f>
        <v>54271182.398969457</v>
      </c>
      <c r="AZ14" s="17">
        <f>VLOOKUP($C14,ผลงานแก้ไข!$A$3:$M$902,10,0)</f>
        <v>4302.0420000000004</v>
      </c>
      <c r="BA14" s="14">
        <f t="shared" ref="BA14:BA36" si="31">SUM(AY14/AZ14)</f>
        <v>12615.21444908475</v>
      </c>
      <c r="BB14" s="36">
        <f t="shared" ref="BB14:BB36" si="32">AZ14*1.2</f>
        <v>5162.4504000000006</v>
      </c>
      <c r="BC14" s="42">
        <f t="shared" ref="BC14:BC36" si="33">BB14</f>
        <v>5162.4504000000006</v>
      </c>
      <c r="BD14" s="43">
        <f t="shared" ref="BD14:BD35" si="34">($C$4*BA14)+BA14</f>
        <v>12981.686428830661</v>
      </c>
      <c r="BE14" s="44">
        <f t="shared" ref="BE14:BE36" si="35">BC14*BD14</f>
        <v>67017312.297191426</v>
      </c>
      <c r="BF14" s="14">
        <f>VLOOKUP($C14,Sheet5!$A$2:$L$901,10,0)</f>
        <v>25168173.365356933</v>
      </c>
      <c r="BG14" s="17">
        <f>VLOOKUP($C14,ผลงานแก้ไข!$A$3:$M$902,9,0)</f>
        <v>2013.5547999999999</v>
      </c>
      <c r="BH14" s="14">
        <f t="shared" ref="BH14:BH36" si="36">SUM(BF14/BG14)</f>
        <v>12499.373429199411</v>
      </c>
      <c r="BI14" s="36">
        <f t="shared" ref="BI14:BI36" si="37">BG14*1.2</f>
        <v>2416.2657599999998</v>
      </c>
      <c r="BJ14" s="42">
        <f t="shared" ref="BJ14:BJ36" si="38">BI14</f>
        <v>2416.2657599999998</v>
      </c>
      <c r="BK14" s="43">
        <f t="shared" ref="BK14:BK35" si="39">($C$4*BH14)+BH14</f>
        <v>12862.480227317654</v>
      </c>
      <c r="BL14" s="44">
        <f t="shared" ref="BL14:BL36" si="40">BJ14*BK14</f>
        <v>31079170.56194466</v>
      </c>
      <c r="BM14" s="14">
        <f>VLOOKUP($C14,Sheet5!$A$2:$L$901,11,0)</f>
        <v>10979712.849103592</v>
      </c>
      <c r="BN14" s="17">
        <f>VLOOKUP($C14,ผลงานแก้ไข!$A$3:$M$902,11,0)</f>
        <v>876.67729999999995</v>
      </c>
      <c r="BO14" s="14">
        <f t="shared" ref="BO14:BO36" si="41">SUM(BM14/BN14)</f>
        <v>12524.235370419186</v>
      </c>
      <c r="BP14" s="36">
        <f t="shared" ref="BP14:BP36" si="42">BN14*1.2</f>
        <v>1052.0127599999998</v>
      </c>
      <c r="BQ14" s="42">
        <f t="shared" ref="BQ14:BQ36" si="43">BP14</f>
        <v>1052.0127599999998</v>
      </c>
      <c r="BR14" s="43">
        <f t="shared" ref="BR14:BR35" si="44">($C$4*BO14)+BO14</f>
        <v>12888.064407929864</v>
      </c>
      <c r="BS14" s="44">
        <f t="shared" ref="BS14:BS36" si="45">BQ14*BR14</f>
        <v>13558408.20884406</v>
      </c>
      <c r="BT14" s="14">
        <f>VLOOKUP($C14,Sheet5!$A$2:$L$901,12,0)</f>
        <v>79443846.685372889</v>
      </c>
      <c r="BU14" s="17">
        <f>VLOOKUP($C14,ผลงานแก้ไข!$A$3:$M$902,12,0)</f>
        <v>7116.8120000000072</v>
      </c>
      <c r="BV14" s="14">
        <f t="shared" ref="BV14:BV36" si="46">SUM(BT14/BU14)</f>
        <v>11162.841829371468</v>
      </c>
      <c r="BW14" s="36">
        <f t="shared" ref="BW14:BW36" si="47">BU14*1.2</f>
        <v>8540.174400000009</v>
      </c>
      <c r="BX14" s="42">
        <f t="shared" ref="BX14:BX36" si="48">BW14</f>
        <v>8540.174400000009</v>
      </c>
      <c r="BY14" s="43">
        <f t="shared" ref="BY14:BY35" si="49">($C$4*BV14)+BV14</f>
        <v>11487.122384514709</v>
      </c>
      <c r="BZ14" s="44">
        <f t="shared" ref="BZ14:BZ36" si="50">BX14*BY14</f>
        <v>98102028.517899573</v>
      </c>
      <c r="CA14" s="45">
        <f t="shared" ref="CA14:CA36" si="51">AX14+BE14+BL14+BS14+BZ14</f>
        <v>679426883.18280673</v>
      </c>
      <c r="CB14" s="46">
        <f t="shared" ref="CB14:CB36" si="52">AQ14+CA14</f>
        <v>1093587960.781503</v>
      </c>
      <c r="CC14" s="47">
        <f>IFERROR(VLOOKUP($C14,'UC Revenue Structure'!$A$2:$F$897,6,0),0)</f>
        <v>0.35</v>
      </c>
      <c r="CD14" s="46">
        <f t="shared" ref="CD14:CD36" si="53">CB14*CC14</f>
        <v>382755786.27352601</v>
      </c>
      <c r="CH14" s="16"/>
    </row>
    <row r="15" spans="1:86">
      <c r="A15" s="7">
        <v>8</v>
      </c>
      <c r="B15" s="8" t="s">
        <v>0</v>
      </c>
      <c r="C15" s="7">
        <v>11030</v>
      </c>
      <c r="D15" s="9" t="s">
        <v>1398</v>
      </c>
      <c r="E15" s="10" t="s">
        <v>1823</v>
      </c>
      <c r="F15" s="12">
        <v>5</v>
      </c>
      <c r="G15" s="13" t="s">
        <v>1827</v>
      </c>
      <c r="H15" s="14">
        <f>VLOOKUP($C15,Sheet5!$A$2:$L$901,3,0)</f>
        <v>32322703.66540109</v>
      </c>
      <c r="I15" s="15">
        <f>VLOOKUP($C15,ผลงานแก้ไข!$A$3:$M$902,2,0)</f>
        <v>52223</v>
      </c>
      <c r="J15" s="16">
        <f t="shared" si="0"/>
        <v>618.93617113917412</v>
      </c>
      <c r="K15" s="36">
        <f t="shared" si="1"/>
        <v>62667.6</v>
      </c>
      <c r="L15" s="42">
        <f t="shared" si="2"/>
        <v>62667.6</v>
      </c>
      <c r="M15" s="43">
        <f t="shared" si="3"/>
        <v>636.91626691076715</v>
      </c>
      <c r="N15" s="44">
        <f t="shared" si="4"/>
        <v>39914013.848257191</v>
      </c>
      <c r="O15" s="14">
        <f>VLOOKUP($C15,Sheet5!$A$2:$L$901,4,0)</f>
        <v>2824329.9832719448</v>
      </c>
      <c r="P15" s="15">
        <f>VLOOKUP($C15,ผลงานแก้ไข!$A$3:$M$902,4,0)</f>
        <v>3235</v>
      </c>
      <c r="Q15" s="16">
        <f t="shared" si="5"/>
        <v>873.05409065593346</v>
      </c>
      <c r="R15" s="36">
        <f t="shared" si="6"/>
        <v>3882</v>
      </c>
      <c r="S15" s="42">
        <f t="shared" si="7"/>
        <v>3882</v>
      </c>
      <c r="T15" s="43">
        <f t="shared" si="8"/>
        <v>898.41631198948835</v>
      </c>
      <c r="U15" s="44">
        <f t="shared" si="9"/>
        <v>3487652.1231431938</v>
      </c>
      <c r="V15" s="14">
        <f>VLOOKUP($C15,Sheet5!$A$2:$L$901,5,0)</f>
        <v>991901.30670340778</v>
      </c>
      <c r="W15" s="15">
        <f>VLOOKUP($C15,ผลงานแก้ไข!$A$3:$M$902,3,0)</f>
        <v>1524</v>
      </c>
      <c r="X15" s="16">
        <f t="shared" si="10"/>
        <v>650.85387578963764</v>
      </c>
      <c r="Y15" s="36">
        <f t="shared" si="11"/>
        <v>1828.8</v>
      </c>
      <c r="Z15" s="42">
        <f t="shared" si="12"/>
        <v>1828.8</v>
      </c>
      <c r="AA15" s="43">
        <f t="shared" si="13"/>
        <v>669.7611808813266</v>
      </c>
      <c r="AB15" s="44">
        <f t="shared" si="14"/>
        <v>1224859.2475957701</v>
      </c>
      <c r="AC15" s="14">
        <f>VLOOKUP($C15,Sheet5!$A$2:$L$901,6,0)</f>
        <v>552877.51700141153</v>
      </c>
      <c r="AD15" s="15">
        <f>VLOOKUP($C15,ผลงานแก้ไข!$A$3:$M$902,5,0)</f>
        <v>729</v>
      </c>
      <c r="AE15" s="16">
        <f t="shared" si="15"/>
        <v>758.40537311579089</v>
      </c>
      <c r="AF15" s="36">
        <f t="shared" si="16"/>
        <v>874.8</v>
      </c>
      <c r="AG15" s="42">
        <f t="shared" si="17"/>
        <v>874.8</v>
      </c>
      <c r="AH15" s="43">
        <f t="shared" si="18"/>
        <v>780.43704920480468</v>
      </c>
      <c r="AI15" s="44">
        <f t="shared" si="19"/>
        <v>682726.33064436307</v>
      </c>
      <c r="AJ15" s="14">
        <f>VLOOKUP($C15,Sheet5!$A$2:$L$901,7,0)</f>
        <v>2683597.912855654</v>
      </c>
      <c r="AK15" s="15">
        <f>VLOOKUP($C15,ผลงานแก้ไข!$A$3:$M$902,6,0)</f>
        <v>3545</v>
      </c>
      <c r="AL15" s="16">
        <f t="shared" si="20"/>
        <v>757.00928430342844</v>
      </c>
      <c r="AM15" s="36">
        <f t="shared" si="21"/>
        <v>4254</v>
      </c>
      <c r="AN15" s="42">
        <f t="shared" si="22"/>
        <v>4254</v>
      </c>
      <c r="AO15" s="43">
        <f t="shared" si="23"/>
        <v>779.00040401244303</v>
      </c>
      <c r="AP15" s="44">
        <f t="shared" si="24"/>
        <v>3313867.7186689326</v>
      </c>
      <c r="AQ15" s="45">
        <f t="shared" si="25"/>
        <v>48623119.268309452</v>
      </c>
      <c r="AR15" s="14">
        <f>VLOOKUP($C15,Sheet5!$A$2:$L$901,8,0)</f>
        <v>13519050.66936066</v>
      </c>
      <c r="AS15" s="17">
        <f>VLOOKUP($C15,ผลงานแก้ไข!$A$3:$M$902,8,0)</f>
        <v>962.72599999999989</v>
      </c>
      <c r="AT15" s="14">
        <f t="shared" si="26"/>
        <v>14042.469684376096</v>
      </c>
      <c r="AU15" s="36">
        <f t="shared" si="27"/>
        <v>1155.2711999999999</v>
      </c>
      <c r="AV15" s="42">
        <f t="shared" si="28"/>
        <v>1155.2711999999999</v>
      </c>
      <c r="AW15" s="43">
        <f t="shared" si="29"/>
        <v>14450.403428707221</v>
      </c>
      <c r="AX15" s="44">
        <f t="shared" si="30"/>
        <v>16694134.909566704</v>
      </c>
      <c r="AY15" s="14">
        <f>VLOOKUP($C15,Sheet5!$A$2:$L$901,9,0)</f>
        <v>1019944.557760357</v>
      </c>
      <c r="AZ15" s="17">
        <f>VLOOKUP($C15,ผลงานแก้ไข!$A$3:$M$902,10,0)</f>
        <v>50.499700000000004</v>
      </c>
      <c r="BA15" s="14">
        <f t="shared" si="31"/>
        <v>20197.041918275889</v>
      </c>
      <c r="BB15" s="36">
        <f t="shared" si="32"/>
        <v>60.599640000000001</v>
      </c>
      <c r="BC15" s="42">
        <f t="shared" si="33"/>
        <v>60.599640000000001</v>
      </c>
      <c r="BD15" s="43">
        <f t="shared" si="34"/>
        <v>20783.765986001803</v>
      </c>
      <c r="BE15" s="44">
        <f t="shared" si="35"/>
        <v>1259488.7365959543</v>
      </c>
      <c r="BF15" s="14">
        <f>VLOOKUP($C15,Sheet5!$A$2:$L$901,10,0)</f>
        <v>364171.58719100611</v>
      </c>
      <c r="BG15" s="17">
        <f>VLOOKUP($C15,ผลงานแก้ไข!$A$3:$M$902,9,0)</f>
        <v>32.013300000000001</v>
      </c>
      <c r="BH15" s="14">
        <f t="shared" si="36"/>
        <v>11375.634101795382</v>
      </c>
      <c r="BI15" s="36">
        <f t="shared" si="37"/>
        <v>38.415959999999998</v>
      </c>
      <c r="BJ15" s="42">
        <f t="shared" si="38"/>
        <v>38.415959999999998</v>
      </c>
      <c r="BK15" s="43">
        <f t="shared" si="39"/>
        <v>11706.096272452538</v>
      </c>
      <c r="BL15" s="44">
        <f t="shared" si="40"/>
        <v>449700.92615868576</v>
      </c>
      <c r="BM15" s="14">
        <f>VLOOKUP($C15,Sheet5!$A$2:$L$901,11,0)</f>
        <v>271019.64745895419</v>
      </c>
      <c r="BN15" s="17">
        <f>VLOOKUP($C15,ผลงานแก้ไข!$A$3:$M$902,11,0)</f>
        <v>13.856999999999999</v>
      </c>
      <c r="BO15" s="14">
        <f t="shared" si="41"/>
        <v>19558.320520960828</v>
      </c>
      <c r="BP15" s="36">
        <f t="shared" si="42"/>
        <v>16.628399999999999</v>
      </c>
      <c r="BQ15" s="42">
        <f t="shared" si="43"/>
        <v>16.628399999999999</v>
      </c>
      <c r="BR15" s="43">
        <f t="shared" si="44"/>
        <v>20126.489732094738</v>
      </c>
      <c r="BS15" s="44">
        <f t="shared" si="45"/>
        <v>334671.32186116412</v>
      </c>
      <c r="BT15" s="14">
        <f>VLOOKUP($C15,Sheet5!$A$2:$L$901,12,0)</f>
        <v>676655.85299552069</v>
      </c>
      <c r="BU15" s="17">
        <f>VLOOKUP($C15,ผลงานแก้ไข!$A$3:$M$902,12,0)</f>
        <v>54.318300000000249</v>
      </c>
      <c r="BV15" s="14">
        <f t="shared" si="46"/>
        <v>12457.235461999318</v>
      </c>
      <c r="BW15" s="36">
        <f t="shared" si="47"/>
        <v>65.181960000000302</v>
      </c>
      <c r="BX15" s="42">
        <f t="shared" si="48"/>
        <v>65.181960000000302</v>
      </c>
      <c r="BY15" s="43">
        <f t="shared" si="49"/>
        <v>12819.118152170398</v>
      </c>
      <c r="BZ15" s="44">
        <f t="shared" si="50"/>
        <v>835575.24663004873</v>
      </c>
      <c r="CA15" s="45">
        <f t="shared" si="51"/>
        <v>19573571.140812557</v>
      </c>
      <c r="CB15" s="46">
        <f t="shared" si="52"/>
        <v>68196690.409122005</v>
      </c>
      <c r="CC15" s="47">
        <f>IFERROR(VLOOKUP($C15,'UC Revenue Structure'!$A$2:$F$897,6,0),0)</f>
        <v>0.49</v>
      </c>
      <c r="CD15" s="46">
        <f t="shared" si="53"/>
        <v>33416378.300469782</v>
      </c>
    </row>
    <row r="16" spans="1:86">
      <c r="A16" s="7">
        <v>8</v>
      </c>
      <c r="B16" s="8" t="s">
        <v>0</v>
      </c>
      <c r="C16" s="7">
        <v>11031</v>
      </c>
      <c r="D16" s="9" t="s">
        <v>1399</v>
      </c>
      <c r="E16" s="10" t="s">
        <v>1823</v>
      </c>
      <c r="F16" s="12">
        <v>6</v>
      </c>
      <c r="G16" s="13" t="s">
        <v>1825</v>
      </c>
      <c r="H16" s="14">
        <f>VLOOKUP($C16,Sheet5!$A$2:$L$901,3,0)</f>
        <v>57548430.004731715</v>
      </c>
      <c r="I16" s="15">
        <f>VLOOKUP($C16,ผลงานแก้ไข!$A$3:$M$902,2,0)</f>
        <v>93293</v>
      </c>
      <c r="J16" s="16">
        <f t="shared" si="0"/>
        <v>616.85689177892993</v>
      </c>
      <c r="K16" s="36">
        <f t="shared" si="1"/>
        <v>111951.59999999999</v>
      </c>
      <c r="L16" s="42">
        <f t="shared" si="2"/>
        <v>111951.59999999999</v>
      </c>
      <c r="M16" s="43">
        <f t="shared" si="3"/>
        <v>634.77658448510783</v>
      </c>
      <c r="N16" s="44">
        <f t="shared" si="4"/>
        <v>71064254.275642991</v>
      </c>
      <c r="O16" s="14">
        <f>VLOOKUP($C16,Sheet5!$A$2:$L$901,4,0)</f>
        <v>6659984.9996166145</v>
      </c>
      <c r="P16" s="15">
        <f>VLOOKUP($C16,ผลงานแก้ไข!$A$3:$M$902,4,0)</f>
        <v>11019</v>
      </c>
      <c r="Q16" s="16">
        <f t="shared" si="5"/>
        <v>604.40920225216576</v>
      </c>
      <c r="R16" s="36">
        <f t="shared" si="6"/>
        <v>13222.8</v>
      </c>
      <c r="S16" s="42">
        <f t="shared" si="7"/>
        <v>13222.8</v>
      </c>
      <c r="T16" s="43">
        <f t="shared" si="8"/>
        <v>621.96728957759115</v>
      </c>
      <c r="U16" s="44">
        <f t="shared" si="9"/>
        <v>8224149.0766265718</v>
      </c>
      <c r="V16" s="14">
        <f>VLOOKUP($C16,Sheet5!$A$2:$L$901,5,0)</f>
        <v>1670488.533727346</v>
      </c>
      <c r="W16" s="15">
        <f>VLOOKUP($C16,ผลงานแก้ไข!$A$3:$M$902,3,0)</f>
        <v>3371</v>
      </c>
      <c r="X16" s="16">
        <f t="shared" si="10"/>
        <v>495.54688037002256</v>
      </c>
      <c r="Y16" s="36">
        <f t="shared" si="11"/>
        <v>4045.2</v>
      </c>
      <c r="Z16" s="42">
        <f t="shared" si="12"/>
        <v>4045.2</v>
      </c>
      <c r="AA16" s="43">
        <f t="shared" si="13"/>
        <v>509.94251724477169</v>
      </c>
      <c r="AB16" s="44">
        <f t="shared" si="14"/>
        <v>2062819.4707585503</v>
      </c>
      <c r="AC16" s="14">
        <f>VLOOKUP($C16,Sheet5!$A$2:$L$901,6,0)</f>
        <v>1106635.8923324342</v>
      </c>
      <c r="AD16" s="15">
        <f>VLOOKUP($C16,ผลงานแก้ไข!$A$3:$M$902,5,0)</f>
        <v>1675</v>
      </c>
      <c r="AE16" s="16">
        <f t="shared" si="15"/>
        <v>660.67814467608014</v>
      </c>
      <c r="AF16" s="36">
        <f t="shared" si="16"/>
        <v>2010</v>
      </c>
      <c r="AG16" s="42">
        <f t="shared" si="17"/>
        <v>2010</v>
      </c>
      <c r="AH16" s="43">
        <f t="shared" si="18"/>
        <v>679.87084477892029</v>
      </c>
      <c r="AI16" s="44">
        <f t="shared" si="19"/>
        <v>1366540.3980056299</v>
      </c>
      <c r="AJ16" s="14">
        <f>VLOOKUP($C16,Sheet5!$A$2:$L$901,7,0)</f>
        <v>7845213.1531008128</v>
      </c>
      <c r="AK16" s="15">
        <f>VLOOKUP($C16,ผลงานแก้ไข!$A$3:$M$902,6,0)</f>
        <v>11403</v>
      </c>
      <c r="AL16" s="16">
        <f t="shared" si="20"/>
        <v>687.99554091912762</v>
      </c>
      <c r="AM16" s="36">
        <f t="shared" si="21"/>
        <v>13683.6</v>
      </c>
      <c r="AN16" s="42">
        <f t="shared" si="22"/>
        <v>13683.6</v>
      </c>
      <c r="AO16" s="43">
        <f t="shared" si="23"/>
        <v>707.98181138282825</v>
      </c>
      <c r="AP16" s="44">
        <f t="shared" si="24"/>
        <v>9687739.9142380692</v>
      </c>
      <c r="AQ16" s="45">
        <f t="shared" si="25"/>
        <v>92405503.135271817</v>
      </c>
      <c r="AR16" s="14">
        <f>VLOOKUP($C16,Sheet5!$A$2:$L$901,8,0)</f>
        <v>21305557.507379603</v>
      </c>
      <c r="AS16" s="17">
        <f>VLOOKUP($C16,ผลงานแก้ไข!$A$3:$M$902,8,0)</f>
        <v>2087293.0737000003</v>
      </c>
      <c r="AT16" s="14">
        <f t="shared" si="26"/>
        <v>10.207266902684017</v>
      </c>
      <c r="AU16" s="36">
        <f t="shared" si="27"/>
        <v>2504751.6884400002</v>
      </c>
      <c r="AV16" s="42">
        <f t="shared" si="28"/>
        <v>2504751.6884400002</v>
      </c>
      <c r="AW16" s="43">
        <f t="shared" si="29"/>
        <v>10.503788006206987</v>
      </c>
      <c r="AX16" s="44">
        <f t="shared" si="30"/>
        <v>26309380.743562773</v>
      </c>
      <c r="AY16" s="14">
        <f>VLOOKUP($C16,Sheet5!$A$2:$L$901,9,0)</f>
        <v>2163811.2926339507</v>
      </c>
      <c r="AZ16" s="17">
        <f>VLOOKUP($C16,ผลงานแก้ไข!$A$3:$M$902,10,0)</f>
        <v>146.48250000000002</v>
      </c>
      <c r="BA16" s="14">
        <f t="shared" si="31"/>
        <v>14771.807503517148</v>
      </c>
      <c r="BB16" s="36">
        <f t="shared" si="32"/>
        <v>175.77900000000002</v>
      </c>
      <c r="BC16" s="42">
        <f t="shared" si="33"/>
        <v>175.77900000000002</v>
      </c>
      <c r="BD16" s="43">
        <f t="shared" si="34"/>
        <v>15200.928511494321</v>
      </c>
      <c r="BE16" s="44">
        <f t="shared" si="35"/>
        <v>2672004.0128219607</v>
      </c>
      <c r="BF16" s="14">
        <f>VLOOKUP($C16,Sheet5!$A$2:$L$901,10,0)</f>
        <v>724101.03690358473</v>
      </c>
      <c r="BG16" s="17">
        <f>VLOOKUP($C16,ผลงานแก้ไข!$A$3:$M$902,9,0)</f>
        <v>75057.761300000013</v>
      </c>
      <c r="BH16" s="14">
        <f t="shared" si="36"/>
        <v>9.6472506555239423</v>
      </c>
      <c r="BI16" s="36">
        <f t="shared" si="37"/>
        <v>90069.31356000001</v>
      </c>
      <c r="BJ16" s="42">
        <f t="shared" si="38"/>
        <v>90069.31356000001</v>
      </c>
      <c r="BK16" s="43">
        <f t="shared" si="39"/>
        <v>9.9275032870669122</v>
      </c>
      <c r="BL16" s="44">
        <f t="shared" si="40"/>
        <v>894163.40643076051</v>
      </c>
      <c r="BM16" s="14">
        <f>VLOOKUP($C16,Sheet5!$A$2:$L$901,11,0)</f>
        <v>374394.20796908863</v>
      </c>
      <c r="BN16" s="17">
        <f>VLOOKUP($C16,ผลงานแก้ไข!$A$3:$M$902,11,0)</f>
        <v>32.113500000000002</v>
      </c>
      <c r="BO16" s="14">
        <f t="shared" si="41"/>
        <v>11658.467870804758</v>
      </c>
      <c r="BP16" s="36">
        <f t="shared" si="42"/>
        <v>38.536200000000001</v>
      </c>
      <c r="BQ16" s="42">
        <f t="shared" si="43"/>
        <v>38.536200000000001</v>
      </c>
      <c r="BR16" s="43">
        <f t="shared" si="44"/>
        <v>11997.146362451636</v>
      </c>
      <c r="BS16" s="44">
        <f t="shared" si="45"/>
        <v>462324.43165270874</v>
      </c>
      <c r="BT16" s="14">
        <f>VLOOKUP($C16,Sheet5!$A$2:$L$901,12,0)</f>
        <v>4987149.1716048513</v>
      </c>
      <c r="BU16" s="17">
        <f>VLOOKUP($C16,ผลงานแก้ไข!$A$3:$M$902,12,0)</f>
        <v>508539.91139999923</v>
      </c>
      <c r="BV16" s="14">
        <f t="shared" si="46"/>
        <v>9.8067999380330626</v>
      </c>
      <c r="BW16" s="36">
        <f t="shared" si="47"/>
        <v>610247.89367999905</v>
      </c>
      <c r="BX16" s="42">
        <f t="shared" si="48"/>
        <v>610247.89367999905</v>
      </c>
      <c r="BY16" s="43">
        <f t="shared" si="49"/>
        <v>10.091687476232924</v>
      </c>
      <c r="BZ16" s="44">
        <f t="shared" si="50"/>
        <v>6158431.0260479674</v>
      </c>
      <c r="CA16" s="45">
        <f t="shared" si="51"/>
        <v>36496303.620516174</v>
      </c>
      <c r="CB16" s="46">
        <f t="shared" si="52"/>
        <v>128901806.755788</v>
      </c>
      <c r="CC16" s="47">
        <f>IFERROR(VLOOKUP($C16,'UC Revenue Structure'!$A$2:$F$897,6,0),0)</f>
        <v>0.46</v>
      </c>
      <c r="CD16" s="46">
        <f t="shared" si="53"/>
        <v>59294831.107662484</v>
      </c>
    </row>
    <row r="17" spans="1:82">
      <c r="A17" s="7">
        <v>8</v>
      </c>
      <c r="B17" s="8" t="s">
        <v>0</v>
      </c>
      <c r="C17" s="7">
        <v>11032</v>
      </c>
      <c r="D17" s="9" t="s">
        <v>1400</v>
      </c>
      <c r="E17" s="10" t="s">
        <v>1823</v>
      </c>
      <c r="F17" s="12">
        <v>6</v>
      </c>
      <c r="G17" s="13" t="s">
        <v>1825</v>
      </c>
      <c r="H17" s="14">
        <f>VLOOKUP($C17,Sheet5!$A$2:$L$901,3,0)</f>
        <v>46496903.672319487</v>
      </c>
      <c r="I17" s="15">
        <f>VLOOKUP($C17,ผลงานแก้ไข!$A$3:$M$902,2,0)</f>
        <v>70007</v>
      </c>
      <c r="J17" s="16">
        <f t="shared" si="0"/>
        <v>664.17506352678288</v>
      </c>
      <c r="K17" s="36">
        <f t="shared" si="1"/>
        <v>84008.4</v>
      </c>
      <c r="L17" s="42">
        <f t="shared" si="2"/>
        <v>84008.4</v>
      </c>
      <c r="M17" s="43">
        <f t="shared" si="3"/>
        <v>683.46934912223594</v>
      </c>
      <c r="N17" s="44">
        <f t="shared" si="4"/>
        <v>57417166.46880044</v>
      </c>
      <c r="O17" s="14">
        <f>VLOOKUP($C17,Sheet5!$A$2:$L$901,4,0)</f>
        <v>3845622.2826429969</v>
      </c>
      <c r="P17" s="15">
        <f>VLOOKUP($C17,ผลงานแก้ไข!$A$3:$M$902,4,0)</f>
        <v>5108</v>
      </c>
      <c r="Q17" s="16">
        <f t="shared" si="5"/>
        <v>752.8626238533667</v>
      </c>
      <c r="R17" s="36">
        <f t="shared" si="6"/>
        <v>6129.5999999999995</v>
      </c>
      <c r="S17" s="42">
        <f t="shared" si="7"/>
        <v>6129.5999999999995</v>
      </c>
      <c r="T17" s="43">
        <f t="shared" si="8"/>
        <v>774.73328307630698</v>
      </c>
      <c r="U17" s="44">
        <f t="shared" si="9"/>
        <v>4748805.1319445306</v>
      </c>
      <c r="V17" s="14">
        <f>VLOOKUP($C17,Sheet5!$A$2:$L$901,5,0)</f>
        <v>915134.47409858415</v>
      </c>
      <c r="W17" s="15">
        <f>VLOOKUP($C17,ผลงานแก้ไข!$A$3:$M$902,3,0)</f>
        <v>2401</v>
      </c>
      <c r="X17" s="16">
        <f t="shared" si="10"/>
        <v>381.14721953293798</v>
      </c>
      <c r="Y17" s="36">
        <f t="shared" si="11"/>
        <v>2881.2</v>
      </c>
      <c r="Z17" s="42">
        <f t="shared" si="12"/>
        <v>2881.2</v>
      </c>
      <c r="AA17" s="43">
        <f t="shared" si="13"/>
        <v>392.21954626036984</v>
      </c>
      <c r="AB17" s="44">
        <f t="shared" si="14"/>
        <v>1130062.9566853775</v>
      </c>
      <c r="AC17" s="14">
        <f>VLOOKUP($C17,Sheet5!$A$2:$L$901,6,0)</f>
        <v>678207.48850783275</v>
      </c>
      <c r="AD17" s="15">
        <f>VLOOKUP($C17,ผลงานแก้ไข!$A$3:$M$902,5,0)</f>
        <v>905</v>
      </c>
      <c r="AE17" s="16">
        <f t="shared" si="15"/>
        <v>749.40053978766048</v>
      </c>
      <c r="AF17" s="36">
        <f t="shared" si="16"/>
        <v>1086</v>
      </c>
      <c r="AG17" s="42">
        <f t="shared" si="17"/>
        <v>1086</v>
      </c>
      <c r="AH17" s="43">
        <f t="shared" si="18"/>
        <v>771.17062546849206</v>
      </c>
      <c r="AI17" s="44">
        <f t="shared" si="19"/>
        <v>837491.29925878241</v>
      </c>
      <c r="AJ17" s="14">
        <f>VLOOKUP($C17,Sheet5!$A$2:$L$901,7,0)</f>
        <v>5160844.0652173776</v>
      </c>
      <c r="AK17" s="15">
        <f>VLOOKUP($C17,ผลงานแก้ไข!$A$3:$M$902,6,0)</f>
        <v>963</v>
      </c>
      <c r="AL17" s="16">
        <f t="shared" si="20"/>
        <v>5359.1319472662281</v>
      </c>
      <c r="AM17" s="36">
        <f t="shared" si="21"/>
        <v>1155.5999999999999</v>
      </c>
      <c r="AN17" s="42">
        <f t="shared" si="22"/>
        <v>1155.5999999999999</v>
      </c>
      <c r="AO17" s="43">
        <f t="shared" si="23"/>
        <v>5514.8147303343121</v>
      </c>
      <c r="AP17" s="44">
        <f t="shared" si="24"/>
        <v>6372919.9023743309</v>
      </c>
      <c r="AQ17" s="45">
        <f t="shared" si="25"/>
        <v>70506445.759063467</v>
      </c>
      <c r="AR17" s="14">
        <f>VLOOKUP($C17,Sheet5!$A$2:$L$901,8,0)</f>
        <v>23800005.364522472</v>
      </c>
      <c r="AS17" s="17">
        <f>VLOOKUP($C17,ผลงานแก้ไข!$A$3:$M$902,8,0)</f>
        <v>1921.1589000000004</v>
      </c>
      <c r="AT17" s="14">
        <f t="shared" si="26"/>
        <v>12388.358591536842</v>
      </c>
      <c r="AU17" s="36">
        <f t="shared" si="27"/>
        <v>2305.3906800000004</v>
      </c>
      <c r="AV17" s="42">
        <f t="shared" si="28"/>
        <v>2305.3906800000004</v>
      </c>
      <c r="AW17" s="43">
        <f t="shared" si="29"/>
        <v>12748.240408620988</v>
      </c>
      <c r="AX17" s="44">
        <f t="shared" si="30"/>
        <v>29389674.624434222</v>
      </c>
      <c r="AY17" s="14">
        <f>VLOOKUP($C17,Sheet5!$A$2:$L$901,9,0)</f>
        <v>1098690.3426139441</v>
      </c>
      <c r="AZ17" s="17">
        <f>VLOOKUP($C17,ผลงานแก้ไข!$A$3:$M$902,10,0)</f>
        <v>84.060399999999987</v>
      </c>
      <c r="BA17" s="14">
        <f t="shared" si="31"/>
        <v>13070.248804596984</v>
      </c>
      <c r="BB17" s="36">
        <f t="shared" si="32"/>
        <v>100.87247999999998</v>
      </c>
      <c r="BC17" s="42">
        <f t="shared" si="33"/>
        <v>100.87247999999998</v>
      </c>
      <c r="BD17" s="43">
        <f t="shared" si="34"/>
        <v>13449.939532370527</v>
      </c>
      <c r="BE17" s="44">
        <f t="shared" si="35"/>
        <v>1356728.7564802552</v>
      </c>
      <c r="BF17" s="14">
        <f>VLOOKUP($C17,Sheet5!$A$2:$L$901,10,0)</f>
        <v>580026.31102999824</v>
      </c>
      <c r="BG17" s="17">
        <f>VLOOKUP($C17,ผลงานแก้ไข!$A$3:$M$902,9,0)</f>
        <v>38.081700000000005</v>
      </c>
      <c r="BH17" s="14">
        <f t="shared" si="36"/>
        <v>15231.103417914594</v>
      </c>
      <c r="BI17" s="36">
        <f t="shared" si="37"/>
        <v>45.698040000000006</v>
      </c>
      <c r="BJ17" s="42">
        <f t="shared" si="38"/>
        <v>45.698040000000006</v>
      </c>
      <c r="BK17" s="43">
        <f t="shared" si="39"/>
        <v>15673.566972205013</v>
      </c>
      <c r="BL17" s="44">
        <f t="shared" si="40"/>
        <v>716251.29043850373</v>
      </c>
      <c r="BM17" s="14">
        <f>VLOOKUP($C17,Sheet5!$A$2:$L$901,11,0)</f>
        <v>197402.00451471622</v>
      </c>
      <c r="BN17" s="17">
        <f>VLOOKUP($C17,ผลงานแก้ไข!$A$3:$M$902,11,0)</f>
        <v>14.218499999999999</v>
      </c>
      <c r="BO17" s="14">
        <f t="shared" si="41"/>
        <v>13883.462004762545</v>
      </c>
      <c r="BP17" s="36">
        <f t="shared" si="42"/>
        <v>17.062199999999997</v>
      </c>
      <c r="BQ17" s="42">
        <f t="shared" si="43"/>
        <v>17.062199999999997</v>
      </c>
      <c r="BR17" s="43">
        <f t="shared" si="44"/>
        <v>14286.776576000897</v>
      </c>
      <c r="BS17" s="44">
        <f t="shared" si="45"/>
        <v>243763.83929504247</v>
      </c>
      <c r="BT17" s="14">
        <f>VLOOKUP($C17,Sheet5!$A$2:$L$901,12,0)</f>
        <v>3269771.0545325964</v>
      </c>
      <c r="BU17" s="17">
        <f>VLOOKUP($C17,ผลงานแก้ไข!$A$3:$M$902,12,0)</f>
        <v>187.13389999999978</v>
      </c>
      <c r="BV17" s="14">
        <f t="shared" si="46"/>
        <v>17472.895368143345</v>
      </c>
      <c r="BW17" s="36">
        <f t="shared" si="47"/>
        <v>224.56067999999973</v>
      </c>
      <c r="BX17" s="42">
        <f t="shared" si="48"/>
        <v>224.56067999999973</v>
      </c>
      <c r="BY17" s="43">
        <f t="shared" si="49"/>
        <v>17980.482978587908</v>
      </c>
      <c r="BZ17" s="44">
        <f t="shared" si="50"/>
        <v>4037709.4844001215</v>
      </c>
      <c r="CA17" s="45">
        <f t="shared" si="51"/>
        <v>35744127.995048143</v>
      </c>
      <c r="CB17" s="46">
        <f t="shared" si="52"/>
        <v>106250573.75411162</v>
      </c>
      <c r="CC17" s="47">
        <f>IFERROR(VLOOKUP($C17,'UC Revenue Structure'!$A$2:$F$897,6,0),0)</f>
        <v>0.61</v>
      </c>
      <c r="CD17" s="46">
        <f t="shared" si="53"/>
        <v>64812849.990008086</v>
      </c>
    </row>
    <row r="18" spans="1:82">
      <c r="A18" s="7">
        <v>8</v>
      </c>
      <c r="B18" s="8" t="s">
        <v>0</v>
      </c>
      <c r="C18" s="7">
        <v>11033</v>
      </c>
      <c r="D18" s="9" t="s">
        <v>1401</v>
      </c>
      <c r="E18" s="10" t="s">
        <v>1823</v>
      </c>
      <c r="F18" s="12">
        <v>2</v>
      </c>
      <c r="G18" s="13" t="s">
        <v>1830</v>
      </c>
      <c r="H18" s="14">
        <f>VLOOKUP($C18,Sheet5!$A$2:$L$901,3,0)</f>
        <v>20272626.497420944</v>
      </c>
      <c r="I18" s="15">
        <f>VLOOKUP($C18,ผลงานแก้ไข!$A$3:$M$902,2,0)</f>
        <v>20873</v>
      </c>
      <c r="J18" s="16">
        <f t="shared" si="0"/>
        <v>971.23683693867406</v>
      </c>
      <c r="K18" s="36">
        <f t="shared" si="1"/>
        <v>25047.599999999999</v>
      </c>
      <c r="L18" s="42">
        <f t="shared" si="2"/>
        <v>25047.599999999999</v>
      </c>
      <c r="M18" s="43">
        <f t="shared" si="3"/>
        <v>999.45126705174255</v>
      </c>
      <c r="N18" s="44">
        <f t="shared" si="4"/>
        <v>25033855.556605224</v>
      </c>
      <c r="O18" s="14">
        <f>VLOOKUP($C18,Sheet5!$A$2:$L$901,4,0)</f>
        <v>3122111.578350829</v>
      </c>
      <c r="P18" s="15">
        <f>VLOOKUP($C18,ผลงานแก้ไข!$A$3:$M$902,4,0)</f>
        <v>3693</v>
      </c>
      <c r="Q18" s="16">
        <f t="shared" si="5"/>
        <v>845.41337079632524</v>
      </c>
      <c r="R18" s="36">
        <f t="shared" si="6"/>
        <v>4431.5999999999995</v>
      </c>
      <c r="S18" s="42">
        <f t="shared" si="7"/>
        <v>4431.5999999999995</v>
      </c>
      <c r="T18" s="43">
        <f t="shared" si="8"/>
        <v>869.97262921795846</v>
      </c>
      <c r="U18" s="44">
        <f t="shared" si="9"/>
        <v>3855370.7036423041</v>
      </c>
      <c r="V18" s="14">
        <f>VLOOKUP($C18,Sheet5!$A$2:$L$901,5,0)</f>
        <v>687803.36246438464</v>
      </c>
      <c r="W18" s="15">
        <f>VLOOKUP($C18,ผลงานแก้ไข!$A$3:$M$902,3,0)</f>
        <v>1113</v>
      </c>
      <c r="X18" s="16">
        <f t="shared" si="10"/>
        <v>617.97247301382265</v>
      </c>
      <c r="Y18" s="36">
        <f t="shared" si="11"/>
        <v>1335.6</v>
      </c>
      <c r="Z18" s="42">
        <f t="shared" si="12"/>
        <v>1335.6</v>
      </c>
      <c r="AA18" s="43">
        <f t="shared" si="13"/>
        <v>635.92457335487416</v>
      </c>
      <c r="AB18" s="44">
        <f t="shared" si="14"/>
        <v>849340.86017276987</v>
      </c>
      <c r="AC18" s="14">
        <f>VLOOKUP($C18,Sheet5!$A$2:$L$901,6,0)</f>
        <v>761713.02369043161</v>
      </c>
      <c r="AD18" s="15">
        <f>VLOOKUP($C18,ผลงานแก้ไข!$A$3:$M$902,5,0)</f>
        <v>817</v>
      </c>
      <c r="AE18" s="16">
        <f t="shared" si="15"/>
        <v>932.32928236282942</v>
      </c>
      <c r="AF18" s="36">
        <f t="shared" si="16"/>
        <v>980.4</v>
      </c>
      <c r="AG18" s="42">
        <f t="shared" si="17"/>
        <v>980.4</v>
      </c>
      <c r="AH18" s="43">
        <f t="shared" si="18"/>
        <v>959.41344801546961</v>
      </c>
      <c r="AI18" s="44">
        <f t="shared" si="19"/>
        <v>940608.94443436642</v>
      </c>
      <c r="AJ18" s="14">
        <f>VLOOKUP($C18,Sheet5!$A$2:$L$901,7,0)</f>
        <v>2180530.4867225364</v>
      </c>
      <c r="AK18" s="15">
        <f>VLOOKUP($C18,ผลงานแก้ไข!$A$3:$M$902,6,0)</f>
        <v>6411</v>
      </c>
      <c r="AL18" s="16">
        <f t="shared" si="20"/>
        <v>340.12330162572709</v>
      </c>
      <c r="AM18" s="36">
        <f t="shared" si="21"/>
        <v>7693.2</v>
      </c>
      <c r="AN18" s="42">
        <f t="shared" si="22"/>
        <v>7693.2</v>
      </c>
      <c r="AO18" s="43">
        <f t="shared" si="23"/>
        <v>350.00388353795449</v>
      </c>
      <c r="AP18" s="44">
        <f t="shared" si="24"/>
        <v>2692649.8768341914</v>
      </c>
      <c r="AQ18" s="45">
        <f t="shared" si="25"/>
        <v>33371825.941688858</v>
      </c>
      <c r="AR18" s="14">
        <f>VLOOKUP($C18,Sheet5!$A$2:$L$901,8,0)</f>
        <v>8680582.2761580907</v>
      </c>
      <c r="AS18" s="17">
        <f>VLOOKUP($C18,ผลงานแก้ไข!$A$3:$M$902,8,0)</f>
        <v>502.21679999999998</v>
      </c>
      <c r="AT18" s="14">
        <f t="shared" si="26"/>
        <v>17284.531851897609</v>
      </c>
      <c r="AU18" s="36">
        <f t="shared" si="27"/>
        <v>602.66015999999991</v>
      </c>
      <c r="AV18" s="42">
        <f t="shared" si="28"/>
        <v>602.66015999999991</v>
      </c>
      <c r="AW18" s="43">
        <f t="shared" si="29"/>
        <v>17786.647502195236</v>
      </c>
      <c r="AX18" s="44">
        <f t="shared" si="30"/>
        <v>10719303.82953658</v>
      </c>
      <c r="AY18" s="14">
        <f>VLOOKUP($C18,Sheet5!$A$2:$L$901,9,0)</f>
        <v>1029024.4702440425</v>
      </c>
      <c r="AZ18" s="17">
        <f>VLOOKUP($C18,ผลงานแก้ไข!$A$3:$M$902,10,0)</f>
        <v>41.862299999999998</v>
      </c>
      <c r="BA18" s="14">
        <f t="shared" si="31"/>
        <v>24581.173758824589</v>
      </c>
      <c r="BB18" s="36">
        <f t="shared" si="32"/>
        <v>50.234759999999994</v>
      </c>
      <c r="BC18" s="42">
        <f t="shared" si="33"/>
        <v>50.234759999999994</v>
      </c>
      <c r="BD18" s="43">
        <f t="shared" si="34"/>
        <v>25295.256856518445</v>
      </c>
      <c r="BE18" s="44">
        <f t="shared" si="35"/>
        <v>1270701.1573255584</v>
      </c>
      <c r="BF18" s="14">
        <f>VLOOKUP($C18,Sheet5!$A$2:$L$901,10,0)</f>
        <v>339965.05251168169</v>
      </c>
      <c r="BG18" s="17">
        <f>VLOOKUP($C18,ผลงานแก้ไข!$A$3:$M$902,9,0)</f>
        <v>17.796400000000002</v>
      </c>
      <c r="BH18" s="14">
        <f t="shared" si="36"/>
        <v>19103.023786365873</v>
      </c>
      <c r="BI18" s="36">
        <f t="shared" si="37"/>
        <v>21.355680000000003</v>
      </c>
      <c r="BJ18" s="42">
        <f t="shared" si="38"/>
        <v>21.355680000000003</v>
      </c>
      <c r="BK18" s="43">
        <f t="shared" si="39"/>
        <v>19657.966627359801</v>
      </c>
      <c r="BL18" s="44">
        <f t="shared" si="40"/>
        <v>419809.24474457523</v>
      </c>
      <c r="BM18" s="14">
        <f>VLOOKUP($C18,Sheet5!$A$2:$L$901,11,0)</f>
        <v>407014.88258419745</v>
      </c>
      <c r="BN18" s="17">
        <f>VLOOKUP($C18,ผลงานแก้ไข!$A$3:$M$902,11,0)</f>
        <v>16.799299999999999</v>
      </c>
      <c r="BO18" s="14">
        <f t="shared" si="41"/>
        <v>24228.085847874463</v>
      </c>
      <c r="BP18" s="36">
        <f t="shared" si="42"/>
        <v>20.159159999999996</v>
      </c>
      <c r="BQ18" s="42">
        <f t="shared" si="43"/>
        <v>20.159159999999996</v>
      </c>
      <c r="BR18" s="43">
        <f t="shared" si="44"/>
        <v>24931.911741755215</v>
      </c>
      <c r="BS18" s="44">
        <f t="shared" si="45"/>
        <v>502606.39790792199</v>
      </c>
      <c r="BT18" s="14">
        <f>VLOOKUP($C18,Sheet5!$A$2:$L$901,12,0)</f>
        <v>1014776.1098528632</v>
      </c>
      <c r="BU18" s="17">
        <f>VLOOKUP($C18,ผลงานแก้ไข!$A$3:$M$902,12,0)</f>
        <v>34.563500000000005</v>
      </c>
      <c r="BV18" s="14">
        <f t="shared" si="46"/>
        <v>29359.761304638221</v>
      </c>
      <c r="BW18" s="36">
        <f t="shared" si="47"/>
        <v>41.476200000000006</v>
      </c>
      <c r="BX18" s="42">
        <f t="shared" si="48"/>
        <v>41.476200000000006</v>
      </c>
      <c r="BY18" s="43">
        <f t="shared" si="49"/>
        <v>30212.662370537961</v>
      </c>
      <c r="BZ18" s="44">
        <f t="shared" si="50"/>
        <v>1253106.4270129066</v>
      </c>
      <c r="CA18" s="45">
        <f t="shared" si="51"/>
        <v>14165527.056527542</v>
      </c>
      <c r="CB18" s="46">
        <f t="shared" si="52"/>
        <v>47537352.998216398</v>
      </c>
      <c r="CC18" s="47">
        <f>IFERROR(VLOOKUP($C18,'UC Revenue Structure'!$A$2:$F$897,6,0),0)</f>
        <v>0.59</v>
      </c>
      <c r="CD18" s="46">
        <f t="shared" si="53"/>
        <v>28047038.268947672</v>
      </c>
    </row>
    <row r="19" spans="1:82">
      <c r="A19" s="7">
        <v>8</v>
      </c>
      <c r="B19" s="8" t="s">
        <v>0</v>
      </c>
      <c r="C19" s="7">
        <v>11034</v>
      </c>
      <c r="D19" s="9" t="s">
        <v>1402</v>
      </c>
      <c r="E19" s="10" t="s">
        <v>1823</v>
      </c>
      <c r="F19" s="12">
        <v>5</v>
      </c>
      <c r="G19" s="13" t="s">
        <v>1827</v>
      </c>
      <c r="H19" s="14">
        <f>VLOOKUP($C19,Sheet5!$A$2:$L$901,3,0)</f>
        <v>32269668.631618865</v>
      </c>
      <c r="I19" s="15">
        <f>VLOOKUP($C19,ผลงานแก้ไข!$A$3:$M$902,2,0)</f>
        <v>43816</v>
      </c>
      <c r="J19" s="16">
        <f t="shared" si="0"/>
        <v>736.4813910813142</v>
      </c>
      <c r="K19" s="36">
        <f t="shared" si="1"/>
        <v>52579.199999999997</v>
      </c>
      <c r="L19" s="42">
        <f t="shared" si="2"/>
        <v>52579.199999999997</v>
      </c>
      <c r="M19" s="43">
        <f t="shared" si="3"/>
        <v>757.87617549222637</v>
      </c>
      <c r="N19" s="44">
        <f t="shared" si="4"/>
        <v>39848523.006440863</v>
      </c>
      <c r="O19" s="14">
        <f>VLOOKUP($C19,Sheet5!$A$2:$L$901,4,0)</f>
        <v>3804950.1044879365</v>
      </c>
      <c r="P19" s="15">
        <f>VLOOKUP($C19,ผลงานแก้ไข!$A$3:$M$902,4,0)</f>
        <v>4492</v>
      </c>
      <c r="Q19" s="16">
        <f t="shared" si="5"/>
        <v>847.05033492607674</v>
      </c>
      <c r="R19" s="36">
        <f t="shared" si="6"/>
        <v>5390.4</v>
      </c>
      <c r="S19" s="42">
        <f t="shared" si="7"/>
        <v>5390.4</v>
      </c>
      <c r="T19" s="43">
        <f t="shared" si="8"/>
        <v>871.65714715567924</v>
      </c>
      <c r="U19" s="44">
        <f t="shared" si="9"/>
        <v>4698580.686027973</v>
      </c>
      <c r="V19" s="14">
        <f>VLOOKUP($C19,Sheet5!$A$2:$L$901,5,0)</f>
        <v>1437377.6918904646</v>
      </c>
      <c r="W19" s="15">
        <f>VLOOKUP($C19,ผลงานแก้ไข!$A$3:$M$902,3,0)</f>
        <v>2384</v>
      </c>
      <c r="X19" s="16">
        <f t="shared" si="10"/>
        <v>602.92688418224191</v>
      </c>
      <c r="Y19" s="36">
        <f t="shared" si="11"/>
        <v>2860.7999999999997</v>
      </c>
      <c r="Z19" s="42">
        <f t="shared" si="12"/>
        <v>2860.7999999999997</v>
      </c>
      <c r="AA19" s="43">
        <f t="shared" si="13"/>
        <v>620.44191016773607</v>
      </c>
      <c r="AB19" s="44">
        <f t="shared" si="14"/>
        <v>1774960.2166078591</v>
      </c>
      <c r="AC19" s="14">
        <f>VLOOKUP($C19,Sheet5!$A$2:$L$901,6,0)</f>
        <v>1015344.7025430509</v>
      </c>
      <c r="AD19" s="15">
        <f>VLOOKUP($C19,ผลงานแก้ไข!$A$3:$M$902,5,0)</f>
        <v>1151</v>
      </c>
      <c r="AE19" s="16">
        <f t="shared" si="15"/>
        <v>882.14135755260713</v>
      </c>
      <c r="AF19" s="36">
        <f t="shared" si="16"/>
        <v>1381.2</v>
      </c>
      <c r="AG19" s="42">
        <f t="shared" si="17"/>
        <v>1381.2</v>
      </c>
      <c r="AH19" s="43">
        <f t="shared" si="18"/>
        <v>907.76756398951034</v>
      </c>
      <c r="AI19" s="44">
        <f t="shared" si="19"/>
        <v>1253808.5593823118</v>
      </c>
      <c r="AJ19" s="14">
        <f>VLOOKUP($C19,Sheet5!$A$2:$L$901,7,0)</f>
        <v>2982562.2100902856</v>
      </c>
      <c r="AK19" s="15">
        <f>VLOOKUP($C19,ผลงานแก้ไข!$A$3:$M$902,6,0)</f>
        <v>5454</v>
      </c>
      <c r="AL19" s="16">
        <f t="shared" si="20"/>
        <v>546.85775762564822</v>
      </c>
      <c r="AM19" s="36">
        <f t="shared" si="21"/>
        <v>6544.8</v>
      </c>
      <c r="AN19" s="42">
        <f t="shared" si="22"/>
        <v>6544.8</v>
      </c>
      <c r="AO19" s="43">
        <f t="shared" si="23"/>
        <v>562.74397548467334</v>
      </c>
      <c r="AP19" s="44">
        <f t="shared" si="24"/>
        <v>3683046.77075209</v>
      </c>
      <c r="AQ19" s="45">
        <f t="shared" si="25"/>
        <v>51258919.239211097</v>
      </c>
      <c r="AR19" s="14">
        <f>VLOOKUP($C19,Sheet5!$A$2:$L$901,8,0)</f>
        <v>9948760.8156319559</v>
      </c>
      <c r="AS19" s="17">
        <f>VLOOKUP($C19,ผลงานแก้ไข!$A$3:$M$902,8,0)</f>
        <v>667.01900000000001</v>
      </c>
      <c r="AT19" s="14">
        <f t="shared" si="26"/>
        <v>14915.258509325755</v>
      </c>
      <c r="AU19" s="36">
        <f t="shared" si="27"/>
        <v>800.42279999999994</v>
      </c>
      <c r="AV19" s="42">
        <f t="shared" si="28"/>
        <v>800.42279999999994</v>
      </c>
      <c r="AW19" s="43">
        <f t="shared" si="29"/>
        <v>15348.546769021668</v>
      </c>
      <c r="AX19" s="44">
        <f t="shared" si="30"/>
        <v>12285326.780791275</v>
      </c>
      <c r="AY19" s="14">
        <f>VLOOKUP($C19,Sheet5!$A$2:$L$901,9,0)</f>
        <v>982670.90986447118</v>
      </c>
      <c r="AZ19" s="17">
        <f>VLOOKUP($C19,ผลงานแก้ไข!$A$3:$M$902,10,0)</f>
        <v>56.265499999999996</v>
      </c>
      <c r="BA19" s="14">
        <f t="shared" si="31"/>
        <v>17464.892516097276</v>
      </c>
      <c r="BB19" s="36">
        <f t="shared" si="32"/>
        <v>67.518599999999992</v>
      </c>
      <c r="BC19" s="42">
        <f t="shared" si="33"/>
        <v>67.518599999999992</v>
      </c>
      <c r="BD19" s="43">
        <f t="shared" si="34"/>
        <v>17972.247643689901</v>
      </c>
      <c r="BE19" s="44">
        <f t="shared" si="35"/>
        <v>1213460.9997552407</v>
      </c>
      <c r="BF19" s="14">
        <f>VLOOKUP($C19,Sheet5!$A$2:$L$901,10,0)</f>
        <v>359785.34958661778</v>
      </c>
      <c r="BG19" s="17">
        <f>VLOOKUP($C19,ผลงานแก้ไข!$A$3:$M$902,9,0)</f>
        <v>32.427399999999999</v>
      </c>
      <c r="BH19" s="14">
        <f t="shared" si="36"/>
        <v>11095.103202434293</v>
      </c>
      <c r="BI19" s="36">
        <f t="shared" si="37"/>
        <v>38.912879999999994</v>
      </c>
      <c r="BJ19" s="42">
        <f t="shared" si="38"/>
        <v>38.912879999999994</v>
      </c>
      <c r="BK19" s="43">
        <f t="shared" si="39"/>
        <v>11417.415950465009</v>
      </c>
      <c r="BL19" s="44">
        <f t="shared" si="40"/>
        <v>444284.53679053078</v>
      </c>
      <c r="BM19" s="14">
        <f>VLOOKUP($C19,Sheet5!$A$2:$L$901,11,0)</f>
        <v>292658.98335929849</v>
      </c>
      <c r="BN19" s="17">
        <f>VLOOKUP($C19,ผลงานแก้ไข!$A$3:$M$902,11,0)</f>
        <v>13.3179</v>
      </c>
      <c r="BO19" s="14">
        <f t="shared" si="41"/>
        <v>21974.859651994571</v>
      </c>
      <c r="BP19" s="36">
        <f t="shared" si="42"/>
        <v>15.981479999999999</v>
      </c>
      <c r="BQ19" s="42">
        <f t="shared" si="43"/>
        <v>15.981479999999999</v>
      </c>
      <c r="BR19" s="43">
        <f t="shared" si="44"/>
        <v>22613.229324885015</v>
      </c>
      <c r="BS19" s="44">
        <f t="shared" si="45"/>
        <v>361392.87219106336</v>
      </c>
      <c r="BT19" s="14">
        <f>VLOOKUP($C19,Sheet5!$A$2:$L$901,12,0)</f>
        <v>955442.21092705417</v>
      </c>
      <c r="BU19" s="17">
        <f>VLOOKUP($C19,ผลงานแก้ไข!$A$3:$M$902,12,0)</f>
        <v>30.535099999999957</v>
      </c>
      <c r="BV19" s="14">
        <f t="shared" si="46"/>
        <v>31289.965021468917</v>
      </c>
      <c r="BW19" s="36">
        <f t="shared" si="47"/>
        <v>36.642119999999949</v>
      </c>
      <c r="BX19" s="42">
        <f t="shared" si="48"/>
        <v>36.642119999999949</v>
      </c>
      <c r="BY19" s="43">
        <f t="shared" si="49"/>
        <v>32198.93850534259</v>
      </c>
      <c r="BZ19" s="44">
        <f t="shared" si="50"/>
        <v>1179837.3685853821</v>
      </c>
      <c r="CA19" s="45">
        <f t="shared" si="51"/>
        <v>15484302.558113493</v>
      </c>
      <c r="CB19" s="46">
        <f t="shared" si="52"/>
        <v>66743221.79732459</v>
      </c>
      <c r="CC19" s="47">
        <f>IFERROR(VLOOKUP($C19,'UC Revenue Structure'!$A$2:$F$897,6,0),0)</f>
        <v>0.47</v>
      </c>
      <c r="CD19" s="46">
        <f t="shared" si="53"/>
        <v>31369314.244742557</v>
      </c>
    </row>
    <row r="20" spans="1:82">
      <c r="A20" s="7">
        <v>8</v>
      </c>
      <c r="B20" s="8" t="s">
        <v>0</v>
      </c>
      <c r="C20" s="7">
        <v>11035</v>
      </c>
      <c r="D20" s="9" t="s">
        <v>1403</v>
      </c>
      <c r="E20" s="10" t="s">
        <v>1823</v>
      </c>
      <c r="F20" s="12">
        <v>5</v>
      </c>
      <c r="G20" s="13" t="s">
        <v>1827</v>
      </c>
      <c r="H20" s="14">
        <f>VLOOKUP($C20,Sheet5!$A$2:$L$901,3,0)</f>
        <v>34417214.390742756</v>
      </c>
      <c r="I20" s="15">
        <f>VLOOKUP($C20,ผลงานแก้ไข!$A$3:$M$902,2,0)</f>
        <v>52951</v>
      </c>
      <c r="J20" s="16">
        <f t="shared" si="0"/>
        <v>649.98233065934085</v>
      </c>
      <c r="K20" s="36">
        <f t="shared" si="1"/>
        <v>63541.2</v>
      </c>
      <c r="L20" s="42">
        <f t="shared" si="2"/>
        <v>63541.2</v>
      </c>
      <c r="M20" s="43">
        <f t="shared" si="3"/>
        <v>668.86431736499469</v>
      </c>
      <c r="N20" s="44">
        <f t="shared" si="4"/>
        <v>42500441.362552598</v>
      </c>
      <c r="O20" s="14">
        <f>VLOOKUP($C20,Sheet5!$A$2:$L$901,4,0)</f>
        <v>4797733.8472948978</v>
      </c>
      <c r="P20" s="15">
        <f>VLOOKUP($C20,ผลงานแก้ไข!$A$3:$M$902,4,0)</f>
        <v>6023</v>
      </c>
      <c r="Q20" s="16">
        <f t="shared" si="5"/>
        <v>796.56879417149219</v>
      </c>
      <c r="R20" s="36">
        <f t="shared" si="6"/>
        <v>7227.5999999999995</v>
      </c>
      <c r="S20" s="42">
        <f t="shared" si="7"/>
        <v>7227.5999999999995</v>
      </c>
      <c r="T20" s="43">
        <f t="shared" si="8"/>
        <v>819.70911764217408</v>
      </c>
      <c r="U20" s="44">
        <f t="shared" si="9"/>
        <v>5924529.6186705772</v>
      </c>
      <c r="V20" s="14">
        <f>VLOOKUP($C20,Sheet5!$A$2:$L$901,5,0)</f>
        <v>759261.10775212885</v>
      </c>
      <c r="W20" s="15">
        <f>VLOOKUP($C20,ผลงานแก้ไข!$A$3:$M$902,3,0)</f>
        <v>1474</v>
      </c>
      <c r="X20" s="16">
        <f t="shared" si="10"/>
        <v>515.10251543563697</v>
      </c>
      <c r="Y20" s="36">
        <f t="shared" si="11"/>
        <v>1768.8</v>
      </c>
      <c r="Z20" s="42">
        <f t="shared" si="12"/>
        <v>1768.8</v>
      </c>
      <c r="AA20" s="43">
        <f t="shared" si="13"/>
        <v>530.06624350904224</v>
      </c>
      <c r="AB20" s="44">
        <f t="shared" si="14"/>
        <v>937581.17151879391</v>
      </c>
      <c r="AC20" s="14">
        <f>VLOOKUP($C20,Sheet5!$A$2:$L$901,6,0)</f>
        <v>734156.80833176291</v>
      </c>
      <c r="AD20" s="15">
        <f>VLOOKUP($C20,ผลงานแก้ไข!$A$3:$M$902,5,0)</f>
        <v>879</v>
      </c>
      <c r="AE20" s="16">
        <f t="shared" si="15"/>
        <v>835.21821198152782</v>
      </c>
      <c r="AF20" s="36">
        <f t="shared" si="16"/>
        <v>1054.8</v>
      </c>
      <c r="AG20" s="42">
        <f t="shared" si="17"/>
        <v>1054.8</v>
      </c>
      <c r="AH20" s="43">
        <f t="shared" si="18"/>
        <v>859.48130103959124</v>
      </c>
      <c r="AI20" s="44">
        <f t="shared" si="19"/>
        <v>906580.87633656082</v>
      </c>
      <c r="AJ20" s="14">
        <f>VLOOKUP($C20,Sheet5!$A$2:$L$901,7,0)</f>
        <v>8351329.554554522</v>
      </c>
      <c r="AK20" s="15">
        <f>VLOOKUP($C20,ผลงานแก้ไข!$A$3:$M$902,6,0)</f>
        <v>13369</v>
      </c>
      <c r="AL20" s="16">
        <f t="shared" si="20"/>
        <v>624.67870106623695</v>
      </c>
      <c r="AM20" s="36">
        <f t="shared" si="21"/>
        <v>16042.8</v>
      </c>
      <c r="AN20" s="42">
        <f t="shared" si="22"/>
        <v>16042.8</v>
      </c>
      <c r="AO20" s="43">
        <f t="shared" si="23"/>
        <v>642.8256173322111</v>
      </c>
      <c r="AP20" s="44">
        <f t="shared" si="24"/>
        <v>10312722.813737195</v>
      </c>
      <c r="AQ20" s="45">
        <f t="shared" si="25"/>
        <v>60581855.842815727</v>
      </c>
      <c r="AR20" s="14">
        <f>VLOOKUP($C20,Sheet5!$A$2:$L$901,8,0)</f>
        <v>12469315.605209295</v>
      </c>
      <c r="AS20" s="17">
        <f>VLOOKUP($C20,ผลงานแก้ไข!$A$3:$M$902,8,0)</f>
        <v>1027.6665</v>
      </c>
      <c r="AT20" s="14">
        <f t="shared" si="26"/>
        <v>12133.620785740603</v>
      </c>
      <c r="AU20" s="36">
        <f t="shared" si="27"/>
        <v>1233.1998000000001</v>
      </c>
      <c r="AV20" s="42">
        <f t="shared" si="28"/>
        <v>1233.1998000000001</v>
      </c>
      <c r="AW20" s="43">
        <f t="shared" si="29"/>
        <v>12486.102469566367</v>
      </c>
      <c r="AX20" s="44">
        <f t="shared" si="30"/>
        <v>15397859.068248751</v>
      </c>
      <c r="AY20" s="14">
        <f>VLOOKUP($C20,Sheet5!$A$2:$L$901,9,0)</f>
        <v>2112826.2381632798</v>
      </c>
      <c r="AZ20" s="17">
        <f>VLOOKUP($C20,ผลงานแก้ไข!$A$3:$M$902,10,0)</f>
        <v>125.86699999999999</v>
      </c>
      <c r="BA20" s="14">
        <f t="shared" si="31"/>
        <v>16786.180954207855</v>
      </c>
      <c r="BB20" s="36">
        <f t="shared" si="32"/>
        <v>151.04039999999998</v>
      </c>
      <c r="BC20" s="42">
        <f t="shared" si="33"/>
        <v>151.04039999999998</v>
      </c>
      <c r="BD20" s="43">
        <f t="shared" si="34"/>
        <v>17273.819510927595</v>
      </c>
      <c r="BE20" s="44">
        <f t="shared" si="35"/>
        <v>2609044.608458308</v>
      </c>
      <c r="BF20" s="14">
        <f>VLOOKUP($C20,Sheet5!$A$2:$L$901,10,0)</f>
        <v>382672.73538810847</v>
      </c>
      <c r="BG20" s="17">
        <f>VLOOKUP($C20,ผลงานแก้ไข!$A$3:$M$902,9,0)</f>
        <v>32.917200000000008</v>
      </c>
      <c r="BH20" s="14">
        <f t="shared" si="36"/>
        <v>11625.312462424154</v>
      </c>
      <c r="BI20" s="36">
        <f t="shared" si="37"/>
        <v>39.500640000000011</v>
      </c>
      <c r="BJ20" s="42">
        <f t="shared" si="38"/>
        <v>39.500640000000011</v>
      </c>
      <c r="BK20" s="43">
        <f t="shared" si="39"/>
        <v>11963.027789457576</v>
      </c>
      <c r="BL20" s="44">
        <f t="shared" si="40"/>
        <v>472547.25402135961</v>
      </c>
      <c r="BM20" s="14">
        <f>VLOOKUP($C20,Sheet5!$A$2:$L$901,11,0)</f>
        <v>297607.07816711738</v>
      </c>
      <c r="BN20" s="17">
        <f>VLOOKUP($C20,ผลงานแก้ไข!$A$3:$M$902,11,0)</f>
        <v>23.797499999999999</v>
      </c>
      <c r="BO20" s="14">
        <f t="shared" si="41"/>
        <v>12505.812718441743</v>
      </c>
      <c r="BP20" s="36">
        <f t="shared" si="42"/>
        <v>28.556999999999999</v>
      </c>
      <c r="BQ20" s="42">
        <f t="shared" si="43"/>
        <v>28.556999999999999</v>
      </c>
      <c r="BR20" s="43">
        <f t="shared" si="44"/>
        <v>12869.106577912475</v>
      </c>
      <c r="BS20" s="44">
        <f t="shared" si="45"/>
        <v>367503.07654544653</v>
      </c>
      <c r="BT20" s="14">
        <f>VLOOKUP($C20,Sheet5!$A$2:$L$901,12,0)</f>
        <v>6347801.6143961335</v>
      </c>
      <c r="BU20" s="17">
        <f>VLOOKUP($C20,ผลงานแก้ไข!$A$3:$M$902,12,0)</f>
        <v>449.41139999999996</v>
      </c>
      <c r="BV20" s="14">
        <f t="shared" si="46"/>
        <v>14124.700918570677</v>
      </c>
      <c r="BW20" s="36">
        <f t="shared" si="47"/>
        <v>539.29367999999988</v>
      </c>
      <c r="BX20" s="42">
        <f t="shared" si="48"/>
        <v>539.29367999999988</v>
      </c>
      <c r="BY20" s="43">
        <f t="shared" si="49"/>
        <v>14535.023480255155</v>
      </c>
      <c r="BZ20" s="44">
        <f t="shared" si="50"/>
        <v>7838646.3015532084</v>
      </c>
      <c r="CA20" s="45">
        <f t="shared" si="51"/>
        <v>26685600.308827076</v>
      </c>
      <c r="CB20" s="46">
        <f t="shared" si="52"/>
        <v>87267456.151642799</v>
      </c>
      <c r="CC20" s="47">
        <f>IFERROR(VLOOKUP($C20,'UC Revenue Structure'!$A$2:$F$897,6,0),0)</f>
        <v>0.45</v>
      </c>
      <c r="CD20" s="46">
        <f t="shared" si="53"/>
        <v>39270355.26823926</v>
      </c>
    </row>
    <row r="21" spans="1:82">
      <c r="A21" s="7">
        <v>8</v>
      </c>
      <c r="B21" s="8" t="s">
        <v>0</v>
      </c>
      <c r="C21" s="7">
        <v>11036</v>
      </c>
      <c r="D21" s="9" t="s">
        <v>1404</v>
      </c>
      <c r="E21" s="10" t="s">
        <v>1823</v>
      </c>
      <c r="F21" s="12">
        <v>10</v>
      </c>
      <c r="G21" s="13" t="s">
        <v>1826</v>
      </c>
      <c r="H21" s="14">
        <f>VLOOKUP($C21,Sheet5!$A$2:$L$901,3,0)</f>
        <v>96152216.540795341</v>
      </c>
      <c r="I21" s="15">
        <f>VLOOKUP($C21,ผลงานแก้ไข!$A$3:$M$902,2,0)</f>
        <v>151486</v>
      </c>
      <c r="J21" s="16">
        <f t="shared" si="0"/>
        <v>634.72675059606388</v>
      </c>
      <c r="K21" s="36">
        <f t="shared" si="1"/>
        <v>181783.19999999998</v>
      </c>
      <c r="L21" s="42">
        <f t="shared" si="2"/>
        <v>181783.19999999998</v>
      </c>
      <c r="M21" s="43">
        <f t="shared" si="3"/>
        <v>653.16556270087949</v>
      </c>
      <c r="N21" s="44">
        <f t="shared" si="4"/>
        <v>118734526.11756651</v>
      </c>
      <c r="O21" s="14">
        <f>VLOOKUP($C21,Sheet5!$A$2:$L$901,4,0)</f>
        <v>21645693.708393555</v>
      </c>
      <c r="P21" s="15">
        <f>VLOOKUP($C21,ผลงานแก้ไข!$A$3:$M$902,4,0)</f>
        <v>19837</v>
      </c>
      <c r="Q21" s="16">
        <f t="shared" si="5"/>
        <v>1091.1777843622299</v>
      </c>
      <c r="R21" s="36">
        <f t="shared" si="6"/>
        <v>23804.399999999998</v>
      </c>
      <c r="S21" s="42">
        <f t="shared" si="7"/>
        <v>23804.399999999998</v>
      </c>
      <c r="T21" s="43">
        <f t="shared" si="8"/>
        <v>1122.8764989979527</v>
      </c>
      <c r="U21" s="44">
        <f t="shared" si="9"/>
        <v>26729401.332746863</v>
      </c>
      <c r="V21" s="14">
        <f>VLOOKUP($C21,Sheet5!$A$2:$L$901,5,0)</f>
        <v>3840627.453983706</v>
      </c>
      <c r="W21" s="15">
        <f>VLOOKUP($C21,ผลงานแก้ไข!$A$3:$M$902,3,0)</f>
        <v>8780</v>
      </c>
      <c r="X21" s="16">
        <f t="shared" si="10"/>
        <v>437.42909498675465</v>
      </c>
      <c r="Y21" s="36">
        <f t="shared" si="11"/>
        <v>10536</v>
      </c>
      <c r="Z21" s="42">
        <f t="shared" si="12"/>
        <v>10536</v>
      </c>
      <c r="AA21" s="43">
        <f t="shared" si="13"/>
        <v>450.13641019611987</v>
      </c>
      <c r="AB21" s="44">
        <f t="shared" si="14"/>
        <v>4742637.2178263189</v>
      </c>
      <c r="AC21" s="14">
        <f>VLOOKUP($C21,Sheet5!$A$2:$L$901,6,0)</f>
        <v>4214006.2090642052</v>
      </c>
      <c r="AD21" s="15">
        <f>VLOOKUP($C21,ผลงานแก้ไข!$A$3:$M$902,5,0)</f>
        <v>3693</v>
      </c>
      <c r="AE21" s="16">
        <f t="shared" si="15"/>
        <v>1141.0793959014907</v>
      </c>
      <c r="AF21" s="36">
        <f t="shared" si="16"/>
        <v>4431.5999999999995</v>
      </c>
      <c r="AG21" s="42">
        <f t="shared" si="17"/>
        <v>4431.5999999999995</v>
      </c>
      <c r="AH21" s="43">
        <f t="shared" si="18"/>
        <v>1174.227752352429</v>
      </c>
      <c r="AI21" s="44">
        <f t="shared" si="19"/>
        <v>5203707.7073250236</v>
      </c>
      <c r="AJ21" s="14">
        <f>VLOOKUP($C21,Sheet5!$A$2:$L$901,7,0)</f>
        <v>9425771.3924962692</v>
      </c>
      <c r="AK21" s="15">
        <f>VLOOKUP($C21,ผลงานแก้ไข!$A$3:$M$902,6,0)</f>
        <v>8023</v>
      </c>
      <c r="AL21" s="16">
        <f t="shared" si="20"/>
        <v>1174.8437482857123</v>
      </c>
      <c r="AM21" s="36">
        <f t="shared" si="21"/>
        <v>9627.6</v>
      </c>
      <c r="AN21" s="42">
        <f t="shared" si="22"/>
        <v>9627.6</v>
      </c>
      <c r="AO21" s="43">
        <f t="shared" si="23"/>
        <v>1208.9729591734122</v>
      </c>
      <c r="AP21" s="44">
        <f t="shared" si="24"/>
        <v>11639508.061737943</v>
      </c>
      <c r="AQ21" s="45">
        <f t="shared" si="25"/>
        <v>167049780.43720266</v>
      </c>
      <c r="AR21" s="14">
        <f>VLOOKUP($C21,Sheet5!$A$2:$L$901,8,0)</f>
        <v>51171056.488971792</v>
      </c>
      <c r="AS21" s="17">
        <f>VLOOKUP($C21,ผลงานแก้ไข!$A$3:$M$902,8,0)</f>
        <v>4716.0201000000006</v>
      </c>
      <c r="AT21" s="14">
        <f t="shared" si="26"/>
        <v>10850.474638344265</v>
      </c>
      <c r="AU21" s="36">
        <f t="shared" si="27"/>
        <v>5659.2241200000008</v>
      </c>
      <c r="AV21" s="42">
        <f t="shared" si="28"/>
        <v>5659.2241200000008</v>
      </c>
      <c r="AW21" s="43">
        <f t="shared" si="29"/>
        <v>11165.680926588166</v>
      </c>
      <c r="AX21" s="44">
        <f t="shared" si="30"/>
        <v>63189090.815971702</v>
      </c>
      <c r="AY21" s="14">
        <f>VLOOKUP($C21,Sheet5!$A$2:$L$901,9,0)</f>
        <v>6298504.6818943797</v>
      </c>
      <c r="AZ21" s="17">
        <f>VLOOKUP($C21,ผลงานแก้ไข!$A$3:$M$902,10,0)</f>
        <v>480.45429999999999</v>
      </c>
      <c r="BA21" s="14">
        <f t="shared" si="31"/>
        <v>13109.477180023949</v>
      </c>
      <c r="BB21" s="36">
        <f t="shared" si="32"/>
        <v>576.54516000000001</v>
      </c>
      <c r="BC21" s="42">
        <f t="shared" si="33"/>
        <v>576.54516000000001</v>
      </c>
      <c r="BD21" s="43">
        <f t="shared" si="34"/>
        <v>13490.307492103644</v>
      </c>
      <c r="BE21" s="44">
        <f t="shared" si="35"/>
        <v>7777771.4914840944</v>
      </c>
      <c r="BF21" s="14">
        <f>VLOOKUP($C21,Sheet5!$A$2:$L$901,10,0)</f>
        <v>1953156.1183268358</v>
      </c>
      <c r="BG21" s="17">
        <f>VLOOKUP($C21,ผลงานแก้ไข!$A$3:$M$902,9,0)</f>
        <v>200.72139999999999</v>
      </c>
      <c r="BH21" s="14">
        <f t="shared" si="36"/>
        <v>9730.6820215823318</v>
      </c>
      <c r="BI21" s="36">
        <f t="shared" si="37"/>
        <v>240.86567999999997</v>
      </c>
      <c r="BJ21" s="42">
        <f t="shared" si="38"/>
        <v>240.86567999999997</v>
      </c>
      <c r="BK21" s="43">
        <f t="shared" si="39"/>
        <v>10013.358334309298</v>
      </c>
      <c r="BL21" s="44">
        <f t="shared" si="40"/>
        <v>2411874.364277076</v>
      </c>
      <c r="BM21" s="14">
        <f>VLOOKUP($C21,Sheet5!$A$2:$L$901,11,0)</f>
        <v>1091707.4716019942</v>
      </c>
      <c r="BN21" s="17">
        <f>VLOOKUP($C21,ผลงานแก้ไข!$A$3:$M$902,11,0)</f>
        <v>90.488199999999992</v>
      </c>
      <c r="BO21" s="14">
        <f t="shared" si="41"/>
        <v>12064.639053511886</v>
      </c>
      <c r="BP21" s="36">
        <f t="shared" si="42"/>
        <v>108.58583999999999</v>
      </c>
      <c r="BQ21" s="42">
        <f t="shared" si="43"/>
        <v>108.58583999999999</v>
      </c>
      <c r="BR21" s="43">
        <f t="shared" si="44"/>
        <v>12415.116818016406</v>
      </c>
      <c r="BS21" s="44">
        <f t="shared" si="45"/>
        <v>1348105.8883824383</v>
      </c>
      <c r="BT21" s="14">
        <f>VLOOKUP($C21,Sheet5!$A$2:$L$901,12,0)</f>
        <v>4020159.4744719584</v>
      </c>
      <c r="BU21" s="17">
        <f>VLOOKUP($C21,ผลงานแก้ไข!$A$3:$M$902,12,0)</f>
        <v>161.096</v>
      </c>
      <c r="BV21" s="14">
        <f t="shared" si="46"/>
        <v>24955.054591497978</v>
      </c>
      <c r="BW21" s="36">
        <f t="shared" si="47"/>
        <v>193.3152</v>
      </c>
      <c r="BX21" s="42">
        <f t="shared" si="48"/>
        <v>193.3152</v>
      </c>
      <c r="BY21" s="43">
        <f t="shared" si="49"/>
        <v>25679.998927380995</v>
      </c>
      <c r="BZ21" s="44">
        <f t="shared" si="50"/>
        <v>4964334.1286464427</v>
      </c>
      <c r="CA21" s="45">
        <f t="shared" si="51"/>
        <v>79691176.688761756</v>
      </c>
      <c r="CB21" s="46">
        <f t="shared" si="52"/>
        <v>246740957.1259644</v>
      </c>
      <c r="CC21" s="47">
        <f>IFERROR(VLOOKUP($C21,'UC Revenue Structure'!$A$2:$F$897,6,0),0)</f>
        <v>0.42</v>
      </c>
      <c r="CD21" s="46">
        <f t="shared" si="53"/>
        <v>103631201.99290505</v>
      </c>
    </row>
    <row r="22" spans="1:82">
      <c r="A22" s="7">
        <v>8</v>
      </c>
      <c r="B22" s="8" t="s">
        <v>0</v>
      </c>
      <c r="C22" s="7">
        <v>11037</v>
      </c>
      <c r="D22" s="9" t="s">
        <v>1405</v>
      </c>
      <c r="E22" s="10" t="s">
        <v>1823</v>
      </c>
      <c r="F22" s="12">
        <v>5</v>
      </c>
      <c r="G22" s="13" t="s">
        <v>1827</v>
      </c>
      <c r="H22" s="14">
        <f>VLOOKUP($C22,Sheet5!$A$2:$L$901,3,0)</f>
        <v>38187787.097821891</v>
      </c>
      <c r="I22" s="15">
        <f>VLOOKUP($C22,ผลงานแก้ไข!$A$3:$M$902,2,0)</f>
        <v>78349</v>
      </c>
      <c r="J22" s="16">
        <f t="shared" si="0"/>
        <v>487.40618384180897</v>
      </c>
      <c r="K22" s="36">
        <f t="shared" si="1"/>
        <v>94018.8</v>
      </c>
      <c r="L22" s="42">
        <f t="shared" si="2"/>
        <v>94018.8</v>
      </c>
      <c r="M22" s="43">
        <f t="shared" si="3"/>
        <v>501.56533348241351</v>
      </c>
      <c r="N22" s="44">
        <f t="shared" si="4"/>
        <v>47156570.77561634</v>
      </c>
      <c r="O22" s="14">
        <f>VLOOKUP($C22,Sheet5!$A$2:$L$901,4,0)</f>
        <v>4331678.2718287185</v>
      </c>
      <c r="P22" s="15">
        <f>VLOOKUP($C22,ผลงานแก้ไข!$A$3:$M$902,4,0)</f>
        <v>7415</v>
      </c>
      <c r="Q22" s="16">
        <f t="shared" si="5"/>
        <v>584.17778446779755</v>
      </c>
      <c r="R22" s="36">
        <f t="shared" si="6"/>
        <v>8898</v>
      </c>
      <c r="S22" s="42">
        <f t="shared" si="7"/>
        <v>8898</v>
      </c>
      <c r="T22" s="43">
        <f t="shared" si="8"/>
        <v>601.14814910658708</v>
      </c>
      <c r="U22" s="44">
        <f t="shared" si="9"/>
        <v>5349016.2307504117</v>
      </c>
      <c r="V22" s="14">
        <f>VLOOKUP($C22,Sheet5!$A$2:$L$901,5,0)</f>
        <v>1313613.9500303422</v>
      </c>
      <c r="W22" s="15">
        <f>VLOOKUP($C22,ผลงานแก้ไข!$A$3:$M$902,3,0)</f>
        <v>3239</v>
      </c>
      <c r="X22" s="16">
        <f t="shared" si="10"/>
        <v>405.56157765678984</v>
      </c>
      <c r="Y22" s="36">
        <f t="shared" si="11"/>
        <v>3886.7999999999997</v>
      </c>
      <c r="Z22" s="42">
        <f t="shared" si="12"/>
        <v>3886.7999999999997</v>
      </c>
      <c r="AA22" s="43">
        <f t="shared" si="13"/>
        <v>417.34314148771961</v>
      </c>
      <c r="AB22" s="44">
        <f t="shared" si="14"/>
        <v>1622129.3223344684</v>
      </c>
      <c r="AC22" s="14">
        <f>VLOOKUP($C22,Sheet5!$A$2:$L$901,6,0)</f>
        <v>725678.79777596111</v>
      </c>
      <c r="AD22" s="15">
        <f>VLOOKUP($C22,ผลงานแก้ไข!$A$3:$M$902,5,0)</f>
        <v>1111</v>
      </c>
      <c r="AE22" s="16">
        <f t="shared" si="15"/>
        <v>653.17623562192716</v>
      </c>
      <c r="AF22" s="36">
        <f t="shared" si="16"/>
        <v>1333.2</v>
      </c>
      <c r="AG22" s="42">
        <f t="shared" si="17"/>
        <v>1333.2</v>
      </c>
      <c r="AH22" s="43">
        <f t="shared" si="18"/>
        <v>672.15100526674416</v>
      </c>
      <c r="AI22" s="44">
        <f t="shared" si="19"/>
        <v>896111.72022162331</v>
      </c>
      <c r="AJ22" s="14">
        <f>VLOOKUP($C22,Sheet5!$A$2:$L$901,7,0)</f>
        <v>2228296.1219030442</v>
      </c>
      <c r="AK22" s="15">
        <f>VLOOKUP($C22,ผลงานแก้ไข!$A$3:$M$902,6,0)</f>
        <v>0</v>
      </c>
      <c r="AL22" s="16" t="e">
        <f t="shared" si="20"/>
        <v>#DIV/0!</v>
      </c>
      <c r="AM22" s="36">
        <f t="shared" si="21"/>
        <v>0</v>
      </c>
      <c r="AN22" s="42">
        <f t="shared" si="22"/>
        <v>0</v>
      </c>
      <c r="AO22" s="43" t="e">
        <f t="shared" si="23"/>
        <v>#DIV/0!</v>
      </c>
      <c r="AP22" s="44" t="e">
        <f t="shared" si="24"/>
        <v>#DIV/0!</v>
      </c>
      <c r="AQ22" s="45" t="e">
        <f t="shared" si="25"/>
        <v>#DIV/0!</v>
      </c>
      <c r="AR22" s="14">
        <f>VLOOKUP($C22,Sheet5!$A$2:$L$901,8,0)</f>
        <v>18220882.988435168</v>
      </c>
      <c r="AS22" s="17">
        <f>VLOOKUP($C22,ผลงานแก้ไข!$A$3:$M$902,8,0)</f>
        <v>1459.7354000000003</v>
      </c>
      <c r="AT22" s="14">
        <f t="shared" si="26"/>
        <v>12482.319047983055</v>
      </c>
      <c r="AU22" s="36">
        <f t="shared" si="27"/>
        <v>1751.6824800000002</v>
      </c>
      <c r="AV22" s="42">
        <f t="shared" si="28"/>
        <v>1751.6824800000002</v>
      </c>
      <c r="AW22" s="43">
        <f t="shared" si="29"/>
        <v>12844.930416326963</v>
      </c>
      <c r="AX22" s="44">
        <f t="shared" si="30"/>
        <v>22500239.56709905</v>
      </c>
      <c r="AY22" s="14">
        <f>VLOOKUP($C22,Sheet5!$A$2:$L$901,9,0)</f>
        <v>1541249.1035848295</v>
      </c>
      <c r="AZ22" s="17">
        <f>VLOOKUP($C22,ผลงานแก้ไข!$A$3:$M$902,10,0)</f>
        <v>83.488800000000012</v>
      </c>
      <c r="BA22" s="14">
        <f t="shared" si="31"/>
        <v>18460.549242351419</v>
      </c>
      <c r="BB22" s="36">
        <f t="shared" si="32"/>
        <v>100.18656000000001</v>
      </c>
      <c r="BC22" s="42">
        <f t="shared" si="33"/>
        <v>100.18656000000001</v>
      </c>
      <c r="BD22" s="43">
        <f t="shared" si="34"/>
        <v>18996.828197841729</v>
      </c>
      <c r="BE22" s="44">
        <f t="shared" si="35"/>
        <v>1903226.8680527625</v>
      </c>
      <c r="BF22" s="14">
        <f>VLOOKUP($C22,Sheet5!$A$2:$L$901,10,0)</f>
        <v>586419.11560069316</v>
      </c>
      <c r="BG22" s="17">
        <f>VLOOKUP($C22,ผลงานแก้ไข!$A$3:$M$902,9,0)</f>
        <v>50.342399999999991</v>
      </c>
      <c r="BH22" s="14">
        <f t="shared" si="36"/>
        <v>11648.612612841129</v>
      </c>
      <c r="BI22" s="36">
        <f t="shared" si="37"/>
        <v>60.410879999999985</v>
      </c>
      <c r="BJ22" s="42">
        <f t="shared" si="38"/>
        <v>60.410879999999985</v>
      </c>
      <c r="BK22" s="43">
        <f t="shared" si="39"/>
        <v>11987.004809244163</v>
      </c>
      <c r="BL22" s="44">
        <f t="shared" si="40"/>
        <v>724145.50909067178</v>
      </c>
      <c r="BM22" s="14">
        <f>VLOOKUP($C22,Sheet5!$A$2:$L$901,11,0)</f>
        <v>241018.79340920545</v>
      </c>
      <c r="BN22" s="17">
        <f>VLOOKUP($C22,ผลงานแก้ไข!$A$3:$M$902,11,0)</f>
        <v>22.396799999999999</v>
      </c>
      <c r="BO22" s="14">
        <f t="shared" si="41"/>
        <v>10761.30489218127</v>
      </c>
      <c r="BP22" s="36">
        <f t="shared" si="42"/>
        <v>26.876159999999999</v>
      </c>
      <c r="BQ22" s="42">
        <f t="shared" si="43"/>
        <v>26.876159999999999</v>
      </c>
      <c r="BR22" s="43">
        <f t="shared" si="44"/>
        <v>11073.920799299136</v>
      </c>
      <c r="BS22" s="44">
        <f t="shared" si="45"/>
        <v>297624.46722929145</v>
      </c>
      <c r="BT22" s="14">
        <f>VLOOKUP($C22,Sheet5!$A$2:$L$901,12,0)</f>
        <v>1216035.1896101569</v>
      </c>
      <c r="BU22" s="17">
        <f>VLOOKUP($C22,ผลงานแก้ไข!$A$3:$M$902,12,0)</f>
        <v>5.9999999999998295</v>
      </c>
      <c r="BV22" s="14">
        <f t="shared" si="46"/>
        <v>202672.53160169857</v>
      </c>
      <c r="BW22" s="36">
        <f t="shared" si="47"/>
        <v>7.199999999999795</v>
      </c>
      <c r="BX22" s="42">
        <f t="shared" si="48"/>
        <v>7.199999999999795</v>
      </c>
      <c r="BY22" s="43">
        <f t="shared" si="49"/>
        <v>208560.16864472791</v>
      </c>
      <c r="BZ22" s="44">
        <f t="shared" si="50"/>
        <v>1501633.2142419983</v>
      </c>
      <c r="CA22" s="45">
        <f t="shared" si="51"/>
        <v>26926869.625713773</v>
      </c>
      <c r="CB22" s="46" t="e">
        <f t="shared" si="52"/>
        <v>#DIV/0!</v>
      </c>
      <c r="CC22" s="47">
        <f>IFERROR(VLOOKUP($C22,'UC Revenue Structure'!$A$2:$F$897,6,0),0)</f>
        <v>0.46</v>
      </c>
      <c r="CD22" s="46" t="e">
        <f t="shared" si="53"/>
        <v>#DIV/0!</v>
      </c>
    </row>
    <row r="23" spans="1:82">
      <c r="A23" s="7">
        <v>8</v>
      </c>
      <c r="B23" s="8" t="s">
        <v>0</v>
      </c>
      <c r="C23" s="7">
        <v>11038</v>
      </c>
      <c r="D23" s="9" t="s">
        <v>1406</v>
      </c>
      <c r="E23" s="10" t="s">
        <v>1823</v>
      </c>
      <c r="F23" s="12">
        <v>5</v>
      </c>
      <c r="G23" s="13" t="s">
        <v>1827</v>
      </c>
      <c r="H23" s="14">
        <f>VLOOKUP($C23,Sheet5!$A$2:$L$901,3,0)</f>
        <v>31019865.171763118</v>
      </c>
      <c r="I23" s="15">
        <f>VLOOKUP($C23,ผลงานแก้ไข!$A$3:$M$902,2,0)</f>
        <v>45178</v>
      </c>
      <c r="J23" s="16">
        <f t="shared" si="0"/>
        <v>686.6143957626083</v>
      </c>
      <c r="K23" s="36">
        <f t="shared" si="1"/>
        <v>54213.599999999999</v>
      </c>
      <c r="L23" s="42">
        <f t="shared" si="2"/>
        <v>54213.599999999999</v>
      </c>
      <c r="M23" s="43">
        <f t="shared" si="3"/>
        <v>706.56054395951207</v>
      </c>
      <c r="N23" s="44">
        <f t="shared" si="4"/>
        <v>38305190.706003405</v>
      </c>
      <c r="O23" s="14">
        <f>VLOOKUP($C23,Sheet5!$A$2:$L$901,4,0)</f>
        <v>3035594.7884283154</v>
      </c>
      <c r="P23" s="15">
        <f>VLOOKUP($C23,ผลงานแก้ไข!$A$3:$M$902,4,0)</f>
        <v>4777</v>
      </c>
      <c r="Q23" s="16">
        <f t="shared" si="5"/>
        <v>635.4604957982657</v>
      </c>
      <c r="R23" s="36">
        <f t="shared" si="6"/>
        <v>5732.4</v>
      </c>
      <c r="S23" s="42">
        <f t="shared" si="7"/>
        <v>5732.4</v>
      </c>
      <c r="T23" s="43">
        <f t="shared" si="8"/>
        <v>653.92062320120533</v>
      </c>
      <c r="U23" s="44">
        <f t="shared" si="9"/>
        <v>3748534.5804385892</v>
      </c>
      <c r="V23" s="14">
        <f>VLOOKUP($C23,Sheet5!$A$2:$L$901,5,0)</f>
        <v>749701.66452631634</v>
      </c>
      <c r="W23" s="15">
        <f>VLOOKUP($C23,ผลงานแก้ไข!$A$3:$M$902,3,0)</f>
        <v>1528</v>
      </c>
      <c r="X23" s="16">
        <f t="shared" si="10"/>
        <v>490.64245060622795</v>
      </c>
      <c r="Y23" s="36">
        <f t="shared" si="11"/>
        <v>1833.6</v>
      </c>
      <c r="Z23" s="42">
        <f t="shared" si="12"/>
        <v>1833.6</v>
      </c>
      <c r="AA23" s="43">
        <f t="shared" si="13"/>
        <v>504.89561379633886</v>
      </c>
      <c r="AB23" s="44">
        <f t="shared" si="14"/>
        <v>925776.59745696688</v>
      </c>
      <c r="AC23" s="14">
        <f>VLOOKUP($C23,Sheet5!$A$2:$L$901,6,0)</f>
        <v>870108.0862684733</v>
      </c>
      <c r="AD23" s="15">
        <f>VLOOKUP($C23,ผลงานแก้ไข!$A$3:$M$902,5,0)</f>
        <v>1433</v>
      </c>
      <c r="AE23" s="16">
        <f t="shared" si="15"/>
        <v>607.19336096892766</v>
      </c>
      <c r="AF23" s="36">
        <f t="shared" si="16"/>
        <v>1719.6</v>
      </c>
      <c r="AG23" s="42">
        <f t="shared" si="17"/>
        <v>1719.6</v>
      </c>
      <c r="AH23" s="43">
        <f t="shared" si="18"/>
        <v>624.83232810507502</v>
      </c>
      <c r="AI23" s="44">
        <f t="shared" si="19"/>
        <v>1074461.671409487</v>
      </c>
      <c r="AJ23" s="14">
        <f>VLOOKUP($C23,Sheet5!$A$2:$L$901,7,0)</f>
        <v>1822411.8161682566</v>
      </c>
      <c r="AK23" s="15">
        <f>VLOOKUP($C23,ผลงานแก้ไข!$A$3:$M$902,6,0)</f>
        <v>5402</v>
      </c>
      <c r="AL23" s="16">
        <f t="shared" si="20"/>
        <v>337.3587219859786</v>
      </c>
      <c r="AM23" s="36">
        <f t="shared" si="21"/>
        <v>6482.4</v>
      </c>
      <c r="AN23" s="42">
        <f t="shared" si="22"/>
        <v>6482.4</v>
      </c>
      <c r="AO23" s="43">
        <f t="shared" si="23"/>
        <v>347.15899285967129</v>
      </c>
      <c r="AP23" s="44">
        <f t="shared" si="24"/>
        <v>2250423.4553135331</v>
      </c>
      <c r="AQ23" s="45">
        <f t="shared" si="25"/>
        <v>46304387.010621987</v>
      </c>
      <c r="AR23" s="14">
        <f>VLOOKUP($C23,Sheet5!$A$2:$L$901,8,0)</f>
        <v>17500069.116860364</v>
      </c>
      <c r="AS23" s="17">
        <f>VLOOKUP($C23,ผลงานแก้ไข!$A$3:$M$902,8,0)</f>
        <v>1383.1252999999999</v>
      </c>
      <c r="AT23" s="14">
        <f t="shared" si="26"/>
        <v>12652.555134997794</v>
      </c>
      <c r="AU23" s="36">
        <f t="shared" si="27"/>
        <v>1659.7503599999998</v>
      </c>
      <c r="AV23" s="42">
        <f t="shared" si="28"/>
        <v>1659.7503599999998</v>
      </c>
      <c r="AW23" s="43">
        <f t="shared" si="29"/>
        <v>13020.11186166948</v>
      </c>
      <c r="AX23" s="44">
        <f t="shared" si="30"/>
        <v>21610135.349646188</v>
      </c>
      <c r="AY23" s="14">
        <f>VLOOKUP($C23,Sheet5!$A$2:$L$901,9,0)</f>
        <v>1814484.4887096167</v>
      </c>
      <c r="AZ23" s="17">
        <f>VLOOKUP($C23,ผลงานแก้ไข!$A$3:$M$902,10,0)</f>
        <v>93.644800000000004</v>
      </c>
      <c r="BA23" s="14">
        <f t="shared" si="31"/>
        <v>19376.243942104811</v>
      </c>
      <c r="BB23" s="36">
        <f t="shared" si="32"/>
        <v>112.37376</v>
      </c>
      <c r="BC23" s="42">
        <f t="shared" si="33"/>
        <v>112.37376</v>
      </c>
      <c r="BD23" s="43">
        <f t="shared" si="34"/>
        <v>19939.123828622956</v>
      </c>
      <c r="BE23" s="44">
        <f t="shared" si="35"/>
        <v>2240634.3157279575</v>
      </c>
      <c r="BF23" s="14">
        <f>VLOOKUP($C23,Sheet5!$A$2:$L$901,10,0)</f>
        <v>408449.2449446065</v>
      </c>
      <c r="BG23" s="17">
        <f>VLOOKUP($C23,ผลงานแก้ไข!$A$3:$M$902,9,0)</f>
        <v>29.959299999999999</v>
      </c>
      <c r="BH23" s="14">
        <f t="shared" si="36"/>
        <v>13633.470907017405</v>
      </c>
      <c r="BI23" s="36">
        <f t="shared" si="37"/>
        <v>35.951159999999994</v>
      </c>
      <c r="BJ23" s="42">
        <f t="shared" si="38"/>
        <v>35.951159999999994</v>
      </c>
      <c r="BK23" s="43">
        <f t="shared" si="39"/>
        <v>14029.52323686626</v>
      </c>
      <c r="BL23" s="44">
        <f t="shared" si="40"/>
        <v>504377.63461229671</v>
      </c>
      <c r="BM23" s="14">
        <f>VLOOKUP($C23,Sheet5!$A$2:$L$901,11,0)</f>
        <v>365328.24455939798</v>
      </c>
      <c r="BN23" s="17">
        <f>VLOOKUP($C23,ผลงานแก้ไข!$A$3:$M$902,11,0)</f>
        <v>31.494499999999999</v>
      </c>
      <c r="BO23" s="14">
        <f t="shared" si="41"/>
        <v>11599.747402225721</v>
      </c>
      <c r="BP23" s="36">
        <f t="shared" si="42"/>
        <v>37.793399999999998</v>
      </c>
      <c r="BQ23" s="42">
        <f t="shared" si="43"/>
        <v>37.793399999999998</v>
      </c>
      <c r="BR23" s="43">
        <f t="shared" si="44"/>
        <v>11936.720064260378</v>
      </c>
      <c r="BS23" s="44">
        <f t="shared" si="45"/>
        <v>451129.23607661814</v>
      </c>
      <c r="BT23" s="14">
        <f>VLOOKUP($C23,Sheet5!$A$2:$L$901,12,0)</f>
        <v>771378.57777153375</v>
      </c>
      <c r="BU23" s="17">
        <f>VLOOKUP($C23,ผลงานแก้ไข!$A$3:$M$902,12,0)</f>
        <v>-68.731799999999993</v>
      </c>
      <c r="BV23" s="14">
        <f t="shared" si="46"/>
        <v>-11223.023080605104</v>
      </c>
      <c r="BW23" s="36">
        <f t="shared" si="47"/>
        <v>-82.478159999999988</v>
      </c>
      <c r="BX23" s="42">
        <f t="shared" si="48"/>
        <v>-82.478159999999988</v>
      </c>
      <c r="BY23" s="43">
        <f t="shared" si="49"/>
        <v>-11549.051901096682</v>
      </c>
      <c r="BZ23" s="44">
        <f t="shared" si="50"/>
        <v>952544.55054695613</v>
      </c>
      <c r="CA23" s="45">
        <f t="shared" si="51"/>
        <v>25758821.086610015</v>
      </c>
      <c r="CB23" s="46">
        <f t="shared" si="52"/>
        <v>72063208.097231999</v>
      </c>
      <c r="CC23" s="47">
        <f>IFERROR(VLOOKUP($C23,'UC Revenue Structure'!$A$2:$F$897,6,0),0)</f>
        <v>0.55000000000000004</v>
      </c>
      <c r="CD23" s="46">
        <f t="shared" si="53"/>
        <v>39634764.453477606</v>
      </c>
    </row>
    <row r="24" spans="1:82">
      <c r="A24" s="7">
        <v>8</v>
      </c>
      <c r="B24" s="8" t="s">
        <v>0</v>
      </c>
      <c r="C24" s="7">
        <v>11039</v>
      </c>
      <c r="D24" s="9" t="s">
        <v>1407</v>
      </c>
      <c r="E24" s="10" t="s">
        <v>1823</v>
      </c>
      <c r="F24" s="12">
        <v>6</v>
      </c>
      <c r="G24" s="13" t="s">
        <v>1825</v>
      </c>
      <c r="H24" s="14">
        <f>VLOOKUP($C24,Sheet5!$A$2:$L$901,3,0)</f>
        <v>46235002.113212772</v>
      </c>
      <c r="I24" s="15">
        <f>VLOOKUP($C24,ผลงานแก้ไข!$A$3:$M$902,2,0)</f>
        <v>68075</v>
      </c>
      <c r="J24" s="16">
        <f t="shared" si="0"/>
        <v>679.17740893445125</v>
      </c>
      <c r="K24" s="36">
        <f t="shared" si="1"/>
        <v>81690</v>
      </c>
      <c r="L24" s="42">
        <f t="shared" si="2"/>
        <v>81690</v>
      </c>
      <c r="M24" s="43">
        <f t="shared" si="3"/>
        <v>698.90751266399707</v>
      </c>
      <c r="N24" s="44">
        <f t="shared" si="4"/>
        <v>57093754.709521919</v>
      </c>
      <c r="O24" s="14">
        <f>VLOOKUP($C24,Sheet5!$A$2:$L$901,4,0)</f>
        <v>2874248.3310161354</v>
      </c>
      <c r="P24" s="15">
        <f>VLOOKUP($C24,ผลงานแก้ไข!$A$3:$M$902,4,0)</f>
        <v>4639</v>
      </c>
      <c r="Q24" s="16">
        <f t="shared" si="5"/>
        <v>619.58360228845345</v>
      </c>
      <c r="R24" s="36">
        <f t="shared" si="6"/>
        <v>5566.8</v>
      </c>
      <c r="S24" s="42">
        <f t="shared" si="7"/>
        <v>5566.8</v>
      </c>
      <c r="T24" s="43">
        <f t="shared" si="8"/>
        <v>637.58250593493301</v>
      </c>
      <c r="U24" s="44">
        <f t="shared" si="9"/>
        <v>3549294.2940385854</v>
      </c>
      <c r="V24" s="14">
        <f>VLOOKUP($C24,Sheet5!$A$2:$L$901,5,0)</f>
        <v>683369.66925128736</v>
      </c>
      <c r="W24" s="15">
        <f>VLOOKUP($C24,ผลงานแก้ไข!$A$3:$M$902,3,0)</f>
        <v>1639</v>
      </c>
      <c r="X24" s="16">
        <f t="shared" si="10"/>
        <v>416.94305628510517</v>
      </c>
      <c r="Y24" s="36">
        <f t="shared" si="11"/>
        <v>1966.8</v>
      </c>
      <c r="Z24" s="42">
        <f t="shared" si="12"/>
        <v>1966.8</v>
      </c>
      <c r="AA24" s="43">
        <f t="shared" si="13"/>
        <v>429.05525207018746</v>
      </c>
      <c r="AB24" s="44">
        <f t="shared" si="14"/>
        <v>843865.86977164471</v>
      </c>
      <c r="AC24" s="14">
        <f>VLOOKUP($C24,Sheet5!$A$2:$L$901,6,0)</f>
        <v>695436.92745615391</v>
      </c>
      <c r="AD24" s="15">
        <f>VLOOKUP($C24,ผลงานแก้ไข!$A$3:$M$902,5,0)</f>
        <v>1072</v>
      </c>
      <c r="AE24" s="16">
        <f t="shared" si="15"/>
        <v>648.72847710462122</v>
      </c>
      <c r="AF24" s="36">
        <f t="shared" si="16"/>
        <v>1286.3999999999999</v>
      </c>
      <c r="AG24" s="42">
        <f t="shared" si="17"/>
        <v>1286.3999999999999</v>
      </c>
      <c r="AH24" s="43">
        <f t="shared" si="18"/>
        <v>667.57403936451044</v>
      </c>
      <c r="AI24" s="44">
        <f t="shared" si="19"/>
        <v>858767.24423850619</v>
      </c>
      <c r="AJ24" s="14">
        <f>VLOOKUP($C24,Sheet5!$A$2:$L$901,7,0)</f>
        <v>1991159.0669724413</v>
      </c>
      <c r="AK24" s="15">
        <f>VLOOKUP($C24,ผลงานแก้ไข!$A$3:$M$902,6,0)</f>
        <v>21378</v>
      </c>
      <c r="AL24" s="16">
        <f t="shared" si="20"/>
        <v>93.14056819966514</v>
      </c>
      <c r="AM24" s="36">
        <f t="shared" si="21"/>
        <v>25653.599999999999</v>
      </c>
      <c r="AN24" s="42">
        <f t="shared" si="22"/>
        <v>25653.599999999999</v>
      </c>
      <c r="AO24" s="43">
        <f t="shared" si="23"/>
        <v>95.846301705865415</v>
      </c>
      <c r="AP24" s="44">
        <f t="shared" si="24"/>
        <v>2458802.685441589</v>
      </c>
      <c r="AQ24" s="45">
        <f t="shared" si="25"/>
        <v>64804484.803012244</v>
      </c>
      <c r="AR24" s="14">
        <f>VLOOKUP($C24,Sheet5!$A$2:$L$901,8,0)</f>
        <v>19098866.930868458</v>
      </c>
      <c r="AS24" s="17">
        <f>VLOOKUP($C24,ผลงานแก้ไข!$A$3:$M$902,8,0)</f>
        <v>1683.2088000000001</v>
      </c>
      <c r="AT24" s="14">
        <f t="shared" si="26"/>
        <v>11346.700974275122</v>
      </c>
      <c r="AU24" s="36">
        <f t="shared" si="27"/>
        <v>2019.8505600000001</v>
      </c>
      <c r="AV24" s="42">
        <f t="shared" si="28"/>
        <v>2019.8505600000001</v>
      </c>
      <c r="AW24" s="43">
        <f t="shared" si="29"/>
        <v>11676.322637577814</v>
      </c>
      <c r="AX24" s="44">
        <f t="shared" si="30"/>
        <v>23584426.818252224</v>
      </c>
      <c r="AY24" s="14">
        <f>VLOOKUP($C24,Sheet5!$A$2:$L$901,9,0)</f>
        <v>1214971.3509729588</v>
      </c>
      <c r="AZ24" s="17">
        <f>VLOOKUP($C24,ผลงานแก้ไข!$A$3:$M$902,10,0)</f>
        <v>92.133099999999999</v>
      </c>
      <c r="BA24" s="14">
        <f t="shared" si="31"/>
        <v>13187.131996784639</v>
      </c>
      <c r="BB24" s="36">
        <f t="shared" si="32"/>
        <v>110.55972</v>
      </c>
      <c r="BC24" s="42">
        <f t="shared" si="33"/>
        <v>110.55972</v>
      </c>
      <c r="BD24" s="43">
        <f t="shared" si="34"/>
        <v>13570.218181291233</v>
      </c>
      <c r="BE24" s="44">
        <f t="shared" si="35"/>
        <v>1500319.5224624679</v>
      </c>
      <c r="BF24" s="14">
        <f>VLOOKUP($C24,Sheet5!$A$2:$L$901,10,0)</f>
        <v>397637.87440760818</v>
      </c>
      <c r="BG24" s="17">
        <f>VLOOKUP($C24,ผลงานแก้ไข!$A$3:$M$902,9,0)</f>
        <v>32.793799999999997</v>
      </c>
      <c r="BH24" s="14">
        <f t="shared" si="36"/>
        <v>12125.397923010087</v>
      </c>
      <c r="BI24" s="36">
        <f t="shared" si="37"/>
        <v>39.352559999999997</v>
      </c>
      <c r="BJ24" s="42">
        <f t="shared" si="38"/>
        <v>39.352559999999997</v>
      </c>
      <c r="BK24" s="43">
        <f t="shared" si="39"/>
        <v>12477.64073267353</v>
      </c>
      <c r="BL24" s="44">
        <f t="shared" si="40"/>
        <v>491027.10559097899</v>
      </c>
      <c r="BM24" s="14">
        <f>VLOOKUP($C24,Sheet5!$A$2:$L$901,11,0)</f>
        <v>286959.91525615391</v>
      </c>
      <c r="BN24" s="17">
        <f>VLOOKUP($C24,ผลงานแก้ไข!$A$3:$M$902,11,0)</f>
        <v>18.7881</v>
      </c>
      <c r="BO24" s="14">
        <f t="shared" si="41"/>
        <v>15273.493075731654</v>
      </c>
      <c r="BP24" s="36">
        <f t="shared" si="42"/>
        <v>22.545719999999999</v>
      </c>
      <c r="BQ24" s="42">
        <f t="shared" si="43"/>
        <v>22.545719999999999</v>
      </c>
      <c r="BR24" s="43">
        <f t="shared" si="44"/>
        <v>15717.188049581659</v>
      </c>
      <c r="BS24" s="44">
        <f t="shared" si="45"/>
        <v>354355.32095321419</v>
      </c>
      <c r="BT24" s="14">
        <f>VLOOKUP($C24,Sheet5!$A$2:$L$901,12,0)</f>
        <v>1177988.8105860327</v>
      </c>
      <c r="BU24" s="17">
        <f>VLOOKUP($C24,ผลงานแก้ไข!$A$3:$M$902,12,0)</f>
        <v>58.817400000000049</v>
      </c>
      <c r="BV24" s="14">
        <f t="shared" si="46"/>
        <v>20027.896686797303</v>
      </c>
      <c r="BW24" s="36">
        <f t="shared" si="47"/>
        <v>70.58088000000005</v>
      </c>
      <c r="BX24" s="42">
        <f t="shared" si="48"/>
        <v>70.58088000000005</v>
      </c>
      <c r="BY24" s="43">
        <f t="shared" si="49"/>
        <v>20609.707085548765</v>
      </c>
      <c r="BZ24" s="44">
        <f t="shared" si="50"/>
        <v>1454651.2626402681</v>
      </c>
      <c r="CA24" s="45">
        <f t="shared" si="51"/>
        <v>27384780.029899154</v>
      </c>
      <c r="CB24" s="46">
        <f t="shared" si="52"/>
        <v>92189264.832911402</v>
      </c>
      <c r="CC24" s="47">
        <f>IFERROR(VLOOKUP($C24,'UC Revenue Structure'!$A$2:$F$897,6,0),0)</f>
        <v>0.63</v>
      </c>
      <c r="CD24" s="46">
        <f t="shared" si="53"/>
        <v>58079236.844734184</v>
      </c>
    </row>
    <row r="25" spans="1:82">
      <c r="A25" s="7">
        <v>8</v>
      </c>
      <c r="B25" s="8" t="s">
        <v>0</v>
      </c>
      <c r="C25" s="7">
        <v>11447</v>
      </c>
      <c r="D25" s="9" t="s">
        <v>1408</v>
      </c>
      <c r="E25" s="10" t="s">
        <v>1823</v>
      </c>
      <c r="F25" s="12">
        <v>12</v>
      </c>
      <c r="G25" s="13" t="s">
        <v>1832</v>
      </c>
      <c r="H25" s="14">
        <f>VLOOKUP($C25,Sheet5!$A$2:$L$901,3,0)</f>
        <v>65569112.35831356</v>
      </c>
      <c r="I25" s="15">
        <f>VLOOKUP($C25,ผลงานแก้ไข!$A$3:$M$902,2,0)</f>
        <v>81891</v>
      </c>
      <c r="J25" s="16">
        <f t="shared" si="0"/>
        <v>800.68765014853352</v>
      </c>
      <c r="K25" s="36">
        <f t="shared" si="1"/>
        <v>98269.2</v>
      </c>
      <c r="L25" s="42">
        <f t="shared" si="2"/>
        <v>98269.2</v>
      </c>
      <c r="M25" s="43">
        <f t="shared" si="3"/>
        <v>823.94762638534837</v>
      </c>
      <c r="N25" s="44">
        <f t="shared" si="4"/>
        <v>80968674.086787075</v>
      </c>
      <c r="O25" s="14">
        <f>VLOOKUP($C25,Sheet5!$A$2:$L$901,4,0)</f>
        <v>14036137.30341875</v>
      </c>
      <c r="P25" s="15">
        <f>VLOOKUP($C25,ผลงานแก้ไข!$A$3:$M$902,4,0)</f>
        <v>12844</v>
      </c>
      <c r="Q25" s="16">
        <f t="shared" si="5"/>
        <v>1092.816669528087</v>
      </c>
      <c r="R25" s="36">
        <f t="shared" si="6"/>
        <v>15412.8</v>
      </c>
      <c r="S25" s="42">
        <f t="shared" si="7"/>
        <v>15412.8</v>
      </c>
      <c r="T25" s="43">
        <f t="shared" si="8"/>
        <v>1124.5629937778779</v>
      </c>
      <c r="U25" s="44">
        <f t="shared" si="9"/>
        <v>17332664.510499675</v>
      </c>
      <c r="V25" s="14">
        <f>VLOOKUP($C25,Sheet5!$A$2:$L$901,5,0)</f>
        <v>3719235.5010627094</v>
      </c>
      <c r="W25" s="15">
        <f>VLOOKUP($C25,ผลงานแก้ไข!$A$3:$M$902,3,0)</f>
        <v>3957</v>
      </c>
      <c r="X25" s="16">
        <f t="shared" si="10"/>
        <v>939.91293936383863</v>
      </c>
      <c r="Y25" s="36">
        <f t="shared" si="11"/>
        <v>4748.3999999999996</v>
      </c>
      <c r="Z25" s="42">
        <f t="shared" si="12"/>
        <v>4748.3999999999996</v>
      </c>
      <c r="AA25" s="43">
        <f t="shared" si="13"/>
        <v>967.21741025235815</v>
      </c>
      <c r="AB25" s="44">
        <f t="shared" si="14"/>
        <v>4592735.1508422969</v>
      </c>
      <c r="AC25" s="14">
        <f>VLOOKUP($C25,Sheet5!$A$2:$L$901,6,0)</f>
        <v>1388318.8288368615</v>
      </c>
      <c r="AD25" s="15">
        <f>VLOOKUP($C25,ผลงานแก้ไข!$A$3:$M$902,5,0)</f>
        <v>1694</v>
      </c>
      <c r="AE25" s="16">
        <f t="shared" si="15"/>
        <v>819.55066637359005</v>
      </c>
      <c r="AF25" s="36">
        <f t="shared" si="16"/>
        <v>2032.8</v>
      </c>
      <c r="AG25" s="42">
        <f t="shared" si="17"/>
        <v>2032.8</v>
      </c>
      <c r="AH25" s="43">
        <f t="shared" si="18"/>
        <v>843.35861323174288</v>
      </c>
      <c r="AI25" s="44">
        <f t="shared" si="19"/>
        <v>1714379.3889774869</v>
      </c>
      <c r="AJ25" s="14">
        <f>VLOOKUP($C25,Sheet5!$A$2:$L$901,7,0)</f>
        <v>7418073.2539621135</v>
      </c>
      <c r="AK25" s="15">
        <f>VLOOKUP($C25,ผลงานแก้ไข!$A$3:$M$902,6,0)</f>
        <v>20456</v>
      </c>
      <c r="AL25" s="16">
        <f t="shared" si="20"/>
        <v>362.63557166416274</v>
      </c>
      <c r="AM25" s="36">
        <f t="shared" si="21"/>
        <v>24547.200000000001</v>
      </c>
      <c r="AN25" s="42">
        <f t="shared" si="22"/>
        <v>24547.200000000001</v>
      </c>
      <c r="AO25" s="43">
        <f t="shared" si="23"/>
        <v>373.17013502100667</v>
      </c>
      <c r="AP25" s="44">
        <f t="shared" si="24"/>
        <v>9160281.9383876547</v>
      </c>
      <c r="AQ25" s="45">
        <f t="shared" si="25"/>
        <v>113768735.07549417</v>
      </c>
      <c r="AR25" s="14">
        <f>VLOOKUP($C25,Sheet5!$A$2:$L$901,8,0)</f>
        <v>30597165.616460081</v>
      </c>
      <c r="AS25" s="17">
        <f>VLOOKUP($C25,ผลงานแก้ไข!$A$3:$M$902,8,0)</f>
        <v>2306.6565999999998</v>
      </c>
      <c r="AT25" s="14">
        <f t="shared" si="26"/>
        <v>13264.725064173004</v>
      </c>
      <c r="AU25" s="36">
        <f t="shared" si="27"/>
        <v>2767.9879199999996</v>
      </c>
      <c r="AV25" s="42">
        <f t="shared" si="28"/>
        <v>2767.9879199999996</v>
      </c>
      <c r="AW25" s="43">
        <f t="shared" si="29"/>
        <v>13650.06532728723</v>
      </c>
      <c r="AX25" s="44">
        <f t="shared" si="30"/>
        <v>37783215.933141895</v>
      </c>
      <c r="AY25" s="14">
        <f>VLOOKUP($C25,Sheet5!$A$2:$L$901,9,0)</f>
        <v>4208254.3711455772</v>
      </c>
      <c r="AZ25" s="17">
        <f>VLOOKUP($C25,ผลงานแก้ไข!$A$3:$M$902,10,0)</f>
        <v>300.62350000000004</v>
      </c>
      <c r="BA25" s="14">
        <f t="shared" si="31"/>
        <v>13998.421185122177</v>
      </c>
      <c r="BB25" s="36">
        <f t="shared" si="32"/>
        <v>360.74820000000005</v>
      </c>
      <c r="BC25" s="42">
        <f t="shared" si="33"/>
        <v>360.74820000000005</v>
      </c>
      <c r="BD25" s="43">
        <f t="shared" si="34"/>
        <v>14405.075320549977</v>
      </c>
      <c r="BE25" s="44">
        <f t="shared" si="35"/>
        <v>5196604.9927528277</v>
      </c>
      <c r="BF25" s="14">
        <f>VLOOKUP($C25,Sheet5!$A$2:$L$901,10,0)</f>
        <v>1087323.5267797462</v>
      </c>
      <c r="BG25" s="17">
        <f>VLOOKUP($C25,ผลงานแก้ไข!$A$3:$M$902,9,0)</f>
        <v>87.046400000000006</v>
      </c>
      <c r="BH25" s="14">
        <f t="shared" si="36"/>
        <v>12491.309540426097</v>
      </c>
      <c r="BI25" s="36">
        <f t="shared" si="37"/>
        <v>104.45568</v>
      </c>
      <c r="BJ25" s="42">
        <f t="shared" si="38"/>
        <v>104.45568</v>
      </c>
      <c r="BK25" s="43">
        <f t="shared" si="39"/>
        <v>12854.182082575475</v>
      </c>
      <c r="BL25" s="44">
        <f t="shared" si="40"/>
        <v>1342692.3302792374</v>
      </c>
      <c r="BM25" s="14">
        <f>VLOOKUP($C25,Sheet5!$A$2:$L$901,11,0)</f>
        <v>551282.12297068571</v>
      </c>
      <c r="BN25" s="17">
        <f>VLOOKUP($C25,ผลงานแก้ไข!$A$3:$M$902,11,0)</f>
        <v>36.683599999999998</v>
      </c>
      <c r="BO25" s="14">
        <f t="shared" si="41"/>
        <v>15028.026774108477</v>
      </c>
      <c r="BP25" s="36">
        <f t="shared" si="42"/>
        <v>44.020319999999998</v>
      </c>
      <c r="BQ25" s="42">
        <f t="shared" si="43"/>
        <v>44.020319999999998</v>
      </c>
      <c r="BR25" s="43">
        <f t="shared" si="44"/>
        <v>15464.590951896329</v>
      </c>
      <c r="BS25" s="44">
        <f t="shared" si="45"/>
        <v>680756.24237158103</v>
      </c>
      <c r="BT25" s="14">
        <f>VLOOKUP($C25,Sheet5!$A$2:$L$901,12,0)</f>
        <v>7077382.8370499201</v>
      </c>
      <c r="BU25" s="17">
        <f>VLOOKUP($C25,ผลงานแก้ไข!$A$3:$M$902,12,0)</f>
        <v>299.46180000000021</v>
      </c>
      <c r="BV25" s="14">
        <f t="shared" si="46"/>
        <v>23633.674936335505</v>
      </c>
      <c r="BW25" s="36">
        <f t="shared" si="47"/>
        <v>359.35416000000026</v>
      </c>
      <c r="BX25" s="42">
        <f t="shared" si="48"/>
        <v>359.35416000000026</v>
      </c>
      <c r="BY25" s="43">
        <f t="shared" si="49"/>
        <v>24320.23319323605</v>
      </c>
      <c r="BZ25" s="44">
        <f t="shared" si="50"/>
        <v>8739576.9701594654</v>
      </c>
      <c r="CA25" s="45">
        <f t="shared" si="51"/>
        <v>53742846.468705006</v>
      </c>
      <c r="CB25" s="46">
        <f t="shared" si="52"/>
        <v>167511581.54419917</v>
      </c>
      <c r="CC25" s="47">
        <f>IFERROR(VLOOKUP($C25,'UC Revenue Structure'!$A$2:$F$897,6,0),0)</f>
        <v>0.44</v>
      </c>
      <c r="CD25" s="46">
        <f t="shared" si="53"/>
        <v>73705095.879447639</v>
      </c>
    </row>
    <row r="26" spans="1:82">
      <c r="A26" s="7">
        <v>8</v>
      </c>
      <c r="B26" s="8" t="s">
        <v>0</v>
      </c>
      <c r="C26" s="7">
        <v>14133</v>
      </c>
      <c r="D26" s="9" t="s">
        <v>1409</v>
      </c>
      <c r="E26" s="10" t="s">
        <v>1823</v>
      </c>
      <c r="F26" s="12">
        <v>6</v>
      </c>
      <c r="G26" s="13" t="s">
        <v>1825</v>
      </c>
      <c r="H26" s="14">
        <f>VLOOKUP($C26,Sheet5!$A$2:$L$901,3,0)</f>
        <v>37755672.78252925</v>
      </c>
      <c r="I26" s="15">
        <f>VLOOKUP($C26,ผลงานแก้ไข!$A$3:$M$902,2,0)</f>
        <v>69892</v>
      </c>
      <c r="J26" s="16">
        <f t="shared" si="0"/>
        <v>540.20020578219612</v>
      </c>
      <c r="K26" s="36">
        <f t="shared" si="1"/>
        <v>83870.399999999994</v>
      </c>
      <c r="L26" s="42">
        <f t="shared" si="2"/>
        <v>83870.399999999994</v>
      </c>
      <c r="M26" s="43">
        <f t="shared" si="3"/>
        <v>555.89302176016895</v>
      </c>
      <c r="N26" s="44">
        <f t="shared" si="4"/>
        <v>46622970.092234068</v>
      </c>
      <c r="O26" s="14">
        <f>VLOOKUP($C26,Sheet5!$A$2:$L$901,4,0)</f>
        <v>2985651.6773585761</v>
      </c>
      <c r="P26" s="15">
        <f>VLOOKUP($C26,ผลงานแก้ไข!$A$3:$M$902,4,0)</f>
        <v>4613</v>
      </c>
      <c r="Q26" s="16">
        <f t="shared" si="5"/>
        <v>647.22559665262872</v>
      </c>
      <c r="R26" s="36">
        <f t="shared" si="6"/>
        <v>5535.5999999999995</v>
      </c>
      <c r="S26" s="42">
        <f t="shared" si="7"/>
        <v>5535.5999999999995</v>
      </c>
      <c r="T26" s="43">
        <f t="shared" si="8"/>
        <v>666.02750023538761</v>
      </c>
      <c r="U26" s="44">
        <f t="shared" si="9"/>
        <v>3686861.8303030115</v>
      </c>
      <c r="V26" s="14">
        <f>VLOOKUP($C26,Sheet5!$A$2:$L$901,5,0)</f>
        <v>1205299.4938651912</v>
      </c>
      <c r="W26" s="15">
        <f>VLOOKUP($C26,ผลงานแก้ไข!$A$3:$M$902,3,0)</f>
        <v>2924</v>
      </c>
      <c r="X26" s="16">
        <f t="shared" si="10"/>
        <v>412.20912922886157</v>
      </c>
      <c r="Y26" s="36">
        <f t="shared" si="11"/>
        <v>3508.7999999999997</v>
      </c>
      <c r="Z26" s="42">
        <f t="shared" si="12"/>
        <v>3508.7999999999997</v>
      </c>
      <c r="AA26" s="43">
        <f t="shared" si="13"/>
        <v>424.18380443296002</v>
      </c>
      <c r="AB26" s="44">
        <f t="shared" si="14"/>
        <v>1488376.1329943701</v>
      </c>
      <c r="AC26" s="14">
        <f>VLOOKUP($C26,Sheet5!$A$2:$L$901,6,0)</f>
        <v>603305.00227102963</v>
      </c>
      <c r="AD26" s="15">
        <f>VLOOKUP($C26,ผลงานแก้ไข!$A$3:$M$902,5,0)</f>
        <v>1373</v>
      </c>
      <c r="AE26" s="16">
        <f t="shared" si="15"/>
        <v>439.40641097671494</v>
      </c>
      <c r="AF26" s="36">
        <f t="shared" si="16"/>
        <v>1647.6</v>
      </c>
      <c r="AG26" s="42">
        <f t="shared" si="17"/>
        <v>1647.6</v>
      </c>
      <c r="AH26" s="43">
        <f t="shared" si="18"/>
        <v>452.17116721558853</v>
      </c>
      <c r="AI26" s="44">
        <f t="shared" si="19"/>
        <v>744997.21510440356</v>
      </c>
      <c r="AJ26" s="14">
        <f>VLOOKUP($C26,Sheet5!$A$2:$L$901,7,0)</f>
        <v>2486551.1682277997</v>
      </c>
      <c r="AK26" s="15">
        <f>VLOOKUP($C26,ผลงานแก้ไข!$A$3:$M$902,6,0)</f>
        <v>4757</v>
      </c>
      <c r="AL26" s="16">
        <f t="shared" si="20"/>
        <v>522.71414089295763</v>
      </c>
      <c r="AM26" s="36">
        <f t="shared" si="21"/>
        <v>5708.4</v>
      </c>
      <c r="AN26" s="42">
        <f t="shared" si="22"/>
        <v>5708.4</v>
      </c>
      <c r="AO26" s="43">
        <f t="shared" si="23"/>
        <v>537.89898668589808</v>
      </c>
      <c r="AP26" s="44">
        <f t="shared" si="24"/>
        <v>3070542.5755977803</v>
      </c>
      <c r="AQ26" s="45">
        <f t="shared" si="25"/>
        <v>55613747.846233629</v>
      </c>
      <c r="AR26" s="14">
        <f>VLOOKUP($C26,Sheet5!$A$2:$L$901,8,0)</f>
        <v>16445265.94382111</v>
      </c>
      <c r="AS26" s="17">
        <f>VLOOKUP($C26,ผลงานแก้ไข!$A$3:$M$902,8,0)</f>
        <v>1657.1999999999998</v>
      </c>
      <c r="AT26" s="14">
        <f t="shared" si="26"/>
        <v>9923.525189368278</v>
      </c>
      <c r="AU26" s="36">
        <f t="shared" si="27"/>
        <v>1988.6399999999996</v>
      </c>
      <c r="AV26" s="42">
        <f t="shared" si="28"/>
        <v>1988.6399999999996</v>
      </c>
      <c r="AW26" s="43">
        <f t="shared" si="29"/>
        <v>10211.803596119427</v>
      </c>
      <c r="AX26" s="44">
        <f t="shared" si="30"/>
        <v>20307601.103386935</v>
      </c>
      <c r="AY26" s="14">
        <f>VLOOKUP($C26,Sheet5!$A$2:$L$901,9,0)</f>
        <v>1656892.1015265791</v>
      </c>
      <c r="AZ26" s="17">
        <f>VLOOKUP($C26,ผลงานแก้ไข!$A$3:$M$902,10,0)</f>
        <v>122.20000000000002</v>
      </c>
      <c r="BA26" s="14">
        <f t="shared" si="31"/>
        <v>13558.855167975278</v>
      </c>
      <c r="BB26" s="36">
        <f t="shared" si="32"/>
        <v>146.64000000000001</v>
      </c>
      <c r="BC26" s="42">
        <f t="shared" si="33"/>
        <v>146.64000000000001</v>
      </c>
      <c r="BD26" s="43">
        <f t="shared" si="34"/>
        <v>13952.73991060496</v>
      </c>
      <c r="BE26" s="44">
        <f t="shared" si="35"/>
        <v>2046029.7804911116</v>
      </c>
      <c r="BF26" s="14">
        <f>VLOOKUP($C26,Sheet5!$A$2:$L$901,10,0)</f>
        <v>434043.55465280992</v>
      </c>
      <c r="BG26" s="17">
        <f>VLOOKUP($C26,ผลงานแก้ไข!$A$3:$M$902,9,0)</f>
        <v>44.07</v>
      </c>
      <c r="BH26" s="14">
        <f t="shared" si="36"/>
        <v>9848.9574461722241</v>
      </c>
      <c r="BI26" s="36">
        <f t="shared" si="37"/>
        <v>52.884</v>
      </c>
      <c r="BJ26" s="42">
        <f t="shared" si="38"/>
        <v>52.884</v>
      </c>
      <c r="BK26" s="43">
        <f t="shared" si="39"/>
        <v>10135.069659983526</v>
      </c>
      <c r="BL26" s="44">
        <f t="shared" si="40"/>
        <v>535983.02389856882</v>
      </c>
      <c r="BM26" s="14">
        <f>VLOOKUP($C26,Sheet5!$A$2:$L$901,11,0)</f>
        <v>180750.71134933073</v>
      </c>
      <c r="BN26" s="17">
        <f>VLOOKUP($C26,ผลงานแก้ไข!$A$3:$M$902,11,0)</f>
        <v>24.19</v>
      </c>
      <c r="BO26" s="14">
        <f t="shared" si="41"/>
        <v>7472.1253141517454</v>
      </c>
      <c r="BP26" s="36">
        <f t="shared" si="42"/>
        <v>29.027999999999999</v>
      </c>
      <c r="BQ26" s="42">
        <f t="shared" si="43"/>
        <v>29.027999999999999</v>
      </c>
      <c r="BR26" s="43">
        <f t="shared" si="44"/>
        <v>7689.1905545278532</v>
      </c>
      <c r="BS26" s="44">
        <f t="shared" si="45"/>
        <v>223201.82341683452</v>
      </c>
      <c r="BT26" s="14">
        <f>VLOOKUP($C26,Sheet5!$A$2:$L$901,12,0)</f>
        <v>1247019.6843983312</v>
      </c>
      <c r="BU26" s="17">
        <f>VLOOKUP($C26,ผลงานแก้ไข!$A$3:$M$902,12,0)</f>
        <v>61.610000000000156</v>
      </c>
      <c r="BV26" s="14">
        <f t="shared" si="46"/>
        <v>20240.540243439831</v>
      </c>
      <c r="BW26" s="36">
        <f t="shared" si="47"/>
        <v>73.932000000000187</v>
      </c>
      <c r="BX26" s="42">
        <f t="shared" si="48"/>
        <v>73.932000000000187</v>
      </c>
      <c r="BY26" s="43">
        <f t="shared" si="49"/>
        <v>20828.527937511757</v>
      </c>
      <c r="BZ26" s="44">
        <f t="shared" si="50"/>
        <v>1539894.727476123</v>
      </c>
      <c r="CA26" s="45">
        <f t="shared" si="51"/>
        <v>24652710.458669569</v>
      </c>
      <c r="CB26" s="46">
        <f t="shared" si="52"/>
        <v>80266458.304903194</v>
      </c>
      <c r="CC26" s="47">
        <f>IFERROR(VLOOKUP($C26,'UC Revenue Structure'!$A$2:$F$897,6,0),0)</f>
        <v>0.56000000000000005</v>
      </c>
      <c r="CD26" s="46">
        <f t="shared" si="53"/>
        <v>44949216.650745794</v>
      </c>
    </row>
    <row r="27" spans="1:82">
      <c r="A27" s="7">
        <v>8</v>
      </c>
      <c r="B27" s="8" t="s">
        <v>0</v>
      </c>
      <c r="C27" s="7">
        <v>28861</v>
      </c>
      <c r="D27" s="9" t="s">
        <v>1410</v>
      </c>
      <c r="E27" s="10" t="s">
        <v>1823</v>
      </c>
      <c r="F27" s="12">
        <v>3</v>
      </c>
      <c r="G27" s="13" t="s">
        <v>1836</v>
      </c>
      <c r="H27" s="14">
        <f>VLOOKUP($C27,Sheet5!$A$2:$L$901,3,0)</f>
        <v>25271865.055760365</v>
      </c>
      <c r="I27" s="15">
        <f>VLOOKUP($C27,ผลงานแก้ไข!$A$3:$M$902,2,0)</f>
        <v>40865</v>
      </c>
      <c r="J27" s="16">
        <f t="shared" si="0"/>
        <v>618.4232241713047</v>
      </c>
      <c r="K27" s="36">
        <f t="shared" si="1"/>
        <v>49038</v>
      </c>
      <c r="L27" s="42">
        <f t="shared" si="2"/>
        <v>49038</v>
      </c>
      <c r="M27" s="43">
        <f t="shared" si="3"/>
        <v>636.38841883348107</v>
      </c>
      <c r="N27" s="44">
        <f t="shared" si="4"/>
        <v>31207215.282756243</v>
      </c>
      <c r="O27" s="14">
        <f>VLOOKUP($C27,Sheet5!$A$2:$L$901,4,0)</f>
        <v>2697980.2177928626</v>
      </c>
      <c r="P27" s="15">
        <f>VLOOKUP($C27,ผลงานแก้ไข!$A$3:$M$902,4,0)</f>
        <v>3400</v>
      </c>
      <c r="Q27" s="16">
        <f t="shared" si="5"/>
        <v>793.52359346848903</v>
      </c>
      <c r="R27" s="36">
        <f t="shared" si="6"/>
        <v>4080</v>
      </c>
      <c r="S27" s="42">
        <f t="shared" si="7"/>
        <v>4080</v>
      </c>
      <c r="T27" s="43">
        <f t="shared" si="8"/>
        <v>816.57545385874869</v>
      </c>
      <c r="U27" s="44">
        <f t="shared" si="9"/>
        <v>3331627.8517436949</v>
      </c>
      <c r="V27" s="14">
        <f>VLOOKUP($C27,Sheet5!$A$2:$L$901,5,0)</f>
        <v>798172.83261414326</v>
      </c>
      <c r="W27" s="15">
        <f>VLOOKUP($C27,ผลงานแก้ไข!$A$3:$M$902,3,0)</f>
        <v>1828</v>
      </c>
      <c r="X27" s="16">
        <f t="shared" si="10"/>
        <v>436.63721696616153</v>
      </c>
      <c r="Y27" s="36">
        <f t="shared" si="11"/>
        <v>2193.6</v>
      </c>
      <c r="Z27" s="42">
        <f t="shared" si="12"/>
        <v>2193.6</v>
      </c>
      <c r="AA27" s="43">
        <f t="shared" si="13"/>
        <v>449.32152811902853</v>
      </c>
      <c r="AB27" s="44">
        <f t="shared" si="14"/>
        <v>985631.70408190088</v>
      </c>
      <c r="AC27" s="14">
        <f>VLOOKUP($C27,Sheet5!$A$2:$L$901,6,0)</f>
        <v>603471.30619884282</v>
      </c>
      <c r="AD27" s="15">
        <f>VLOOKUP($C27,ผลงานแก้ไข!$A$3:$M$902,5,0)</f>
        <v>853</v>
      </c>
      <c r="AE27" s="16">
        <f t="shared" si="15"/>
        <v>707.46929214401268</v>
      </c>
      <c r="AF27" s="36">
        <f t="shared" si="16"/>
        <v>1023.5999999999999</v>
      </c>
      <c r="AG27" s="42">
        <f t="shared" si="17"/>
        <v>1023.5999999999999</v>
      </c>
      <c r="AH27" s="43">
        <f t="shared" si="18"/>
        <v>728.02127508079627</v>
      </c>
      <c r="AI27" s="44">
        <f t="shared" si="19"/>
        <v>745202.57717270299</v>
      </c>
      <c r="AJ27" s="14">
        <f>VLOOKUP($C27,Sheet5!$A$2:$L$901,7,0)</f>
        <v>2499811.9350141799</v>
      </c>
      <c r="AK27" s="15">
        <f>VLOOKUP($C27,ผลงานแก้ไข!$A$3:$M$902,6,0)</f>
        <v>4713</v>
      </c>
      <c r="AL27" s="16">
        <f t="shared" si="20"/>
        <v>530.40779440148094</v>
      </c>
      <c r="AM27" s="36">
        <f t="shared" si="21"/>
        <v>5655.5999999999995</v>
      </c>
      <c r="AN27" s="42">
        <f t="shared" si="22"/>
        <v>5655.5999999999995</v>
      </c>
      <c r="AO27" s="43">
        <f t="shared" si="23"/>
        <v>545.81614082884391</v>
      </c>
      <c r="AP27" s="44">
        <f t="shared" si="24"/>
        <v>3086917.7660716092</v>
      </c>
      <c r="AQ27" s="45">
        <f t="shared" si="25"/>
        <v>39356595.181826152</v>
      </c>
      <c r="AR27" s="14">
        <f>VLOOKUP($C27,Sheet5!$A$2:$L$901,8,0)</f>
        <v>10536022.716552693</v>
      </c>
      <c r="AS27" s="17">
        <f>VLOOKUP($C27,ผลงานแก้ไข!$A$3:$M$902,8,0)</f>
        <v>966.97869999999989</v>
      </c>
      <c r="AT27" s="14">
        <f t="shared" si="26"/>
        <v>10895.816750206281</v>
      </c>
      <c r="AU27" s="36">
        <f t="shared" si="27"/>
        <v>1160.3744399999998</v>
      </c>
      <c r="AV27" s="42">
        <f t="shared" si="28"/>
        <v>1160.3744399999998</v>
      </c>
      <c r="AW27" s="43">
        <f t="shared" si="29"/>
        <v>11212.340226799774</v>
      </c>
      <c r="AX27" s="44">
        <f t="shared" si="30"/>
        <v>13010513.011762258</v>
      </c>
      <c r="AY27" s="14">
        <f>VLOOKUP($C27,Sheet5!$A$2:$L$901,9,0)</f>
        <v>885682.74233041063</v>
      </c>
      <c r="AZ27" s="17">
        <f>VLOOKUP($C27,ผลงานแก้ไข!$A$3:$M$902,10,0)</f>
        <v>61.791300000000007</v>
      </c>
      <c r="BA27" s="14">
        <f t="shared" si="31"/>
        <v>14333.453776347325</v>
      </c>
      <c r="BB27" s="36">
        <f t="shared" si="32"/>
        <v>74.149560000000008</v>
      </c>
      <c r="BC27" s="42">
        <f t="shared" si="33"/>
        <v>74.149560000000008</v>
      </c>
      <c r="BD27" s="43">
        <f t="shared" si="34"/>
        <v>14749.840608550216</v>
      </c>
      <c r="BE27" s="44">
        <f t="shared" si="35"/>
        <v>1093694.1911941308</v>
      </c>
      <c r="BF27" s="14">
        <f>VLOOKUP($C27,Sheet5!$A$2:$L$901,10,0)</f>
        <v>300265.68042573216</v>
      </c>
      <c r="BG27" s="17">
        <f>VLOOKUP($C27,ผลงานแก้ไข!$A$3:$M$902,9,0)</f>
        <v>36.098599999999998</v>
      </c>
      <c r="BH27" s="14">
        <f t="shared" si="36"/>
        <v>8317.9314551182651</v>
      </c>
      <c r="BI27" s="36">
        <f t="shared" si="37"/>
        <v>43.318319999999993</v>
      </c>
      <c r="BJ27" s="42">
        <f t="shared" si="38"/>
        <v>43.318319999999993</v>
      </c>
      <c r="BK27" s="43">
        <f t="shared" si="39"/>
        <v>8559.5673638894514</v>
      </c>
      <c r="BL27" s="44">
        <f t="shared" si="40"/>
        <v>370786.07813051966</v>
      </c>
      <c r="BM27" s="14">
        <f>VLOOKUP($C27,Sheet5!$A$2:$L$901,11,0)</f>
        <v>287110.02768698597</v>
      </c>
      <c r="BN27" s="17">
        <f>VLOOKUP($C27,ผลงานแก้ไข!$A$3:$M$902,11,0)</f>
        <v>22.746599999999997</v>
      </c>
      <c r="BO27" s="14">
        <f t="shared" si="41"/>
        <v>12622.107378113036</v>
      </c>
      <c r="BP27" s="36">
        <f t="shared" si="42"/>
        <v>27.295919999999995</v>
      </c>
      <c r="BQ27" s="42">
        <f t="shared" si="43"/>
        <v>27.295919999999995</v>
      </c>
      <c r="BR27" s="43">
        <f t="shared" si="44"/>
        <v>12988.779597447219</v>
      </c>
      <c r="BS27" s="44">
        <f t="shared" si="45"/>
        <v>354540.68878955144</v>
      </c>
      <c r="BT27" s="14">
        <f>VLOOKUP($C27,Sheet5!$A$2:$L$901,12,0)</f>
        <v>1477152.795623777</v>
      </c>
      <c r="BU27" s="17">
        <f>VLOOKUP($C27,ผลงานแก้ไข!$A$3:$M$902,12,0)</f>
        <v>33.777100000000075</v>
      </c>
      <c r="BV27" s="14">
        <f t="shared" si="46"/>
        <v>43732.374763486907</v>
      </c>
      <c r="BW27" s="36">
        <f t="shared" si="47"/>
        <v>40.53252000000009</v>
      </c>
      <c r="BX27" s="42">
        <f t="shared" si="48"/>
        <v>40.53252000000009</v>
      </c>
      <c r="BY27" s="43">
        <f t="shared" si="49"/>
        <v>45002.800250366199</v>
      </c>
      <c r="BZ27" s="44">
        <f t="shared" si="50"/>
        <v>1824076.9012039769</v>
      </c>
      <c r="CA27" s="45">
        <f t="shared" si="51"/>
        <v>16653610.871080436</v>
      </c>
      <c r="CB27" s="46">
        <f t="shared" si="52"/>
        <v>56010206.052906588</v>
      </c>
      <c r="CC27" s="47">
        <f>IFERROR(VLOOKUP($C27,'UC Revenue Structure'!$A$2:$F$897,6,0),0)</f>
        <v>0.6</v>
      </c>
      <c r="CD27" s="46">
        <f t="shared" si="53"/>
        <v>33606123.631743953</v>
      </c>
    </row>
    <row r="28" spans="1:82">
      <c r="A28" s="7">
        <v>8</v>
      </c>
      <c r="B28" s="8" t="s">
        <v>1</v>
      </c>
      <c r="C28" s="7">
        <v>10711</v>
      </c>
      <c r="D28" s="9" t="s">
        <v>1411</v>
      </c>
      <c r="E28" s="10" t="s">
        <v>1833</v>
      </c>
      <c r="F28" s="12">
        <v>17</v>
      </c>
      <c r="G28" s="13" t="s">
        <v>1834</v>
      </c>
      <c r="H28" s="14">
        <f>VLOOKUP($C28,Sheet5!$A$2:$L$901,3,0)</f>
        <v>143806861.25367475</v>
      </c>
      <c r="I28" s="15">
        <f>VLOOKUP($C28,ผลงานแก้ไข!$A$3:$M$902,2,0)</f>
        <v>164565</v>
      </c>
      <c r="J28" s="16">
        <f t="shared" si="0"/>
        <v>873.86054904551236</v>
      </c>
      <c r="K28" s="36">
        <f t="shared" si="1"/>
        <v>197478</v>
      </c>
      <c r="L28" s="42">
        <f t="shared" si="2"/>
        <v>197478</v>
      </c>
      <c r="M28" s="43">
        <f t="shared" si="3"/>
        <v>899.24619799528455</v>
      </c>
      <c r="N28" s="44">
        <f t="shared" si="4"/>
        <v>177581340.68771279</v>
      </c>
      <c r="O28" s="14">
        <f>VLOOKUP($C28,Sheet5!$A$2:$L$901,4,0)</f>
        <v>65436920.887412935</v>
      </c>
      <c r="P28" s="15">
        <f>VLOOKUP($C28,ผลงานแก้ไข!$A$3:$M$902,4,0)</f>
        <v>51172</v>
      </c>
      <c r="Q28" s="16">
        <f t="shared" si="5"/>
        <v>1278.7641852460904</v>
      </c>
      <c r="R28" s="36">
        <f t="shared" si="6"/>
        <v>61406.399999999994</v>
      </c>
      <c r="S28" s="42">
        <f t="shared" si="7"/>
        <v>61406.399999999994</v>
      </c>
      <c r="T28" s="43">
        <f t="shared" si="8"/>
        <v>1315.9122848274894</v>
      </c>
      <c r="U28" s="44">
        <f t="shared" si="9"/>
        <v>80805436.127030745</v>
      </c>
      <c r="V28" s="14">
        <f>VLOOKUP($C28,Sheet5!$A$2:$L$901,5,0)</f>
        <v>18512681.964339532</v>
      </c>
      <c r="W28" s="15">
        <f>VLOOKUP($C28,ผลงานแก้ไข!$A$3:$M$902,3,0)</f>
        <v>24324</v>
      </c>
      <c r="X28" s="16">
        <f t="shared" si="10"/>
        <v>761.08707302826554</v>
      </c>
      <c r="Y28" s="36">
        <f t="shared" si="11"/>
        <v>29188.799999999999</v>
      </c>
      <c r="Z28" s="42">
        <f t="shared" si="12"/>
        <v>29188.799999999999</v>
      </c>
      <c r="AA28" s="43">
        <f t="shared" si="13"/>
        <v>783.19665249973662</v>
      </c>
      <c r="AB28" s="44">
        <f t="shared" si="14"/>
        <v>22860570.450484313</v>
      </c>
      <c r="AC28" s="14">
        <f>VLOOKUP($C28,Sheet5!$A$2:$L$901,6,0)</f>
        <v>7807245.8032497093</v>
      </c>
      <c r="AD28" s="15">
        <f>VLOOKUP($C28,ผลงานแก้ไข!$A$3:$M$902,5,0)</f>
        <v>5943</v>
      </c>
      <c r="AE28" s="16">
        <f t="shared" si="15"/>
        <v>1313.687666708684</v>
      </c>
      <c r="AF28" s="36">
        <f t="shared" si="16"/>
        <v>7131.5999999999995</v>
      </c>
      <c r="AG28" s="42">
        <f t="shared" si="17"/>
        <v>7131.5999999999995</v>
      </c>
      <c r="AH28" s="43">
        <f t="shared" si="18"/>
        <v>1351.8502934265712</v>
      </c>
      <c r="AI28" s="44">
        <f t="shared" si="19"/>
        <v>9640855.5526009351</v>
      </c>
      <c r="AJ28" s="14">
        <f>VLOOKUP($C28,Sheet5!$A$2:$L$901,7,0)</f>
        <v>36568885.71248547</v>
      </c>
      <c r="AK28" s="15">
        <f>VLOOKUP($C28,ผลงานแก้ไข!$A$3:$M$902,6,0)</f>
        <v>25600</v>
      </c>
      <c r="AL28" s="16">
        <f t="shared" si="20"/>
        <v>1428.4720981439636</v>
      </c>
      <c r="AM28" s="36">
        <f t="shared" si="21"/>
        <v>30720</v>
      </c>
      <c r="AN28" s="42">
        <f t="shared" si="22"/>
        <v>30720</v>
      </c>
      <c r="AO28" s="43">
        <f t="shared" si="23"/>
        <v>1469.9692125950457</v>
      </c>
      <c r="AP28" s="44">
        <f t="shared" si="24"/>
        <v>45157454.210919805</v>
      </c>
      <c r="AQ28" s="45">
        <f t="shared" si="25"/>
        <v>336045657.02874857</v>
      </c>
      <c r="AR28" s="14">
        <f>VLOOKUP($C28,Sheet5!$A$2:$L$901,8,0)</f>
        <v>300479289.14442104</v>
      </c>
      <c r="AS28" s="17">
        <f>VLOOKUP($C28,ผลงานแก้ไข!$A$3:$M$902,8,0)</f>
        <v>19721.859499999999</v>
      </c>
      <c r="AT28" s="14">
        <f t="shared" si="26"/>
        <v>15235.849801304033</v>
      </c>
      <c r="AU28" s="36">
        <f t="shared" si="27"/>
        <v>23666.231399999997</v>
      </c>
      <c r="AV28" s="42">
        <f t="shared" si="28"/>
        <v>23666.231399999997</v>
      </c>
      <c r="AW28" s="43">
        <f t="shared" si="29"/>
        <v>15678.451238031916</v>
      </c>
      <c r="AX28" s="44">
        <f t="shared" si="30"/>
        <v>371049854.99287975</v>
      </c>
      <c r="AY28" s="14">
        <f>VLOOKUP($C28,Sheet5!$A$2:$L$901,9,0)</f>
        <v>38931214.710584737</v>
      </c>
      <c r="AZ28" s="17">
        <f>VLOOKUP($C28,ผลงานแก้ไข!$A$3:$M$902,10,0)</f>
        <v>2479.4477000000002</v>
      </c>
      <c r="BA28" s="14">
        <f t="shared" si="31"/>
        <v>15701.567212159682</v>
      </c>
      <c r="BB28" s="36">
        <f t="shared" si="32"/>
        <v>2975.3372400000003</v>
      </c>
      <c r="BC28" s="42">
        <f t="shared" si="33"/>
        <v>2975.3372400000003</v>
      </c>
      <c r="BD28" s="43">
        <f t="shared" si="34"/>
        <v>16157.69773967292</v>
      </c>
      <c r="BE28" s="44">
        <f t="shared" si="35"/>
        <v>48074599.797512665</v>
      </c>
      <c r="BF28" s="14">
        <f>VLOOKUP($C28,Sheet5!$A$2:$L$901,10,0)</f>
        <v>19664871.515431225</v>
      </c>
      <c r="BG28" s="17">
        <f>VLOOKUP($C28,ผลงานแก้ไข!$A$3:$M$902,9,0)</f>
        <v>1623.5563</v>
      </c>
      <c r="BH28" s="14">
        <f t="shared" si="36"/>
        <v>12112.220263277119</v>
      </c>
      <c r="BI28" s="36">
        <f t="shared" si="37"/>
        <v>1948.2675599999998</v>
      </c>
      <c r="BJ28" s="42">
        <f t="shared" si="38"/>
        <v>1948.2675599999998</v>
      </c>
      <c r="BK28" s="43">
        <f t="shared" si="39"/>
        <v>12464.080261925319</v>
      </c>
      <c r="BL28" s="44">
        <f t="shared" si="40"/>
        <v>24283363.239545401</v>
      </c>
      <c r="BM28" s="14">
        <f>VLOOKUP($C28,Sheet5!$A$2:$L$901,11,0)</f>
        <v>4309236.7364842035</v>
      </c>
      <c r="BN28" s="17">
        <f>VLOOKUP($C28,ผลงานแก้ไข!$A$3:$M$902,11,0)</f>
        <v>260.61019999999996</v>
      </c>
      <c r="BO28" s="14">
        <f t="shared" si="41"/>
        <v>16535.180650965329</v>
      </c>
      <c r="BP28" s="36">
        <f t="shared" si="42"/>
        <v>312.73223999999993</v>
      </c>
      <c r="BQ28" s="42">
        <f t="shared" si="43"/>
        <v>312.73223999999993</v>
      </c>
      <c r="BR28" s="43">
        <f t="shared" si="44"/>
        <v>17015.527648875872</v>
      </c>
      <c r="BS28" s="44">
        <f t="shared" si="45"/>
        <v>5321304.0764148841</v>
      </c>
      <c r="BT28" s="14">
        <f>VLOOKUP($C28,Sheet5!$A$2:$L$901,12,0)</f>
        <v>64999763.241916135</v>
      </c>
      <c r="BU28" s="17">
        <f>VLOOKUP($C28,ผลงานแก้ไข!$A$3:$M$902,12,0)</f>
        <v>2629.9450000000029</v>
      </c>
      <c r="BV28" s="14">
        <f t="shared" si="46"/>
        <v>24715.255734213479</v>
      </c>
      <c r="BW28" s="36">
        <f t="shared" si="47"/>
        <v>3155.9340000000034</v>
      </c>
      <c r="BX28" s="42">
        <f t="shared" si="48"/>
        <v>3155.9340000000034</v>
      </c>
      <c r="BY28" s="43">
        <f t="shared" si="49"/>
        <v>25433.233913292381</v>
      </c>
      <c r="BZ28" s="44">
        <f t="shared" si="50"/>
        <v>80265607.636912569</v>
      </c>
      <c r="CA28" s="45">
        <f t="shared" si="51"/>
        <v>528994729.74326527</v>
      </c>
      <c r="CB28" s="46">
        <f t="shared" si="52"/>
        <v>865040386.7720139</v>
      </c>
      <c r="CC28" s="47">
        <f>IFERROR(VLOOKUP($C28,'UC Revenue Structure'!$A$2:$F$897,6,0),0)</f>
        <v>0.34</v>
      </c>
      <c r="CD28" s="46">
        <f t="shared" si="53"/>
        <v>294113731.50248474</v>
      </c>
    </row>
    <row r="29" spans="1:82">
      <c r="A29" s="7">
        <v>8</v>
      </c>
      <c r="B29" s="8" t="s">
        <v>1</v>
      </c>
      <c r="C29" s="7">
        <v>11104</v>
      </c>
      <c r="D29" s="9" t="s">
        <v>1412</v>
      </c>
      <c r="E29" s="10" t="s">
        <v>1823</v>
      </c>
      <c r="F29" s="12">
        <v>6</v>
      </c>
      <c r="G29" s="13" t="s">
        <v>1825</v>
      </c>
      <c r="H29" s="14">
        <f>VLOOKUP($C29,Sheet5!$A$2:$L$901,3,0)</f>
        <v>46464600.67126406</v>
      </c>
      <c r="I29" s="15">
        <f>VLOOKUP($C29,ผลงานแก้ไข!$A$3:$M$902,2,0)</f>
        <v>77369</v>
      </c>
      <c r="J29" s="16">
        <f t="shared" si="0"/>
        <v>600.55837184484824</v>
      </c>
      <c r="K29" s="36">
        <f t="shared" si="1"/>
        <v>92842.8</v>
      </c>
      <c r="L29" s="42">
        <f t="shared" si="2"/>
        <v>92842.8</v>
      </c>
      <c r="M29" s="43">
        <f t="shared" si="3"/>
        <v>618.00459254694113</v>
      </c>
      <c r="N29" s="44">
        <f t="shared" si="4"/>
        <v>57377276.784917146</v>
      </c>
      <c r="O29" s="14">
        <f>VLOOKUP($C29,Sheet5!$A$2:$L$901,4,0)</f>
        <v>13842449.493079465</v>
      </c>
      <c r="P29" s="15">
        <f>VLOOKUP($C29,ผลงานแก้ไข!$A$3:$M$902,4,0)</f>
        <v>9141</v>
      </c>
      <c r="Q29" s="16">
        <f t="shared" si="5"/>
        <v>1514.3255106749223</v>
      </c>
      <c r="R29" s="36">
        <f t="shared" si="6"/>
        <v>10969.199999999999</v>
      </c>
      <c r="S29" s="42">
        <f t="shared" si="7"/>
        <v>10969.199999999999</v>
      </c>
      <c r="T29" s="43">
        <f t="shared" si="8"/>
        <v>1558.3166667600287</v>
      </c>
      <c r="U29" s="44">
        <f t="shared" si="9"/>
        <v>17093487.181024104</v>
      </c>
      <c r="V29" s="14">
        <f>VLOOKUP($C29,Sheet5!$A$2:$L$901,5,0)</f>
        <v>2751603.199541226</v>
      </c>
      <c r="W29" s="15">
        <f>VLOOKUP($C29,ผลงานแก้ไข!$A$3:$M$902,3,0)</f>
        <v>3144</v>
      </c>
      <c r="X29" s="16">
        <f t="shared" si="10"/>
        <v>875.19185736044085</v>
      </c>
      <c r="Y29" s="36">
        <f t="shared" si="11"/>
        <v>3772.7999999999997</v>
      </c>
      <c r="Z29" s="42">
        <f t="shared" si="12"/>
        <v>3772.7999999999997</v>
      </c>
      <c r="AA29" s="43">
        <f t="shared" si="13"/>
        <v>900.6161808167617</v>
      </c>
      <c r="AB29" s="44">
        <f t="shared" si="14"/>
        <v>3397844.7269854783</v>
      </c>
      <c r="AC29" s="14">
        <f>VLOOKUP($C29,Sheet5!$A$2:$L$901,6,0)</f>
        <v>2615287.5274369894</v>
      </c>
      <c r="AD29" s="15">
        <f>VLOOKUP($C29,ผลงานแก้ไข!$A$3:$M$902,5,0)</f>
        <v>1447</v>
      </c>
      <c r="AE29" s="16">
        <f t="shared" si="15"/>
        <v>1807.3859899357217</v>
      </c>
      <c r="AF29" s="36">
        <f t="shared" si="16"/>
        <v>1736.3999999999999</v>
      </c>
      <c r="AG29" s="42">
        <f t="shared" si="17"/>
        <v>1736.3999999999999</v>
      </c>
      <c r="AH29" s="43">
        <f t="shared" si="18"/>
        <v>1859.8905529433544</v>
      </c>
      <c r="AI29" s="44">
        <f t="shared" si="19"/>
        <v>3229513.9561308403</v>
      </c>
      <c r="AJ29" s="14">
        <f>VLOOKUP($C29,Sheet5!$A$2:$L$901,7,0)</f>
        <v>3124762.5849952782</v>
      </c>
      <c r="AK29" s="15">
        <f>VLOOKUP($C29,ผลงานแก้ไข!$A$3:$M$902,6,0)</f>
        <v>5506</v>
      </c>
      <c r="AL29" s="16">
        <f t="shared" si="20"/>
        <v>567.51953959231355</v>
      </c>
      <c r="AM29" s="36">
        <f t="shared" si="21"/>
        <v>6607.2</v>
      </c>
      <c r="AN29" s="42">
        <f t="shared" si="22"/>
        <v>6607.2</v>
      </c>
      <c r="AO29" s="43">
        <f t="shared" si="23"/>
        <v>584.0059822174702</v>
      </c>
      <c r="AP29" s="44">
        <f t="shared" si="24"/>
        <v>3858644.3257072689</v>
      </c>
      <c r="AQ29" s="45">
        <f t="shared" si="25"/>
        <v>84956766.974764854</v>
      </c>
      <c r="AR29" s="14">
        <f>VLOOKUP($C29,Sheet5!$A$2:$L$901,8,0)</f>
        <v>9555525.7215926778</v>
      </c>
      <c r="AS29" s="17">
        <f>VLOOKUP($C29,ผลงานแก้ไข!$A$3:$M$902,8,0)</f>
        <v>948.08629999999994</v>
      </c>
      <c r="AT29" s="14">
        <f t="shared" si="26"/>
        <v>10078.750976142866</v>
      </c>
      <c r="AU29" s="36">
        <f t="shared" si="27"/>
        <v>1137.7035599999999</v>
      </c>
      <c r="AV29" s="42">
        <f t="shared" si="28"/>
        <v>1137.7035599999999</v>
      </c>
      <c r="AW29" s="43">
        <f t="shared" si="29"/>
        <v>10371.538691999816</v>
      </c>
      <c r="AX29" s="44">
        <f t="shared" si="30"/>
        <v>11799736.492565934</v>
      </c>
      <c r="AY29" s="14">
        <f>VLOOKUP($C29,Sheet5!$A$2:$L$901,9,0)</f>
        <v>1036381.3350433544</v>
      </c>
      <c r="AZ29" s="17">
        <f>VLOOKUP($C29,ผลงานแก้ไข!$A$3:$M$902,10,0)</f>
        <v>57.194199999999995</v>
      </c>
      <c r="BA29" s="14">
        <f t="shared" si="31"/>
        <v>18120.392190875202</v>
      </c>
      <c r="BB29" s="36">
        <f t="shared" si="32"/>
        <v>68.633039999999994</v>
      </c>
      <c r="BC29" s="42">
        <f t="shared" si="33"/>
        <v>68.633039999999994</v>
      </c>
      <c r="BD29" s="43">
        <f t="shared" si="34"/>
        <v>18646.789584020127</v>
      </c>
      <c r="BE29" s="44">
        <f t="shared" si="35"/>
        <v>1279785.8553916367</v>
      </c>
      <c r="BF29" s="14">
        <f>VLOOKUP($C29,Sheet5!$A$2:$L$901,10,0)</f>
        <v>283024.37506244879</v>
      </c>
      <c r="BG29" s="17">
        <f>VLOOKUP($C29,ผลงานแก้ไข!$A$3:$M$902,9,0)</f>
        <v>18.227100000000004</v>
      </c>
      <c r="BH29" s="14">
        <f t="shared" si="36"/>
        <v>15527.668968867714</v>
      </c>
      <c r="BI29" s="36">
        <f t="shared" si="37"/>
        <v>21.872520000000005</v>
      </c>
      <c r="BJ29" s="42">
        <f t="shared" si="38"/>
        <v>21.872520000000005</v>
      </c>
      <c r="BK29" s="43">
        <f t="shared" si="39"/>
        <v>15978.747752413321</v>
      </c>
      <c r="BL29" s="44">
        <f t="shared" si="40"/>
        <v>349495.47978961549</v>
      </c>
      <c r="BM29" s="14">
        <f>VLOOKUP($C29,Sheet5!$A$2:$L$901,11,0)</f>
        <v>152218.36021936982</v>
      </c>
      <c r="BN29" s="17">
        <f>VLOOKUP($C29,ผลงานแก้ไข!$A$3:$M$902,11,0)</f>
        <v>4180.9308000000001</v>
      </c>
      <c r="BO29" s="14">
        <f t="shared" si="41"/>
        <v>36.407768389605927</v>
      </c>
      <c r="BP29" s="36">
        <f t="shared" si="42"/>
        <v>5017.1169600000003</v>
      </c>
      <c r="BQ29" s="42">
        <f t="shared" si="43"/>
        <v>5017.1169600000003</v>
      </c>
      <c r="BR29" s="43">
        <f t="shared" si="44"/>
        <v>37.465414061323976</v>
      </c>
      <c r="BS29" s="44">
        <f t="shared" si="45"/>
        <v>187968.364300491</v>
      </c>
      <c r="BT29" s="14">
        <f>VLOOKUP($C29,Sheet5!$A$2:$L$901,12,0)</f>
        <v>1844903.7817651136</v>
      </c>
      <c r="BU29" s="17">
        <f>VLOOKUP($C29,ผลงานแก้ไข!$A$3:$M$902,12,0)</f>
        <v>-4134.3360000000002</v>
      </c>
      <c r="BV29" s="14">
        <f t="shared" si="46"/>
        <v>-446.23944008544868</v>
      </c>
      <c r="BW29" s="36">
        <f t="shared" si="47"/>
        <v>-4961.2031999999999</v>
      </c>
      <c r="BX29" s="42">
        <f t="shared" si="48"/>
        <v>-4961.2031999999999</v>
      </c>
      <c r="BY29" s="43">
        <f t="shared" si="49"/>
        <v>-459.20269581993097</v>
      </c>
      <c r="BZ29" s="44">
        <f t="shared" si="50"/>
        <v>2278197.8839504682</v>
      </c>
      <c r="CA29" s="45">
        <f t="shared" si="51"/>
        <v>15895184.075998144</v>
      </c>
      <c r="CB29" s="46">
        <f t="shared" si="52"/>
        <v>100851951.050763</v>
      </c>
      <c r="CC29" s="47">
        <f>IFERROR(VLOOKUP($C29,'UC Revenue Structure'!$A$2:$F$897,6,0),0)</f>
        <v>0.47</v>
      </c>
      <c r="CD29" s="46">
        <f t="shared" si="53"/>
        <v>47400416.993858606</v>
      </c>
    </row>
    <row r="30" spans="1:82">
      <c r="A30" s="7">
        <v>8</v>
      </c>
      <c r="B30" s="8" t="s">
        <v>1</v>
      </c>
      <c r="C30" s="7">
        <v>11105</v>
      </c>
      <c r="D30" s="9" t="s">
        <v>1413</v>
      </c>
      <c r="E30" s="10" t="s">
        <v>1823</v>
      </c>
      <c r="F30" s="12">
        <v>6</v>
      </c>
      <c r="G30" s="13" t="s">
        <v>1825</v>
      </c>
      <c r="H30" s="14">
        <f>VLOOKUP($C30,Sheet5!$A$2:$L$901,3,0)</f>
        <v>45006061.549854822</v>
      </c>
      <c r="I30" s="15">
        <f>VLOOKUP($C30,ผลงานแก้ไข!$A$3:$M$902,2,0)</f>
        <v>58844</v>
      </c>
      <c r="J30" s="16">
        <f t="shared" si="0"/>
        <v>764.83688311220897</v>
      </c>
      <c r="K30" s="36">
        <f t="shared" si="1"/>
        <v>70612.800000000003</v>
      </c>
      <c r="L30" s="42">
        <f t="shared" si="2"/>
        <v>70612.800000000003</v>
      </c>
      <c r="M30" s="43">
        <f t="shared" si="3"/>
        <v>787.05539456661859</v>
      </c>
      <c r="N30" s="44">
        <f t="shared" si="4"/>
        <v>55576185.165453725</v>
      </c>
      <c r="O30" s="14">
        <f>VLOOKUP($C30,Sheet5!$A$2:$L$901,4,0)</f>
        <v>6704244.9159694277</v>
      </c>
      <c r="P30" s="15">
        <f>VLOOKUP($C30,ผลงานแก้ไข!$A$3:$M$902,4,0)</f>
        <v>8724</v>
      </c>
      <c r="Q30" s="16">
        <f t="shared" si="5"/>
        <v>768.48291104647274</v>
      </c>
      <c r="R30" s="36">
        <f t="shared" si="6"/>
        <v>10468.799999999999</v>
      </c>
      <c r="S30" s="42">
        <f t="shared" si="7"/>
        <v>10468.799999999999</v>
      </c>
      <c r="T30" s="43">
        <f t="shared" si="8"/>
        <v>790.80733961237274</v>
      </c>
      <c r="U30" s="44">
        <f t="shared" si="9"/>
        <v>8278803.8769340068</v>
      </c>
      <c r="V30" s="14">
        <f>VLOOKUP($C30,Sheet5!$A$2:$L$901,5,0)</f>
        <v>1271151.6548926961</v>
      </c>
      <c r="W30" s="15">
        <f>VLOOKUP($C30,ผลงานแก้ไข!$A$3:$M$902,3,0)</f>
        <v>2775</v>
      </c>
      <c r="X30" s="16">
        <f t="shared" si="10"/>
        <v>458.07266842980039</v>
      </c>
      <c r="Y30" s="36">
        <f t="shared" si="11"/>
        <v>3330</v>
      </c>
      <c r="Z30" s="42">
        <f t="shared" si="12"/>
        <v>3330</v>
      </c>
      <c r="AA30" s="43">
        <f t="shared" si="13"/>
        <v>471.3796794476861</v>
      </c>
      <c r="AB30" s="44">
        <f t="shared" si="14"/>
        <v>1569694.3325607947</v>
      </c>
      <c r="AC30" s="14">
        <f>VLOOKUP($C30,Sheet5!$A$2:$L$901,6,0)</f>
        <v>883213.87238914042</v>
      </c>
      <c r="AD30" s="15">
        <f>VLOOKUP($C30,ผลงานแก้ไข!$A$3:$M$902,5,0)</f>
        <v>930</v>
      </c>
      <c r="AE30" s="16">
        <f t="shared" si="15"/>
        <v>949.69233590230158</v>
      </c>
      <c r="AF30" s="36">
        <f t="shared" si="16"/>
        <v>1116</v>
      </c>
      <c r="AG30" s="42">
        <f t="shared" si="17"/>
        <v>1116</v>
      </c>
      <c r="AH30" s="43">
        <f t="shared" si="18"/>
        <v>977.28089826026348</v>
      </c>
      <c r="AI30" s="44">
        <f t="shared" si="19"/>
        <v>1090645.4824584541</v>
      </c>
      <c r="AJ30" s="14">
        <f>VLOOKUP($C30,Sheet5!$A$2:$L$901,7,0)</f>
        <v>3259499.0999043412</v>
      </c>
      <c r="AK30" s="15">
        <f>VLOOKUP($C30,ผลงานแก้ไข!$A$3:$M$902,6,0)</f>
        <v>4951</v>
      </c>
      <c r="AL30" s="16">
        <f t="shared" si="20"/>
        <v>658.3516663107132</v>
      </c>
      <c r="AM30" s="36">
        <f t="shared" si="21"/>
        <v>5941.2</v>
      </c>
      <c r="AN30" s="42">
        <f t="shared" si="22"/>
        <v>5941.2</v>
      </c>
      <c r="AO30" s="43">
        <f t="shared" si="23"/>
        <v>677.47678221703939</v>
      </c>
      <c r="AP30" s="44">
        <f t="shared" si="24"/>
        <v>4025025.0585078741</v>
      </c>
      <c r="AQ30" s="45">
        <f t="shared" si="25"/>
        <v>70540353.915914848</v>
      </c>
      <c r="AR30" s="14">
        <f>VLOOKUP($C30,Sheet5!$A$2:$L$901,8,0)</f>
        <v>12378121.87221357</v>
      </c>
      <c r="AS30" s="17">
        <f>VLOOKUP($C30,ผลงานแก้ไข!$A$3:$M$902,8,0)</f>
        <v>821.56639999999993</v>
      </c>
      <c r="AT30" s="14">
        <f t="shared" si="26"/>
        <v>15066.489905397264</v>
      </c>
      <c r="AU30" s="36">
        <f t="shared" si="27"/>
        <v>985.87967999999989</v>
      </c>
      <c r="AV30" s="42">
        <f t="shared" si="28"/>
        <v>985.87967999999989</v>
      </c>
      <c r="AW30" s="43">
        <f t="shared" si="29"/>
        <v>15504.171437149054</v>
      </c>
      <c r="AX30" s="44">
        <f t="shared" si="30"/>
        <v>15285247.575121649</v>
      </c>
      <c r="AY30" s="14">
        <f>VLOOKUP($C30,Sheet5!$A$2:$L$901,9,0)</f>
        <v>1490514.475634177</v>
      </c>
      <c r="AZ30" s="17">
        <f>VLOOKUP($C30,ผลงานแก้ไข!$A$3:$M$902,10,0)</f>
        <v>86.659499999999994</v>
      </c>
      <c r="BA30" s="14">
        <f t="shared" si="31"/>
        <v>17199.666229717193</v>
      </c>
      <c r="BB30" s="36">
        <f t="shared" si="32"/>
        <v>103.99139999999998</v>
      </c>
      <c r="BC30" s="42">
        <f t="shared" si="33"/>
        <v>103.99139999999998</v>
      </c>
      <c r="BD30" s="43">
        <f t="shared" si="34"/>
        <v>17699.316533690479</v>
      </c>
      <c r="BE30" s="44">
        <f t="shared" si="35"/>
        <v>1840576.7053816197</v>
      </c>
      <c r="BF30" s="14">
        <f>VLOOKUP($C30,Sheet5!$A$2:$L$901,10,0)</f>
        <v>269430.59044704464</v>
      </c>
      <c r="BG30" s="17">
        <f>VLOOKUP($C30,ผลงานแก้ไข!$A$3:$M$902,9,0)</f>
        <v>32.895200000000003</v>
      </c>
      <c r="BH30" s="14">
        <f t="shared" si="36"/>
        <v>8190.574626299418</v>
      </c>
      <c r="BI30" s="36">
        <f t="shared" si="37"/>
        <v>39.474240000000002</v>
      </c>
      <c r="BJ30" s="42">
        <f t="shared" si="38"/>
        <v>39.474240000000002</v>
      </c>
      <c r="BK30" s="43">
        <f t="shared" si="39"/>
        <v>8428.510819193416</v>
      </c>
      <c r="BL30" s="44">
        <f t="shared" si="40"/>
        <v>332709.05891943752</v>
      </c>
      <c r="BM30" s="14">
        <f>VLOOKUP($C30,Sheet5!$A$2:$L$901,11,0)</f>
        <v>344714.61136445595</v>
      </c>
      <c r="BN30" s="17">
        <f>VLOOKUP($C30,ผลงานแก้ไข!$A$3:$M$902,11,0)</f>
        <v>10.9963</v>
      </c>
      <c r="BO30" s="14">
        <f t="shared" si="41"/>
        <v>31348.236348995204</v>
      </c>
      <c r="BP30" s="36">
        <f t="shared" si="42"/>
        <v>13.195559999999999</v>
      </c>
      <c r="BQ30" s="42">
        <f t="shared" si="43"/>
        <v>13.195559999999999</v>
      </c>
      <c r="BR30" s="43">
        <f t="shared" si="44"/>
        <v>32258.902614933515</v>
      </c>
      <c r="BS30" s="44">
        <f t="shared" si="45"/>
        <v>425674.28498951206</v>
      </c>
      <c r="BT30" s="14">
        <f>VLOOKUP($C30,Sheet5!$A$2:$L$901,12,0)</f>
        <v>1222754.7173303431</v>
      </c>
      <c r="BU30" s="17">
        <f>VLOOKUP($C30,ผลงานแก้ไข!$A$3:$M$902,12,0)</f>
        <v>137.68480000000019</v>
      </c>
      <c r="BV30" s="14">
        <f t="shared" si="46"/>
        <v>8880.8257507752587</v>
      </c>
      <c r="BW30" s="36">
        <f t="shared" si="47"/>
        <v>165.22176000000022</v>
      </c>
      <c r="BX30" s="42">
        <f t="shared" si="48"/>
        <v>165.22176000000022</v>
      </c>
      <c r="BY30" s="43">
        <f t="shared" si="49"/>
        <v>9138.8137388352807</v>
      </c>
      <c r="BZ30" s="44">
        <f t="shared" si="50"/>
        <v>1509930.8902425475</v>
      </c>
      <c r="CA30" s="45">
        <f t="shared" si="51"/>
        <v>19394138.514654767</v>
      </c>
      <c r="CB30" s="46">
        <f t="shared" si="52"/>
        <v>89934492.430569619</v>
      </c>
      <c r="CC30" s="47">
        <f>IFERROR(VLOOKUP($C30,'UC Revenue Structure'!$A$2:$F$897,6,0),0)</f>
        <v>0.44</v>
      </c>
      <c r="CD30" s="46">
        <f t="shared" si="53"/>
        <v>39571176.669450633</v>
      </c>
    </row>
    <row r="31" spans="1:82">
      <c r="A31" s="7">
        <v>8</v>
      </c>
      <c r="B31" s="8" t="s">
        <v>1</v>
      </c>
      <c r="C31" s="7">
        <v>11106</v>
      </c>
      <c r="D31" s="9" t="s">
        <v>1414</v>
      </c>
      <c r="E31" s="10" t="s">
        <v>1823</v>
      </c>
      <c r="F31" s="12">
        <v>5</v>
      </c>
      <c r="G31" s="13" t="s">
        <v>1827</v>
      </c>
      <c r="H31" s="14">
        <f>VLOOKUP($C31,Sheet5!$A$2:$L$901,3,0)</f>
        <v>35745220.609217517</v>
      </c>
      <c r="I31" s="15">
        <f>VLOOKUP($C31,ผลงานแก้ไข!$A$3:$M$902,2,0)</f>
        <v>47361</v>
      </c>
      <c r="J31" s="16">
        <f t="shared" si="0"/>
        <v>754.73956650445552</v>
      </c>
      <c r="K31" s="36">
        <f t="shared" si="1"/>
        <v>56833.2</v>
      </c>
      <c r="L31" s="42">
        <f t="shared" si="2"/>
        <v>56833.2</v>
      </c>
      <c r="M31" s="43">
        <f t="shared" si="3"/>
        <v>776.66475091141001</v>
      </c>
      <c r="N31" s="44">
        <f t="shared" si="4"/>
        <v>44140343.121498346</v>
      </c>
      <c r="O31" s="14">
        <f>VLOOKUP($C31,Sheet5!$A$2:$L$901,4,0)</f>
        <v>5252863.9018841907</v>
      </c>
      <c r="P31" s="15">
        <f>VLOOKUP($C31,ผลงานแก้ไข!$A$3:$M$902,4,0)</f>
        <v>6869</v>
      </c>
      <c r="Q31" s="16">
        <f t="shared" si="5"/>
        <v>764.72032346545211</v>
      </c>
      <c r="R31" s="36">
        <f t="shared" si="6"/>
        <v>8242.7999999999993</v>
      </c>
      <c r="S31" s="42">
        <f t="shared" si="7"/>
        <v>8242.7999999999993</v>
      </c>
      <c r="T31" s="43">
        <f t="shared" si="8"/>
        <v>786.93544886212351</v>
      </c>
      <c r="U31" s="44">
        <f t="shared" si="9"/>
        <v>6486551.5178807108</v>
      </c>
      <c r="V31" s="14">
        <f>VLOOKUP($C31,Sheet5!$A$2:$L$901,5,0)</f>
        <v>1188485.9184983023</v>
      </c>
      <c r="W31" s="15">
        <f>VLOOKUP($C31,ผลงานแก้ไข!$A$3:$M$902,3,0)</f>
        <v>2600</v>
      </c>
      <c r="X31" s="16">
        <f t="shared" si="10"/>
        <v>457.10996865319322</v>
      </c>
      <c r="Y31" s="36">
        <f t="shared" si="11"/>
        <v>3120</v>
      </c>
      <c r="Z31" s="42">
        <f t="shared" si="12"/>
        <v>3120</v>
      </c>
      <c r="AA31" s="43">
        <f t="shared" si="13"/>
        <v>470.38901324256847</v>
      </c>
      <c r="AB31" s="44">
        <f t="shared" si="14"/>
        <v>1467613.7213168137</v>
      </c>
      <c r="AC31" s="14">
        <f>VLOOKUP($C31,Sheet5!$A$2:$L$901,6,0)</f>
        <v>949416.44093295245</v>
      </c>
      <c r="AD31" s="15">
        <f>VLOOKUP($C31,ผลงานแก้ไข!$A$3:$M$902,5,0)</f>
        <v>1026</v>
      </c>
      <c r="AE31" s="16">
        <f t="shared" si="15"/>
        <v>925.35715490541179</v>
      </c>
      <c r="AF31" s="36">
        <f t="shared" si="16"/>
        <v>1231.2</v>
      </c>
      <c r="AG31" s="42">
        <f t="shared" si="17"/>
        <v>1231.2</v>
      </c>
      <c r="AH31" s="43">
        <f t="shared" si="18"/>
        <v>952.23878025541399</v>
      </c>
      <c r="AI31" s="44">
        <f t="shared" si="19"/>
        <v>1172396.3862504656</v>
      </c>
      <c r="AJ31" s="14">
        <f>VLOOKUP($C31,Sheet5!$A$2:$L$901,7,0)</f>
        <v>4893641.3314150032</v>
      </c>
      <c r="AK31" s="15">
        <f>VLOOKUP($C31,ผลงานแก้ไข!$A$3:$M$902,6,0)</f>
        <v>20929</v>
      </c>
      <c r="AL31" s="16">
        <f t="shared" si="20"/>
        <v>233.82107751994855</v>
      </c>
      <c r="AM31" s="36">
        <f t="shared" si="21"/>
        <v>25114.799999999999</v>
      </c>
      <c r="AN31" s="42">
        <f t="shared" si="22"/>
        <v>25114.799999999999</v>
      </c>
      <c r="AO31" s="43">
        <f t="shared" si="23"/>
        <v>240.61357982190304</v>
      </c>
      <c r="AP31" s="44">
        <f t="shared" si="24"/>
        <v>6042961.9345111307</v>
      </c>
      <c r="AQ31" s="45">
        <f t="shared" si="25"/>
        <v>59309866.681457467</v>
      </c>
      <c r="AR31" s="14">
        <f>VLOOKUP($C31,Sheet5!$A$2:$L$901,8,0)</f>
        <v>12160680.042343369</v>
      </c>
      <c r="AS31" s="17">
        <f>VLOOKUP($C31,ผลงานแก้ไข!$A$3:$M$902,8,0)</f>
        <v>806.33269999999993</v>
      </c>
      <c r="AT31" s="14">
        <f t="shared" si="26"/>
        <v>15081.467044984496</v>
      </c>
      <c r="AU31" s="36">
        <f t="shared" si="27"/>
        <v>967.5992399999999</v>
      </c>
      <c r="AV31" s="42">
        <f t="shared" si="28"/>
        <v>967.5992399999999</v>
      </c>
      <c r="AW31" s="43">
        <f t="shared" si="29"/>
        <v>15519.583662641297</v>
      </c>
      <c r="AX31" s="44">
        <f t="shared" si="30"/>
        <v>15016737.357088134</v>
      </c>
      <c r="AY31" s="14">
        <f>VLOOKUP($C31,Sheet5!$A$2:$L$901,9,0)</f>
        <v>1843944.9953339535</v>
      </c>
      <c r="AZ31" s="17">
        <f>VLOOKUP($C31,ผลงานแก้ไข!$A$3:$M$902,10,0)</f>
        <v>110.9657</v>
      </c>
      <c r="BA31" s="14">
        <f t="shared" si="31"/>
        <v>16617.251955639927</v>
      </c>
      <c r="BB31" s="36">
        <f t="shared" si="32"/>
        <v>133.15884</v>
      </c>
      <c r="BC31" s="42">
        <f t="shared" si="33"/>
        <v>133.15884</v>
      </c>
      <c r="BD31" s="43">
        <f t="shared" si="34"/>
        <v>17099.983124951268</v>
      </c>
      <c r="BE31" s="44">
        <f t="shared" si="35"/>
        <v>2277013.916938086</v>
      </c>
      <c r="BF31" s="14">
        <f>VLOOKUP($C31,Sheet5!$A$2:$L$901,10,0)</f>
        <v>377031.53112724284</v>
      </c>
      <c r="BG31" s="17">
        <f>VLOOKUP($C31,ผลงานแก้ไข!$A$3:$M$902,9,0)</f>
        <v>26.699300000000001</v>
      </c>
      <c r="BH31" s="14">
        <f t="shared" si="36"/>
        <v>14121.401352366647</v>
      </c>
      <c r="BI31" s="36">
        <f t="shared" si="37"/>
        <v>32.039160000000003</v>
      </c>
      <c r="BJ31" s="42">
        <f t="shared" si="38"/>
        <v>32.039160000000003</v>
      </c>
      <c r="BK31" s="43">
        <f t="shared" si="39"/>
        <v>14531.628061652898</v>
      </c>
      <c r="BL31" s="44">
        <f t="shared" si="40"/>
        <v>465581.1565277871</v>
      </c>
      <c r="BM31" s="14">
        <f>VLOOKUP($C31,Sheet5!$A$2:$L$901,11,0)</f>
        <v>320804.02371712559</v>
      </c>
      <c r="BN31" s="17">
        <f>VLOOKUP($C31,ผลงานแก้ไข!$A$3:$M$902,11,0)</f>
        <v>11.240600000000001</v>
      </c>
      <c r="BO31" s="14">
        <f t="shared" si="41"/>
        <v>28539.759774133548</v>
      </c>
      <c r="BP31" s="36">
        <f t="shared" si="42"/>
        <v>13.488720000000001</v>
      </c>
      <c r="BQ31" s="42">
        <f t="shared" si="43"/>
        <v>13.488720000000001</v>
      </c>
      <c r="BR31" s="43">
        <f t="shared" si="44"/>
        <v>29368.839795572127</v>
      </c>
      <c r="BS31" s="44">
        <f t="shared" si="45"/>
        <v>396148.05672732968</v>
      </c>
      <c r="BT31" s="14">
        <f>VLOOKUP($C31,Sheet5!$A$2:$L$901,12,0)</f>
        <v>4976796.515530332</v>
      </c>
      <c r="BU31" s="17">
        <f>VLOOKUP($C31,ผลงานแก้ไข!$A$3:$M$902,12,0)</f>
        <v>205.54079999999982</v>
      </c>
      <c r="BV31" s="14">
        <f t="shared" si="46"/>
        <v>24213.180621707885</v>
      </c>
      <c r="BW31" s="36">
        <f t="shared" si="47"/>
        <v>246.64895999999976</v>
      </c>
      <c r="BX31" s="42">
        <f t="shared" si="48"/>
        <v>246.64895999999976</v>
      </c>
      <c r="BY31" s="43">
        <f t="shared" si="49"/>
        <v>24916.573518768499</v>
      </c>
      <c r="BZ31" s="44">
        <f t="shared" si="50"/>
        <v>6145646.9451677846</v>
      </c>
      <c r="CA31" s="45">
        <f t="shared" si="51"/>
        <v>24301127.432449121</v>
      </c>
      <c r="CB31" s="46">
        <f t="shared" si="52"/>
        <v>83610994.113906592</v>
      </c>
      <c r="CC31" s="47">
        <f>IFERROR(VLOOKUP($C31,'UC Revenue Structure'!$A$2:$F$897,6,0),0)</f>
        <v>0.4</v>
      </c>
      <c r="CD31" s="46">
        <f t="shared" si="53"/>
        <v>33444397.645562638</v>
      </c>
    </row>
    <row r="32" spans="1:82">
      <c r="A32" s="7">
        <v>8</v>
      </c>
      <c r="B32" s="8" t="s">
        <v>1</v>
      </c>
      <c r="C32" s="7">
        <v>11107</v>
      </c>
      <c r="D32" s="9" t="s">
        <v>1415</v>
      </c>
      <c r="E32" s="10" t="s">
        <v>1823</v>
      </c>
      <c r="F32" s="12">
        <v>5</v>
      </c>
      <c r="G32" s="13" t="s">
        <v>1827</v>
      </c>
      <c r="H32" s="14">
        <f>VLOOKUP($C32,Sheet5!$A$2:$L$901,3,0)</f>
        <v>28766176.651160758</v>
      </c>
      <c r="I32" s="15">
        <f>VLOOKUP($C32,ผลงานแก้ไข!$A$3:$M$902,2,0)</f>
        <v>37919</v>
      </c>
      <c r="J32" s="16">
        <f t="shared" si="0"/>
        <v>758.62171078247729</v>
      </c>
      <c r="K32" s="36">
        <f t="shared" si="1"/>
        <v>45502.799999999996</v>
      </c>
      <c r="L32" s="42">
        <f t="shared" si="2"/>
        <v>45502.799999999996</v>
      </c>
      <c r="M32" s="43">
        <f t="shared" si="3"/>
        <v>780.65967148070831</v>
      </c>
      <c r="N32" s="44">
        <f t="shared" si="4"/>
        <v>35522200.899452373</v>
      </c>
      <c r="O32" s="14">
        <f>VLOOKUP($C32,Sheet5!$A$2:$L$901,4,0)</f>
        <v>2299978.8118146169</v>
      </c>
      <c r="P32" s="15">
        <f>VLOOKUP($C32,ผลงานแก้ไข!$A$3:$M$902,4,0)</f>
        <v>2805</v>
      </c>
      <c r="Q32" s="16">
        <f t="shared" si="5"/>
        <v>819.95679565583487</v>
      </c>
      <c r="R32" s="36">
        <f t="shared" si="6"/>
        <v>3366</v>
      </c>
      <c r="S32" s="42">
        <f t="shared" si="7"/>
        <v>3366</v>
      </c>
      <c r="T32" s="43">
        <f t="shared" si="8"/>
        <v>843.77654056963684</v>
      </c>
      <c r="U32" s="44">
        <f t="shared" si="9"/>
        <v>2840151.8355573975</v>
      </c>
      <c r="V32" s="14">
        <f>VLOOKUP($C32,Sheet5!$A$2:$L$901,5,0)</f>
        <v>873365.00514143286</v>
      </c>
      <c r="W32" s="15">
        <f>VLOOKUP($C32,ผลงานแก้ไข!$A$3:$M$902,3,0)</f>
        <v>2088</v>
      </c>
      <c r="X32" s="16">
        <f t="shared" si="10"/>
        <v>418.27825916735293</v>
      </c>
      <c r="Y32" s="36">
        <f t="shared" si="11"/>
        <v>2505.6</v>
      </c>
      <c r="Z32" s="42">
        <f t="shared" si="12"/>
        <v>2505.6</v>
      </c>
      <c r="AA32" s="43">
        <f t="shared" si="13"/>
        <v>430.42924259616456</v>
      </c>
      <c r="AB32" s="44">
        <f t="shared" si="14"/>
        <v>1078483.51024895</v>
      </c>
      <c r="AC32" s="14">
        <f>VLOOKUP($C32,Sheet5!$A$2:$L$901,6,0)</f>
        <v>317003.24016832374</v>
      </c>
      <c r="AD32" s="15">
        <f>VLOOKUP($C32,ผลงานแก้ไข!$A$3:$M$902,5,0)</f>
        <v>376</v>
      </c>
      <c r="AE32" s="16">
        <f t="shared" si="15"/>
        <v>843.09372385192489</v>
      </c>
      <c r="AF32" s="36">
        <f t="shared" si="16"/>
        <v>451.2</v>
      </c>
      <c r="AG32" s="42">
        <f t="shared" si="17"/>
        <v>451.2</v>
      </c>
      <c r="AH32" s="43">
        <f t="shared" si="18"/>
        <v>867.58559652982331</v>
      </c>
      <c r="AI32" s="44">
        <f t="shared" si="19"/>
        <v>391454.62115425628</v>
      </c>
      <c r="AJ32" s="14">
        <f>VLOOKUP($C32,Sheet5!$A$2:$L$901,7,0)</f>
        <v>1394226.8905128788</v>
      </c>
      <c r="AK32" s="15">
        <f>VLOOKUP($C32,ผลงานแก้ไข!$A$3:$M$902,6,0)</f>
        <v>1565</v>
      </c>
      <c r="AL32" s="16">
        <f t="shared" si="20"/>
        <v>890.87980224465093</v>
      </c>
      <c r="AM32" s="36">
        <f t="shared" si="21"/>
        <v>1878</v>
      </c>
      <c r="AN32" s="42">
        <f t="shared" si="22"/>
        <v>1878</v>
      </c>
      <c r="AO32" s="43">
        <f t="shared" si="23"/>
        <v>916.75986049985806</v>
      </c>
      <c r="AP32" s="44">
        <f t="shared" si="24"/>
        <v>1721675.0180187335</v>
      </c>
      <c r="AQ32" s="45">
        <f t="shared" si="25"/>
        <v>41553965.884431712</v>
      </c>
      <c r="AR32" s="14">
        <f>VLOOKUP($C32,Sheet5!$A$2:$L$901,8,0)</f>
        <v>9232179.3187488224</v>
      </c>
      <c r="AS32" s="17">
        <f>VLOOKUP($C32,ผลงานแก้ไข!$A$3:$M$902,8,0)</f>
        <v>5405976.7873000009</v>
      </c>
      <c r="AT32" s="14">
        <f t="shared" si="26"/>
        <v>1.7077726527493668</v>
      </c>
      <c r="AU32" s="36">
        <f t="shared" si="27"/>
        <v>6487172.1447600005</v>
      </c>
      <c r="AV32" s="42">
        <f t="shared" si="28"/>
        <v>6487172.1447600005</v>
      </c>
      <c r="AW32" s="43">
        <f t="shared" si="29"/>
        <v>1.7573834483117359</v>
      </c>
      <c r="AX32" s="44">
        <f t="shared" si="30"/>
        <v>11400448.953550169</v>
      </c>
      <c r="AY32" s="14">
        <f>VLOOKUP($C32,Sheet5!$A$2:$L$901,9,0)</f>
        <v>704591.65089853446</v>
      </c>
      <c r="AZ32" s="17">
        <f>VLOOKUP($C32,ผลงานแก้ไข!$A$3:$M$902,10,0)</f>
        <v>32.110200000000006</v>
      </c>
      <c r="BA32" s="14">
        <f t="shared" si="31"/>
        <v>21942.923148984883</v>
      </c>
      <c r="BB32" s="36">
        <f t="shared" si="32"/>
        <v>38.532240000000009</v>
      </c>
      <c r="BC32" s="42">
        <f t="shared" si="33"/>
        <v>38.532240000000009</v>
      </c>
      <c r="BD32" s="43">
        <f t="shared" si="34"/>
        <v>22580.365066462895</v>
      </c>
      <c r="BE32" s="44">
        <f t="shared" si="35"/>
        <v>870072.04602856445</v>
      </c>
      <c r="BF32" s="14">
        <f>VLOOKUP($C32,Sheet5!$A$2:$L$901,10,0)</f>
        <v>203348.16597085365</v>
      </c>
      <c r="BG32" s="17">
        <f>VLOOKUP($C32,ผลงานแก้ไข!$A$3:$M$902,9,0)</f>
        <v>14.477400000000001</v>
      </c>
      <c r="BH32" s="14">
        <f t="shared" si="36"/>
        <v>14045.903682349983</v>
      </c>
      <c r="BI32" s="36">
        <f t="shared" si="37"/>
        <v>17.372880000000002</v>
      </c>
      <c r="BJ32" s="42">
        <f t="shared" si="38"/>
        <v>17.372880000000002</v>
      </c>
      <c r="BK32" s="43">
        <f t="shared" si="39"/>
        <v>14453.937184322251</v>
      </c>
      <c r="BL32" s="44">
        <f t="shared" si="40"/>
        <v>251106.51623076838</v>
      </c>
      <c r="BM32" s="14">
        <f>VLOOKUP($C32,Sheet5!$A$2:$L$901,11,0)</f>
        <v>39442.156065867195</v>
      </c>
      <c r="BN32" s="17">
        <f>VLOOKUP($C32,ผลงานแก้ไข!$A$3:$M$902,11,0)</f>
        <v>2.1402999999999999</v>
      </c>
      <c r="BO32" s="14">
        <f t="shared" si="41"/>
        <v>18428.330638633463</v>
      </c>
      <c r="BP32" s="36">
        <f t="shared" si="42"/>
        <v>2.5683599999999998</v>
      </c>
      <c r="BQ32" s="42">
        <f t="shared" si="43"/>
        <v>2.5683599999999998</v>
      </c>
      <c r="BR32" s="43">
        <f t="shared" si="44"/>
        <v>18963.673643685765</v>
      </c>
      <c r="BS32" s="44">
        <f t="shared" si="45"/>
        <v>48705.540839496767</v>
      </c>
      <c r="BT32" s="14">
        <f>VLOOKUP($C32,Sheet5!$A$2:$L$901,12,0)</f>
        <v>776343.40951790544</v>
      </c>
      <c r="BU32" s="17">
        <f>VLOOKUP($C32,ผลงานแก้ไข!$A$3:$M$902,12,0)</f>
        <v>-5405341.043300001</v>
      </c>
      <c r="BV32" s="14">
        <f t="shared" si="46"/>
        <v>-0.14362524090504789</v>
      </c>
      <c r="BW32" s="36">
        <f t="shared" si="47"/>
        <v>-6486409.251960001</v>
      </c>
      <c r="BX32" s="42">
        <f t="shared" si="48"/>
        <v>-6486409.251960001</v>
      </c>
      <c r="BY32" s="43">
        <f t="shared" si="49"/>
        <v>-0.14779755415333953</v>
      </c>
      <c r="BZ32" s="44">
        <f t="shared" si="50"/>
        <v>958675.42267728085</v>
      </c>
      <c r="CA32" s="45">
        <f t="shared" si="51"/>
        <v>13529008.479326278</v>
      </c>
      <c r="CB32" s="46">
        <f t="shared" si="52"/>
        <v>55082974.36375799</v>
      </c>
      <c r="CC32" s="47">
        <f>IFERROR(VLOOKUP($C32,'UC Revenue Structure'!$A$2:$F$897,6,0),0)</f>
        <v>0.56999999999999995</v>
      </c>
      <c r="CD32" s="46">
        <f t="shared" si="53"/>
        <v>31397295.387342051</v>
      </c>
    </row>
    <row r="33" spans="1:82">
      <c r="A33" s="7">
        <v>8</v>
      </c>
      <c r="B33" s="8" t="s">
        <v>1</v>
      </c>
      <c r="C33" s="7">
        <v>11108</v>
      </c>
      <c r="D33" s="9" t="s">
        <v>1416</v>
      </c>
      <c r="E33" s="10" t="s">
        <v>1823</v>
      </c>
      <c r="F33" s="12">
        <v>6</v>
      </c>
      <c r="G33" s="13" t="s">
        <v>1825</v>
      </c>
      <c r="H33" s="14">
        <f>VLOOKUP($C33,Sheet5!$A$2:$L$901,3,0)</f>
        <v>39672975.396684296</v>
      </c>
      <c r="I33" s="15">
        <f>VLOOKUP($C33,ผลงานแก้ไข!$A$3:$M$902,2,0)</f>
        <v>67453</v>
      </c>
      <c r="J33" s="16">
        <f t="shared" si="0"/>
        <v>588.15731541494517</v>
      </c>
      <c r="K33" s="36">
        <f t="shared" si="1"/>
        <v>80943.599999999991</v>
      </c>
      <c r="L33" s="42">
        <f t="shared" si="2"/>
        <v>80943.599999999991</v>
      </c>
      <c r="M33" s="43">
        <f t="shared" si="3"/>
        <v>605.24328542774936</v>
      </c>
      <c r="N33" s="44">
        <f t="shared" si="4"/>
        <v>48990570.398349568</v>
      </c>
      <c r="O33" s="14">
        <f>VLOOKUP($C33,Sheet5!$A$2:$L$901,4,0)</f>
        <v>17567190.045671962</v>
      </c>
      <c r="P33" s="15">
        <f>VLOOKUP($C33,ผลงานแก้ไข!$A$3:$M$902,4,0)</f>
        <v>15394</v>
      </c>
      <c r="Q33" s="16">
        <f t="shared" si="5"/>
        <v>1141.1712385131846</v>
      </c>
      <c r="R33" s="36">
        <f t="shared" si="6"/>
        <v>18472.8</v>
      </c>
      <c r="S33" s="42">
        <f t="shared" si="7"/>
        <v>18472.8</v>
      </c>
      <c r="T33" s="43">
        <f t="shared" si="8"/>
        <v>1174.3222629919926</v>
      </c>
      <c r="U33" s="44">
        <f t="shared" si="9"/>
        <v>21693020.299798481</v>
      </c>
      <c r="V33" s="14">
        <f>VLOOKUP($C33,Sheet5!$A$2:$L$901,5,0)</f>
        <v>3107925.6620527352</v>
      </c>
      <c r="W33" s="15">
        <f>VLOOKUP($C33,ผลงานแก้ไข!$A$3:$M$902,3,0)</f>
        <v>4171</v>
      </c>
      <c r="X33" s="16">
        <f t="shared" si="10"/>
        <v>745.12722657701636</v>
      </c>
      <c r="Y33" s="36">
        <f t="shared" si="11"/>
        <v>5005.2</v>
      </c>
      <c r="Z33" s="42">
        <f t="shared" si="12"/>
        <v>5005.2</v>
      </c>
      <c r="AA33" s="43">
        <f t="shared" si="13"/>
        <v>766.77317250907868</v>
      </c>
      <c r="AB33" s="44">
        <f t="shared" si="14"/>
        <v>3837853.0830424405</v>
      </c>
      <c r="AC33" s="14">
        <f>VLOOKUP($C33,Sheet5!$A$2:$L$901,6,0)</f>
        <v>2049771.6202548707</v>
      </c>
      <c r="AD33" s="15">
        <f>VLOOKUP($C33,ผลงานแก้ไข!$A$3:$M$902,5,0)</f>
        <v>1888</v>
      </c>
      <c r="AE33" s="16">
        <f t="shared" si="15"/>
        <v>1085.6841208977069</v>
      </c>
      <c r="AF33" s="36">
        <f t="shared" si="16"/>
        <v>2265.6</v>
      </c>
      <c r="AG33" s="42">
        <f t="shared" si="17"/>
        <v>2265.6</v>
      </c>
      <c r="AH33" s="43">
        <f t="shared" si="18"/>
        <v>1117.2232446097853</v>
      </c>
      <c r="AI33" s="44">
        <f t="shared" si="19"/>
        <v>2531180.9829879296</v>
      </c>
      <c r="AJ33" s="14">
        <f>VLOOKUP($C33,Sheet5!$A$2:$L$901,7,0)</f>
        <v>6316849.2359431274</v>
      </c>
      <c r="AK33" s="15">
        <f>VLOOKUP($C33,ผลงานแก้ไข!$A$3:$M$902,6,0)</f>
        <v>4371</v>
      </c>
      <c r="AL33" s="16">
        <f t="shared" si="20"/>
        <v>1445.1725545511615</v>
      </c>
      <c r="AM33" s="36">
        <f t="shared" si="21"/>
        <v>5245.2</v>
      </c>
      <c r="AN33" s="42">
        <f t="shared" si="22"/>
        <v>5245.2</v>
      </c>
      <c r="AO33" s="43">
        <f t="shared" si="23"/>
        <v>1487.1548172608727</v>
      </c>
      <c r="AP33" s="44">
        <f t="shared" si="24"/>
        <v>7800424.447496729</v>
      </c>
      <c r="AQ33" s="45">
        <f t="shared" si="25"/>
        <v>84853049.211675137</v>
      </c>
      <c r="AR33" s="14">
        <f>VLOOKUP($C33,Sheet5!$A$2:$L$901,8,0)</f>
        <v>11822940.788981797</v>
      </c>
      <c r="AS33" s="17">
        <f>VLOOKUP($C33,ผลงานแก้ไข!$A$3:$M$902,8,0)</f>
        <v>1081.6972000000001</v>
      </c>
      <c r="AT33" s="14">
        <f t="shared" si="26"/>
        <v>10929.991118569778</v>
      </c>
      <c r="AU33" s="36">
        <f t="shared" si="27"/>
        <v>1298.03664</v>
      </c>
      <c r="AV33" s="42">
        <f t="shared" si="28"/>
        <v>1298.03664</v>
      </c>
      <c r="AW33" s="43">
        <f t="shared" si="29"/>
        <v>11247.50736056423</v>
      </c>
      <c r="AX33" s="44">
        <f t="shared" si="30"/>
        <v>14599676.662682062</v>
      </c>
      <c r="AY33" s="14">
        <f>VLOOKUP($C33,Sheet5!$A$2:$L$901,9,0)</f>
        <v>2555238.6632299824</v>
      </c>
      <c r="AZ33" s="17">
        <f>VLOOKUP($C33,ผลงานแก้ไข!$A$3:$M$902,10,0)</f>
        <v>139.99199999999999</v>
      </c>
      <c r="BA33" s="14">
        <f t="shared" si="31"/>
        <v>18252.747751514249</v>
      </c>
      <c r="BB33" s="36">
        <f t="shared" si="32"/>
        <v>167.99039999999999</v>
      </c>
      <c r="BC33" s="42">
        <f t="shared" si="33"/>
        <v>167.99039999999999</v>
      </c>
      <c r="BD33" s="43">
        <f t="shared" si="34"/>
        <v>18782.990073695739</v>
      </c>
      <c r="BE33" s="44">
        <f t="shared" si="35"/>
        <v>3155362.0156761766</v>
      </c>
      <c r="BF33" s="14">
        <f>VLOOKUP($C33,Sheet5!$A$2:$L$901,10,0)</f>
        <v>495046.83828071645</v>
      </c>
      <c r="BG33" s="17">
        <f>VLOOKUP($C33,ผลงานแก้ไข!$A$3:$M$902,9,0)</f>
        <v>43.162999999999997</v>
      </c>
      <c r="BH33" s="14">
        <f t="shared" si="36"/>
        <v>11469.240745099194</v>
      </c>
      <c r="BI33" s="36">
        <f t="shared" si="37"/>
        <v>51.795599999999993</v>
      </c>
      <c r="BJ33" s="42">
        <f t="shared" si="38"/>
        <v>51.795599999999993</v>
      </c>
      <c r="BK33" s="43">
        <f t="shared" si="39"/>
        <v>11802.422188744325</v>
      </c>
      <c r="BL33" s="44">
        <f t="shared" si="40"/>
        <v>611313.53871932556</v>
      </c>
      <c r="BM33" s="14">
        <f>VLOOKUP($C33,Sheet5!$A$2:$L$901,11,0)</f>
        <v>315682.28788455477</v>
      </c>
      <c r="BN33" s="17">
        <f>VLOOKUP($C33,ผลงานแก้ไข!$A$3:$M$902,11,0)</f>
        <v>27.855999999999998</v>
      </c>
      <c r="BO33" s="14">
        <f t="shared" si="41"/>
        <v>11332.649622506993</v>
      </c>
      <c r="BP33" s="36">
        <f t="shared" si="42"/>
        <v>33.427199999999999</v>
      </c>
      <c r="BQ33" s="42">
        <f t="shared" si="43"/>
        <v>33.427199999999999</v>
      </c>
      <c r="BR33" s="43">
        <f t="shared" si="44"/>
        <v>11661.863094040822</v>
      </c>
      <c r="BS33" s="44">
        <f t="shared" si="45"/>
        <v>389823.43001712137</v>
      </c>
      <c r="BT33" s="14">
        <f>VLOOKUP($C33,Sheet5!$A$2:$L$901,12,0)</f>
        <v>971871.75101596722</v>
      </c>
      <c r="BU33" s="17">
        <f>VLOOKUP($C33,ผลงานแก้ไข!$A$3:$M$902,12,0)</f>
        <v>32.894899999999751</v>
      </c>
      <c r="BV33" s="14">
        <f t="shared" si="46"/>
        <v>29544.754688902369</v>
      </c>
      <c r="BW33" s="36">
        <f t="shared" si="47"/>
        <v>39.473879999999703</v>
      </c>
      <c r="BX33" s="42">
        <f t="shared" si="48"/>
        <v>39.473879999999703</v>
      </c>
      <c r="BY33" s="43">
        <f t="shared" si="49"/>
        <v>30403.029812614983</v>
      </c>
      <c r="BZ33" s="44">
        <f t="shared" si="50"/>
        <v>1200125.5504595772</v>
      </c>
      <c r="CA33" s="45">
        <f t="shared" si="51"/>
        <v>19956301.197554264</v>
      </c>
      <c r="CB33" s="46">
        <f t="shared" si="52"/>
        <v>104809350.4092294</v>
      </c>
      <c r="CC33" s="47">
        <f>IFERROR(VLOOKUP($C33,'UC Revenue Structure'!$A$2:$F$897,6,0),0)</f>
        <v>0.35</v>
      </c>
      <c r="CD33" s="46">
        <f t="shared" si="53"/>
        <v>36683272.643230289</v>
      </c>
    </row>
    <row r="34" spans="1:82">
      <c r="A34" s="7">
        <v>8</v>
      </c>
      <c r="B34" s="8" t="s">
        <v>1</v>
      </c>
      <c r="C34" s="7">
        <v>11109</v>
      </c>
      <c r="D34" s="9" t="s">
        <v>1417</v>
      </c>
      <c r="E34" s="10" t="s">
        <v>1823</v>
      </c>
      <c r="F34" s="12">
        <v>6</v>
      </c>
      <c r="G34" s="13" t="s">
        <v>1825</v>
      </c>
      <c r="H34" s="14">
        <f>VLOOKUP($C34,Sheet5!$A$2:$L$901,3,0)</f>
        <v>51745998.489792563</v>
      </c>
      <c r="I34" s="15">
        <f>VLOOKUP($C34,ผลงานแก้ไข!$A$3:$M$902,2,0)</f>
        <v>80948</v>
      </c>
      <c r="J34" s="16">
        <f t="shared" si="0"/>
        <v>639.24987016099919</v>
      </c>
      <c r="K34" s="36">
        <f t="shared" si="1"/>
        <v>97137.599999999991</v>
      </c>
      <c r="L34" s="42">
        <f t="shared" si="2"/>
        <v>97137.599999999991</v>
      </c>
      <c r="M34" s="43">
        <f t="shared" si="3"/>
        <v>657.82007888917622</v>
      </c>
      <c r="N34" s="44">
        <f t="shared" si="4"/>
        <v>63899063.69510524</v>
      </c>
      <c r="O34" s="14">
        <f>VLOOKUP($C34,Sheet5!$A$2:$L$901,4,0)</f>
        <v>4798234.4988729376</v>
      </c>
      <c r="P34" s="15">
        <f>VLOOKUP($C34,ผลงานแก้ไข!$A$3:$M$902,4,0)</f>
        <v>8533</v>
      </c>
      <c r="Q34" s="16">
        <f t="shared" si="5"/>
        <v>562.3150707691243</v>
      </c>
      <c r="R34" s="36">
        <f t="shared" si="6"/>
        <v>10239.6</v>
      </c>
      <c r="S34" s="42">
        <f t="shared" si="7"/>
        <v>10239.6</v>
      </c>
      <c r="T34" s="43">
        <f t="shared" si="8"/>
        <v>578.65032357496739</v>
      </c>
      <c r="U34" s="44">
        <f t="shared" si="9"/>
        <v>5925147.8532782365</v>
      </c>
      <c r="V34" s="14">
        <f>VLOOKUP($C34,Sheet5!$A$2:$L$901,5,0)</f>
        <v>2040111.9310332348</v>
      </c>
      <c r="W34" s="15">
        <f>VLOOKUP($C34,ผลงานแก้ไข!$A$3:$M$902,3,0)</f>
        <v>4012</v>
      </c>
      <c r="X34" s="16">
        <f t="shared" si="10"/>
        <v>508.50247533231175</v>
      </c>
      <c r="Y34" s="36">
        <f t="shared" si="11"/>
        <v>4814.3999999999996</v>
      </c>
      <c r="Z34" s="42">
        <f t="shared" si="12"/>
        <v>4814.3999999999996</v>
      </c>
      <c r="AA34" s="43">
        <f t="shared" si="13"/>
        <v>523.27447224071545</v>
      </c>
      <c r="AB34" s="44">
        <f t="shared" si="14"/>
        <v>2519252.6191557003</v>
      </c>
      <c r="AC34" s="14">
        <f>VLOOKUP($C34,Sheet5!$A$2:$L$901,6,0)</f>
        <v>678515.91006619157</v>
      </c>
      <c r="AD34" s="15">
        <f>VLOOKUP($C34,ผลงานแก้ไข!$A$3:$M$902,5,0)</f>
        <v>1052</v>
      </c>
      <c r="AE34" s="16">
        <f t="shared" si="15"/>
        <v>644.97710082337596</v>
      </c>
      <c r="AF34" s="36">
        <f t="shared" si="16"/>
        <v>1262.3999999999999</v>
      </c>
      <c r="AG34" s="42">
        <f t="shared" si="17"/>
        <v>1262.3999999999999</v>
      </c>
      <c r="AH34" s="43">
        <f t="shared" si="18"/>
        <v>663.71368560229507</v>
      </c>
      <c r="AI34" s="44">
        <f t="shared" si="19"/>
        <v>837872.15670433722</v>
      </c>
      <c r="AJ34" s="14">
        <f>VLOOKUP($C34,Sheet5!$A$2:$L$901,7,0)</f>
        <v>2256899.841368983</v>
      </c>
      <c r="AK34" s="15">
        <f>VLOOKUP($C34,ผลงานแก้ไข!$A$3:$M$902,6,0)</f>
        <v>2229</v>
      </c>
      <c r="AL34" s="16">
        <f t="shared" si="20"/>
        <v>1012.5167525208537</v>
      </c>
      <c r="AM34" s="36">
        <f t="shared" si="21"/>
        <v>2674.7999999999997</v>
      </c>
      <c r="AN34" s="42">
        <f t="shared" si="22"/>
        <v>2674.7999999999997</v>
      </c>
      <c r="AO34" s="43">
        <f t="shared" si="23"/>
        <v>1041.9303641815845</v>
      </c>
      <c r="AP34" s="44">
        <f t="shared" si="24"/>
        <v>2786955.3381129019</v>
      </c>
      <c r="AQ34" s="45">
        <f t="shared" si="25"/>
        <v>75968291.662356421</v>
      </c>
      <c r="AR34" s="14">
        <f>VLOOKUP($C34,Sheet5!$A$2:$L$901,8,0)</f>
        <v>22384128.524069294</v>
      </c>
      <c r="AS34" s="17">
        <f>VLOOKUP($C34,ผลงานแก้ไข!$A$3:$M$902,8,0)</f>
        <v>1729.6878999999999</v>
      </c>
      <c r="AT34" s="14">
        <f t="shared" si="26"/>
        <v>12941.137256073362</v>
      </c>
      <c r="AU34" s="36">
        <f t="shared" si="27"/>
        <v>2075.6254799999997</v>
      </c>
      <c r="AV34" s="42">
        <f t="shared" si="28"/>
        <v>2075.6254799999997</v>
      </c>
      <c r="AW34" s="43">
        <f t="shared" si="29"/>
        <v>13317.077293362292</v>
      </c>
      <c r="AX34" s="44">
        <f t="shared" si="30"/>
        <v>27641264.949232206</v>
      </c>
      <c r="AY34" s="14">
        <f>VLOOKUP($C34,Sheet5!$A$2:$L$901,9,0)</f>
        <v>2049120.6068482311</v>
      </c>
      <c r="AZ34" s="17">
        <f>VLOOKUP($C34,ผลงานแก้ไข!$A$3:$M$902,10,0)</f>
        <v>126.5954</v>
      </c>
      <c r="BA34" s="14">
        <f t="shared" si="31"/>
        <v>16186.37491447739</v>
      </c>
      <c r="BB34" s="36">
        <f t="shared" si="32"/>
        <v>151.91448</v>
      </c>
      <c r="BC34" s="42">
        <f t="shared" si="33"/>
        <v>151.91448</v>
      </c>
      <c r="BD34" s="43">
        <f t="shared" si="34"/>
        <v>16656.589105742958</v>
      </c>
      <c r="BE34" s="44">
        <f t="shared" si="35"/>
        <v>2530377.0725726066</v>
      </c>
      <c r="BF34" s="14">
        <f>VLOOKUP($C34,Sheet5!$A$2:$L$901,10,0)</f>
        <v>575402.03554381267</v>
      </c>
      <c r="BG34" s="17">
        <f>VLOOKUP($C34,ผลงานแก้ไข!$A$3:$M$902,9,0)</f>
        <v>63.964700000000001</v>
      </c>
      <c r="BH34" s="14">
        <f t="shared" si="36"/>
        <v>8995.6184511740485</v>
      </c>
      <c r="BI34" s="36">
        <f t="shared" si="37"/>
        <v>76.757639999999995</v>
      </c>
      <c r="BJ34" s="42">
        <f t="shared" si="38"/>
        <v>76.757639999999995</v>
      </c>
      <c r="BK34" s="43">
        <f t="shared" si="39"/>
        <v>9256.9411671806538</v>
      </c>
      <c r="BL34" s="44">
        <f t="shared" si="40"/>
        <v>710540.95761163242</v>
      </c>
      <c r="BM34" s="14">
        <f>VLOOKUP($C34,Sheet5!$A$2:$L$901,11,0)</f>
        <v>114749.02313108774</v>
      </c>
      <c r="BN34" s="17">
        <f>VLOOKUP($C34,ผลงานแก้ไข!$A$3:$M$902,11,0)</f>
        <v>14.017199999999999</v>
      </c>
      <c r="BO34" s="14">
        <f t="shared" si="41"/>
        <v>8186.3013391467448</v>
      </c>
      <c r="BP34" s="36">
        <f t="shared" si="42"/>
        <v>16.820639999999997</v>
      </c>
      <c r="BQ34" s="42">
        <f t="shared" si="43"/>
        <v>16.820639999999997</v>
      </c>
      <c r="BR34" s="43">
        <f t="shared" si="44"/>
        <v>8424.1133930489577</v>
      </c>
      <c r="BS34" s="44">
        <f t="shared" si="45"/>
        <v>141698.97870365501</v>
      </c>
      <c r="BT34" s="14">
        <f>VLOOKUP($C34,Sheet5!$A$2:$L$901,12,0)</f>
        <v>896921.99927367177</v>
      </c>
      <c r="BU34" s="17">
        <f>VLOOKUP($C34,ผลงานแก้ไข!$A$3:$M$902,12,0)</f>
        <v>107.48660000000011</v>
      </c>
      <c r="BV34" s="14">
        <f t="shared" si="46"/>
        <v>8344.5006100636801</v>
      </c>
      <c r="BW34" s="36">
        <f t="shared" si="47"/>
        <v>128.98392000000013</v>
      </c>
      <c r="BX34" s="42">
        <f t="shared" si="48"/>
        <v>128.98392000000013</v>
      </c>
      <c r="BY34" s="43">
        <f t="shared" si="49"/>
        <v>8586.9083527860294</v>
      </c>
      <c r="BZ34" s="44">
        <f t="shared" si="50"/>
        <v>1107573.1000230859</v>
      </c>
      <c r="CA34" s="45">
        <f t="shared" si="51"/>
        <v>32131455.058143187</v>
      </c>
      <c r="CB34" s="46">
        <f t="shared" si="52"/>
        <v>108099746.7204996</v>
      </c>
      <c r="CC34" s="47">
        <f>IFERROR(VLOOKUP($C34,'UC Revenue Structure'!$A$2:$F$897,6,0),0)</f>
        <v>0.48</v>
      </c>
      <c r="CD34" s="46">
        <f t="shared" si="53"/>
        <v>51887878.425839812</v>
      </c>
    </row>
    <row r="35" spans="1:82">
      <c r="A35" s="7">
        <v>8</v>
      </c>
      <c r="B35" s="8" t="s">
        <v>1</v>
      </c>
      <c r="C35" s="7">
        <v>11110</v>
      </c>
      <c r="D35" s="9" t="s">
        <v>1418</v>
      </c>
      <c r="E35" s="10" t="s">
        <v>1823</v>
      </c>
      <c r="F35" s="12">
        <v>10</v>
      </c>
      <c r="G35" s="13" t="s">
        <v>1826</v>
      </c>
      <c r="H35" s="14">
        <f>VLOOKUP($C35,Sheet5!$A$2:$L$901,3,0)</f>
        <v>65906190.36483857</v>
      </c>
      <c r="I35" s="15">
        <f>VLOOKUP($C35,ผลงานแก้ไข!$A$3:$M$902,2,0)</f>
        <v>104259</v>
      </c>
      <c r="J35" s="16">
        <f t="shared" si="0"/>
        <v>632.13909940473786</v>
      </c>
      <c r="K35" s="36">
        <f t="shared" si="1"/>
        <v>125110.79999999999</v>
      </c>
      <c r="L35" s="42">
        <f t="shared" si="2"/>
        <v>125110.79999999999</v>
      </c>
      <c r="M35" s="43">
        <f t="shared" si="3"/>
        <v>650.5027402424455</v>
      </c>
      <c r="N35" s="44">
        <f t="shared" si="4"/>
        <v>81384918.233924538</v>
      </c>
      <c r="O35" s="14">
        <f>VLOOKUP($C35,Sheet5!$A$2:$L$901,4,0)</f>
        <v>11048552.103418743</v>
      </c>
      <c r="P35" s="15">
        <f>VLOOKUP($C35,ผลงานแก้ไข!$A$3:$M$902,4,0)</f>
        <v>10495</v>
      </c>
      <c r="Q35" s="16">
        <f t="shared" si="5"/>
        <v>1052.7443643085987</v>
      </c>
      <c r="R35" s="36">
        <f t="shared" si="6"/>
        <v>12594</v>
      </c>
      <c r="S35" s="42">
        <f t="shared" si="7"/>
        <v>12594</v>
      </c>
      <c r="T35" s="43">
        <f t="shared" si="8"/>
        <v>1083.3265880917636</v>
      </c>
      <c r="U35" s="44">
        <f t="shared" si="9"/>
        <v>13643415.050427672</v>
      </c>
      <c r="V35" s="14">
        <f>VLOOKUP($C35,Sheet5!$A$2:$L$901,5,0)</f>
        <v>1153760.2272436938</v>
      </c>
      <c r="W35" s="15">
        <f>VLOOKUP($C35,ผลงานแก้ไข!$A$3:$M$902,3,0)</f>
        <v>3146</v>
      </c>
      <c r="X35" s="16">
        <f t="shared" si="10"/>
        <v>366.73878806220398</v>
      </c>
      <c r="Y35" s="36">
        <f t="shared" si="11"/>
        <v>3775.2</v>
      </c>
      <c r="Z35" s="42">
        <f t="shared" si="12"/>
        <v>3775.2</v>
      </c>
      <c r="AA35" s="43">
        <f t="shared" si="13"/>
        <v>377.392549855411</v>
      </c>
      <c r="AB35" s="44">
        <f t="shared" si="14"/>
        <v>1424732.3542141477</v>
      </c>
      <c r="AC35" s="14">
        <f>VLOOKUP($C35,Sheet5!$A$2:$L$901,6,0)</f>
        <v>2833102.1247651991</v>
      </c>
      <c r="AD35" s="15">
        <f>VLOOKUP($C35,ผลงานแก้ไข!$A$3:$M$902,5,0)</f>
        <v>2048</v>
      </c>
      <c r="AE35" s="16">
        <f t="shared" si="15"/>
        <v>1383.3506468580074</v>
      </c>
      <c r="AF35" s="36">
        <f t="shared" si="16"/>
        <v>2457.6</v>
      </c>
      <c r="AG35" s="42">
        <f t="shared" si="17"/>
        <v>2457.6</v>
      </c>
      <c r="AH35" s="43">
        <f t="shared" si="18"/>
        <v>1423.5369831492326</v>
      </c>
      <c r="AI35" s="44">
        <f t="shared" si="19"/>
        <v>3498484.4897875539</v>
      </c>
      <c r="AJ35" s="14">
        <f>VLOOKUP($C35,Sheet5!$A$2:$L$901,7,0)</f>
        <v>8174295.8603470605</v>
      </c>
      <c r="AK35" s="15">
        <f>VLOOKUP($C35,ผลงานแก้ไข!$A$3:$M$902,6,0)</f>
        <v>5531</v>
      </c>
      <c r="AL35" s="16">
        <f t="shared" si="20"/>
        <v>1477.9055976038801</v>
      </c>
      <c r="AM35" s="36">
        <f t="shared" si="21"/>
        <v>6637.2</v>
      </c>
      <c r="AN35" s="42">
        <f t="shared" si="22"/>
        <v>6637.2</v>
      </c>
      <c r="AO35" s="43">
        <f t="shared" si="23"/>
        <v>1520.8387552142729</v>
      </c>
      <c r="AP35" s="44">
        <f t="shared" si="24"/>
        <v>10094110.986108171</v>
      </c>
      <c r="AQ35" s="45">
        <f t="shared" si="25"/>
        <v>110045661.11446208</v>
      </c>
      <c r="AR35" s="14">
        <f>VLOOKUP($C35,Sheet5!$A$2:$L$901,8,0)</f>
        <v>35671801.326695852</v>
      </c>
      <c r="AS35" s="17">
        <f>VLOOKUP($C35,ผลงานแก้ไข!$A$3:$M$902,8,0)</f>
        <v>2706.5258000000003</v>
      </c>
      <c r="AT35" s="14">
        <f t="shared" si="26"/>
        <v>13179.922883682042</v>
      </c>
      <c r="AU35" s="36">
        <f t="shared" si="27"/>
        <v>3247.8309600000002</v>
      </c>
      <c r="AV35" s="42">
        <f t="shared" si="28"/>
        <v>3247.8309600000002</v>
      </c>
      <c r="AW35" s="43">
        <f t="shared" si="29"/>
        <v>13562.799643453005</v>
      </c>
      <c r="AX35" s="44">
        <f t="shared" si="30"/>
        <v>44049680.586283632</v>
      </c>
      <c r="AY35" s="14">
        <f>VLOOKUP($C35,Sheet5!$A$2:$L$901,9,0)</f>
        <v>2759330.8220894882</v>
      </c>
      <c r="AZ35" s="17">
        <f>VLOOKUP($C35,ผลงานแก้ไข!$A$3:$M$902,10,0)</f>
        <v>177.49959999999999</v>
      </c>
      <c r="BA35" s="14">
        <f t="shared" si="31"/>
        <v>15545.560790500307</v>
      </c>
      <c r="BB35" s="36">
        <f t="shared" si="32"/>
        <v>212.99951999999999</v>
      </c>
      <c r="BC35" s="42">
        <f t="shared" si="33"/>
        <v>212.99951999999999</v>
      </c>
      <c r="BD35" s="43">
        <f t="shared" si="34"/>
        <v>15997.159331464341</v>
      </c>
      <c r="BE35" s="44">
        <f t="shared" si="35"/>
        <v>3407387.2589654257</v>
      </c>
      <c r="BF35" s="14">
        <f>VLOOKUP($C35,Sheet5!$A$2:$L$901,10,0)</f>
        <v>839938.6738599625</v>
      </c>
      <c r="BG35" s="17">
        <f>VLOOKUP($C35,ผลงานแก้ไข!$A$3:$M$902,9,0)</f>
        <v>72.622399999999999</v>
      </c>
      <c r="BH35" s="14">
        <f t="shared" si="36"/>
        <v>11565.834699210747</v>
      </c>
      <c r="BI35" s="36">
        <f t="shared" si="37"/>
        <v>87.146879999999996</v>
      </c>
      <c r="BJ35" s="42">
        <f t="shared" si="38"/>
        <v>87.146879999999996</v>
      </c>
      <c r="BK35" s="43">
        <f t="shared" si="39"/>
        <v>11901.82219722282</v>
      </c>
      <c r="BL35" s="44">
        <f t="shared" si="40"/>
        <v>1037206.6708027134</v>
      </c>
      <c r="BM35" s="14">
        <f>VLOOKUP($C35,Sheet5!$A$2:$L$901,11,0)</f>
        <v>417747.94065397553</v>
      </c>
      <c r="BN35" s="17">
        <f>VLOOKUP($C35,ผลงานแก้ไข!$A$3:$M$902,11,0)</f>
        <v>29.575700000000005</v>
      </c>
      <c r="BO35" s="14">
        <f t="shared" si="41"/>
        <v>14124.701719789404</v>
      </c>
      <c r="BP35" s="36">
        <f t="shared" si="42"/>
        <v>35.490840000000006</v>
      </c>
      <c r="BQ35" s="42">
        <f t="shared" si="43"/>
        <v>35.490840000000006</v>
      </c>
      <c r="BR35" s="43">
        <f t="shared" si="44"/>
        <v>14535.024304749286</v>
      </c>
      <c r="BS35" s="44">
        <f t="shared" si="45"/>
        <v>515860.22199596826</v>
      </c>
      <c r="BT35" s="14">
        <f>VLOOKUP($C35,Sheet5!$A$2:$L$901,12,0)</f>
        <v>4808639.7860874571</v>
      </c>
      <c r="BU35" s="17">
        <f>VLOOKUP($C35,ผลงานแก้ไข!$A$3:$M$902,12,0)</f>
        <v>249.28109999999944</v>
      </c>
      <c r="BV35" s="14">
        <f t="shared" si="46"/>
        <v>19290.029553333436</v>
      </c>
      <c r="BW35" s="36">
        <f t="shared" si="47"/>
        <v>299.13731999999931</v>
      </c>
      <c r="BX35" s="42">
        <f t="shared" si="48"/>
        <v>299.13731999999931</v>
      </c>
      <c r="BY35" s="43">
        <f t="shared" si="49"/>
        <v>19850.404911857771</v>
      </c>
      <c r="BZ35" s="44">
        <f t="shared" si="50"/>
        <v>5937996.9262479562</v>
      </c>
      <c r="CA35" s="45">
        <f t="shared" si="51"/>
        <v>54948131.664295688</v>
      </c>
      <c r="CB35" s="46">
        <f t="shared" si="52"/>
        <v>164993792.77875775</v>
      </c>
      <c r="CC35" s="47">
        <f>IFERROR(VLOOKUP($C35,'UC Revenue Structure'!$A$2:$F$897,6,0),0)</f>
        <v>0.48</v>
      </c>
      <c r="CD35" s="46">
        <f t="shared" si="53"/>
        <v>79197020.533803716</v>
      </c>
    </row>
    <row r="36" spans="1:82">
      <c r="A36" s="7">
        <v>8</v>
      </c>
      <c r="B36" s="8" t="s">
        <v>1</v>
      </c>
      <c r="C36" s="7">
        <v>11111</v>
      </c>
      <c r="D36" s="9" t="s">
        <v>1419</v>
      </c>
      <c r="E36" s="10" t="s">
        <v>1823</v>
      </c>
      <c r="F36" s="12">
        <v>6</v>
      </c>
      <c r="G36" s="13" t="s">
        <v>1825</v>
      </c>
      <c r="H36" s="14">
        <f>VLOOKUP($C36,Sheet5!$A$2:$L$901,3,0)</f>
        <v>42113842.639877208</v>
      </c>
      <c r="I36" s="15">
        <f>VLOOKUP($C36,ผลงานแก้ไข!$A$3:$M$902,2,0)</f>
        <v>84590</v>
      </c>
      <c r="J36" s="16">
        <f t="shared" si="0"/>
        <v>497.85840690243771</v>
      </c>
      <c r="K36" s="36">
        <f t="shared" si="1"/>
        <v>101508</v>
      </c>
      <c r="L36" s="42">
        <f t="shared" si="2"/>
        <v>101508</v>
      </c>
      <c r="M36" s="43">
        <f t="shared" ref="M36:M99" si="54">($C$4*J36)+J36</f>
        <v>512.3211936229535</v>
      </c>
      <c r="N36" s="44">
        <f t="shared" si="4"/>
        <v>52004699.722278766</v>
      </c>
      <c r="O36" s="14">
        <f>VLOOKUP($C36,Sheet5!$A$2:$L$901,4,0)</f>
        <v>3692816.8168235864</v>
      </c>
      <c r="P36" s="15">
        <f>VLOOKUP($C36,ผลงานแก้ไข!$A$3:$M$902,4,0)</f>
        <v>7104</v>
      </c>
      <c r="Q36" s="16">
        <f t="shared" si="5"/>
        <v>519.82218705286971</v>
      </c>
      <c r="R36" s="36">
        <f t="shared" si="6"/>
        <v>8524.7999999999993</v>
      </c>
      <c r="S36" s="42">
        <f t="shared" si="7"/>
        <v>8524.7999999999993</v>
      </c>
      <c r="T36" s="43">
        <f t="shared" ref="T36:T99" si="55">($C$4*Q36)+Q36</f>
        <v>534.92302158675557</v>
      </c>
      <c r="U36" s="44">
        <f t="shared" si="9"/>
        <v>4560111.7744227732</v>
      </c>
      <c r="V36" s="14">
        <f>VLOOKUP($C36,Sheet5!$A$2:$L$901,5,0)</f>
        <v>785915.64089244255</v>
      </c>
      <c r="W36" s="15">
        <f>VLOOKUP($C36,ผลงานแก้ไข!$A$3:$M$902,3,0)</f>
        <v>3501</v>
      </c>
      <c r="X36" s="16">
        <f t="shared" si="10"/>
        <v>224.48318791557912</v>
      </c>
      <c r="Y36" s="36">
        <f t="shared" si="11"/>
        <v>4201.2</v>
      </c>
      <c r="Z36" s="42">
        <f t="shared" si="12"/>
        <v>4201.2</v>
      </c>
      <c r="AA36" s="43">
        <f t="shared" ref="AA36:AA99" si="56">($C$4*X36)+X36</f>
        <v>231.00442452452668</v>
      </c>
      <c r="AB36" s="44">
        <f t="shared" si="14"/>
        <v>970495.78831244144</v>
      </c>
      <c r="AC36" s="14">
        <f>VLOOKUP($C36,Sheet5!$A$2:$L$901,6,0)</f>
        <v>629155.09762474196</v>
      </c>
      <c r="AD36" s="15">
        <f>VLOOKUP($C36,ผลงานแก้ไข!$A$3:$M$902,5,0)</f>
        <v>1115</v>
      </c>
      <c r="AE36" s="16">
        <f t="shared" si="15"/>
        <v>564.26466154685374</v>
      </c>
      <c r="AF36" s="36">
        <f t="shared" si="16"/>
        <v>1338</v>
      </c>
      <c r="AG36" s="42">
        <f t="shared" si="17"/>
        <v>1338</v>
      </c>
      <c r="AH36" s="43">
        <f t="shared" ref="AH36:AH99" si="57">($C$4*AE36)+AE36</f>
        <v>580.65654996478986</v>
      </c>
      <c r="AI36" s="44">
        <f t="shared" si="19"/>
        <v>776918.46385288879</v>
      </c>
      <c r="AJ36" s="14">
        <f>VLOOKUP($C36,Sheet5!$A$2:$L$901,7,0)</f>
        <v>2513433.4427178358</v>
      </c>
      <c r="AK36" s="15">
        <f>VLOOKUP($C36,ผลงานแก้ไข!$A$3:$M$902,6,0)</f>
        <v>2831</v>
      </c>
      <c r="AL36" s="16">
        <f t="shared" si="20"/>
        <v>887.8253065057703</v>
      </c>
      <c r="AM36" s="36">
        <f t="shared" si="21"/>
        <v>3397.2</v>
      </c>
      <c r="AN36" s="42">
        <f t="shared" si="22"/>
        <v>3397.2</v>
      </c>
      <c r="AO36" s="43">
        <f t="shared" ref="AO36:AO99" si="58">($C$4*AL36)+AL36</f>
        <v>913.6166316597629</v>
      </c>
      <c r="AP36" s="44">
        <f t="shared" si="24"/>
        <v>3103738.4210745464</v>
      </c>
      <c r="AQ36" s="45">
        <f t="shared" si="25"/>
        <v>61415964.169941418</v>
      </c>
      <c r="AR36" s="14">
        <f>VLOOKUP($C36,Sheet5!$A$2:$L$901,8,0)</f>
        <v>14468292.022288745</v>
      </c>
      <c r="AS36" s="17">
        <f>VLOOKUP($C36,ผลงานแก้ไข!$A$3:$M$902,8,0)</f>
        <v>1177.9875</v>
      </c>
      <c r="AT36" s="14">
        <f t="shared" si="26"/>
        <v>12282.211842051589</v>
      </c>
      <c r="AU36" s="36">
        <f t="shared" si="27"/>
        <v>1413.5849999999998</v>
      </c>
      <c r="AV36" s="42">
        <f t="shared" si="28"/>
        <v>1413.5849999999998</v>
      </c>
      <c r="AW36" s="43">
        <f t="shared" ref="AW36:AW99" si="59">($C$4*AT36)+AT36</f>
        <v>12639.010096063188</v>
      </c>
      <c r="AX36" s="44">
        <f t="shared" si="30"/>
        <v>17866315.08664348</v>
      </c>
      <c r="AY36" s="14">
        <f>VLOOKUP($C36,Sheet5!$A$2:$L$901,9,0)</f>
        <v>928707.61244246853</v>
      </c>
      <c r="AZ36" s="17">
        <f>VLOOKUP($C36,ผลงานแก้ไข!$A$3:$M$902,10,0)</f>
        <v>53.320299999999996</v>
      </c>
      <c r="BA36" s="14">
        <f t="shared" si="31"/>
        <v>17417.524140758185</v>
      </c>
      <c r="BB36" s="36">
        <f t="shared" si="32"/>
        <v>63.984359999999995</v>
      </c>
      <c r="BC36" s="42">
        <f t="shared" si="33"/>
        <v>63.984359999999995</v>
      </c>
      <c r="BD36" s="43">
        <f t="shared" ref="BD36:BD99" si="60">($C$4*BA36)+BA36</f>
        <v>17923.503217047211</v>
      </c>
      <c r="BE36" s="44">
        <f t="shared" si="35"/>
        <v>1146823.8823007068</v>
      </c>
      <c r="BF36" s="14">
        <f>VLOOKUP($C36,Sheet5!$A$2:$L$901,10,0)</f>
        <v>525195.84325460251</v>
      </c>
      <c r="BG36" s="17">
        <f>VLOOKUP($C36,ผลงานแก้ไข!$A$3:$M$902,9,0)</f>
        <v>50.989199999999997</v>
      </c>
      <c r="BH36" s="14">
        <f t="shared" si="36"/>
        <v>10300.138916762815</v>
      </c>
      <c r="BI36" s="36">
        <f t="shared" si="37"/>
        <v>61.187039999999996</v>
      </c>
      <c r="BJ36" s="42">
        <f t="shared" si="38"/>
        <v>61.187039999999996</v>
      </c>
      <c r="BK36" s="43">
        <f t="shared" ref="BK36:BK99" si="61">($C$4*BH36)+BH36</f>
        <v>10599.357952294775</v>
      </c>
      <c r="BL36" s="44">
        <f t="shared" si="40"/>
        <v>648543.33900137839</v>
      </c>
      <c r="BM36" s="14">
        <f>VLOOKUP($C36,Sheet5!$A$2:$L$901,11,0)</f>
        <v>166786.28892349682</v>
      </c>
      <c r="BN36" s="17">
        <f>VLOOKUP($C36,ผลงานแก้ไข!$A$3:$M$902,11,0)</f>
        <v>12.662300000000002</v>
      </c>
      <c r="BO36" s="14">
        <f t="shared" si="41"/>
        <v>13171.879431343183</v>
      </c>
      <c r="BP36" s="36">
        <f t="shared" si="42"/>
        <v>15.194760000000002</v>
      </c>
      <c r="BQ36" s="42">
        <f t="shared" si="43"/>
        <v>15.194760000000002</v>
      </c>
      <c r="BR36" s="43">
        <f t="shared" ref="BR36:BR99" si="62">($C$4*BO36)+BO36</f>
        <v>13554.522528823702</v>
      </c>
      <c r="BS36" s="44">
        <f t="shared" si="45"/>
        <v>205957.71674006927</v>
      </c>
      <c r="BT36" s="14">
        <f>VLOOKUP($C36,Sheet5!$A$2:$L$901,12,0)</f>
        <v>964340.22515487508</v>
      </c>
      <c r="BU36" s="17">
        <f>VLOOKUP($C36,ผลงานแก้ไข!$A$3:$M$902,12,0)</f>
        <v>34.249699999999883</v>
      </c>
      <c r="BV36" s="14">
        <f t="shared" si="46"/>
        <v>28156.165605972557</v>
      </c>
      <c r="BW36" s="36">
        <f t="shared" si="47"/>
        <v>41.099639999999859</v>
      </c>
      <c r="BX36" s="42">
        <f t="shared" si="48"/>
        <v>41.099639999999859</v>
      </c>
      <c r="BY36" s="43">
        <f t="shared" ref="BY36:BY99" si="63">($C$4*BV36)+BV36</f>
        <v>28974.102216826061</v>
      </c>
      <c r="BZ36" s="44">
        <f t="shared" si="50"/>
        <v>1190825.170434749</v>
      </c>
      <c r="CA36" s="45">
        <f t="shared" si="51"/>
        <v>21058465.195120387</v>
      </c>
      <c r="CB36" s="46">
        <f t="shared" si="52"/>
        <v>82474429.365061805</v>
      </c>
      <c r="CC36" s="47">
        <f>IFERROR(VLOOKUP($C36,'UC Revenue Structure'!$A$2:$F$897,6,0),0)</f>
        <v>0.52</v>
      </c>
      <c r="CD36" s="46">
        <f t="shared" si="53"/>
        <v>42886703.269832142</v>
      </c>
    </row>
    <row r="37" spans="1:82">
      <c r="A37" s="7">
        <v>8</v>
      </c>
      <c r="B37" s="8" t="s">
        <v>1</v>
      </c>
      <c r="C37" s="7">
        <v>11112</v>
      </c>
      <c r="D37" s="9" t="s">
        <v>1420</v>
      </c>
      <c r="E37" s="10" t="s">
        <v>1823</v>
      </c>
      <c r="F37" s="12">
        <v>6</v>
      </c>
      <c r="G37" s="13" t="s">
        <v>1825</v>
      </c>
      <c r="H37" s="14">
        <f>VLOOKUP($C37,Sheet5!$A$2:$L$901,3,0)</f>
        <v>44172638.357592143</v>
      </c>
      <c r="I37" s="15">
        <f>VLOOKUP($C37,ผลงานแก้ไข!$A$3:$M$902,2,0)</f>
        <v>80293</v>
      </c>
      <c r="J37" s="16">
        <f t="shared" ref="J37:J100" si="64">SUM(H37/I37)</f>
        <v>550.1430804377984</v>
      </c>
      <c r="K37" s="36">
        <f t="shared" ref="K37:K100" si="65">I37*1.2</f>
        <v>96351.599999999991</v>
      </c>
      <c r="L37" s="42">
        <f t="shared" ref="L37:L100" si="66">K37</f>
        <v>96351.599999999991</v>
      </c>
      <c r="M37" s="43">
        <f t="shared" si="54"/>
        <v>566.12473692451647</v>
      </c>
      <c r="N37" s="44">
        <f t="shared" ref="N37:N100" si="67">L37*M37</f>
        <v>54547024.202256233</v>
      </c>
      <c r="O37" s="14">
        <f>VLOOKUP($C37,Sheet5!$A$2:$L$901,4,0)</f>
        <v>2733822.8469791203</v>
      </c>
      <c r="P37" s="15">
        <f>VLOOKUP($C37,ผลงานแก้ไข!$A$3:$M$902,4,0)</f>
        <v>4600</v>
      </c>
      <c r="Q37" s="16">
        <f t="shared" ref="Q37:Q100" si="68">SUM(O37/P37)</f>
        <v>594.30931456067833</v>
      </c>
      <c r="R37" s="36">
        <f t="shared" ref="R37:R100" si="69">P37*1.2</f>
        <v>5520</v>
      </c>
      <c r="S37" s="42">
        <f t="shared" ref="S37:S100" si="70">R37</f>
        <v>5520</v>
      </c>
      <c r="T37" s="43">
        <f t="shared" si="55"/>
        <v>611.57400014866607</v>
      </c>
      <c r="U37" s="44">
        <f t="shared" ref="U37:U100" si="71">S37*T37</f>
        <v>3375888.4808206367</v>
      </c>
      <c r="V37" s="14">
        <f>VLOOKUP($C37,Sheet5!$A$2:$L$901,5,0)</f>
        <v>992276.77503739775</v>
      </c>
      <c r="W37" s="15">
        <f>VLOOKUP($C37,ผลงานแก้ไข!$A$3:$M$902,3,0)</f>
        <v>3504</v>
      </c>
      <c r="X37" s="16">
        <f t="shared" ref="X37:X100" si="72">SUM(V37/W37)</f>
        <v>283.18401114080984</v>
      </c>
      <c r="Y37" s="36">
        <f t="shared" ref="Y37:Y100" si="73">W37*1.2</f>
        <v>4204.8</v>
      </c>
      <c r="Z37" s="42">
        <f t="shared" ref="Z37:Z100" si="74">Y37</f>
        <v>4204.8</v>
      </c>
      <c r="AA37" s="43">
        <f t="shared" si="56"/>
        <v>291.41050666445039</v>
      </c>
      <c r="AB37" s="44">
        <f t="shared" ref="AB37:AB100" si="75">Z37*AA37</f>
        <v>1225322.898422681</v>
      </c>
      <c r="AC37" s="14">
        <f>VLOOKUP($C37,Sheet5!$A$2:$L$901,6,0)</f>
        <v>559182.07086970354</v>
      </c>
      <c r="AD37" s="15">
        <f>VLOOKUP($C37,ผลงานแก้ไข!$A$3:$M$902,5,0)</f>
        <v>986</v>
      </c>
      <c r="AE37" s="16">
        <f t="shared" ref="AE37:AE100" si="76">SUM(AC37/AD37)</f>
        <v>567.12177572992243</v>
      </c>
      <c r="AF37" s="36">
        <f t="shared" ref="AF37:AF100" si="77">AD37*1.2</f>
        <v>1183.2</v>
      </c>
      <c r="AG37" s="42">
        <f t="shared" ref="AG37:AG100" si="78">AF37</f>
        <v>1183.2</v>
      </c>
      <c r="AH37" s="43">
        <f t="shared" si="57"/>
        <v>583.59666331487665</v>
      </c>
      <c r="AI37" s="44">
        <f t="shared" ref="AI37:AI100" si="79">AG37*AH37</f>
        <v>690511.57203416212</v>
      </c>
      <c r="AJ37" s="14">
        <f>VLOOKUP($C37,Sheet5!$A$2:$L$901,7,0)</f>
        <v>2193263.8101162948</v>
      </c>
      <c r="AK37" s="15">
        <f>VLOOKUP($C37,ผลงานแก้ไข!$A$3:$M$902,6,0)</f>
        <v>1770</v>
      </c>
      <c r="AL37" s="16">
        <f t="shared" ref="AL37:AL100" si="80">SUM(AJ37/AK37)</f>
        <v>1239.1320961109011</v>
      </c>
      <c r="AM37" s="36">
        <f t="shared" ref="AM37:AM100" si="81">AK37*1.2</f>
        <v>2124</v>
      </c>
      <c r="AN37" s="42">
        <f t="shared" ref="AN37:AN100" si="82">AM37</f>
        <v>2124</v>
      </c>
      <c r="AO37" s="43">
        <f t="shared" si="58"/>
        <v>1275.1288835029227</v>
      </c>
      <c r="AP37" s="44">
        <f t="shared" ref="AP37:AP100" si="83">AN37*AO37</f>
        <v>2708373.7485602079</v>
      </c>
      <c r="AQ37" s="45">
        <f t="shared" ref="AQ37:AQ100" si="84">N37+U37+AB37+AI37+AP37</f>
        <v>62547120.902093917</v>
      </c>
      <c r="AR37" s="14">
        <f>VLOOKUP($C37,Sheet5!$A$2:$L$901,8,0)</f>
        <v>17855629.015878491</v>
      </c>
      <c r="AS37" s="17">
        <f>VLOOKUP($C37,ผลงานแก้ไข!$A$3:$M$902,8,0)</f>
        <v>1205.2380000000003</v>
      </c>
      <c r="AT37" s="14">
        <f t="shared" ref="AT37:AT100" si="85">SUM(AR37/AS37)</f>
        <v>14815.023269991891</v>
      </c>
      <c r="AU37" s="36">
        <f t="shared" ref="AU37:AU100" si="86">AS37*1.2</f>
        <v>1446.2856000000004</v>
      </c>
      <c r="AV37" s="42">
        <f t="shared" ref="AV37:AV100" si="87">AU37</f>
        <v>1446.2856000000004</v>
      </c>
      <c r="AW37" s="43">
        <f t="shared" si="59"/>
        <v>15245.399695985156</v>
      </c>
      <c r="AX37" s="44">
        <f t="shared" ref="AX37:AX100" si="88">AV37*AW37</f>
        <v>22049202.046547715</v>
      </c>
      <c r="AY37" s="14">
        <f>VLOOKUP($C37,Sheet5!$A$2:$L$901,9,0)</f>
        <v>951350.68915338989</v>
      </c>
      <c r="AZ37" s="17">
        <f>VLOOKUP($C37,ผลงานแก้ไข!$A$3:$M$902,10,0)</f>
        <v>38.476199999999999</v>
      </c>
      <c r="BA37" s="14">
        <f t="shared" ref="BA37:BA100" si="89">SUM(AY37/AZ37)</f>
        <v>24725.692484013231</v>
      </c>
      <c r="BB37" s="36">
        <f t="shared" ref="BB37:BB100" si="90">AZ37*1.2</f>
        <v>46.171439999999997</v>
      </c>
      <c r="BC37" s="42">
        <f t="shared" ref="BC37:BC100" si="91">BB37</f>
        <v>46.171439999999997</v>
      </c>
      <c r="BD37" s="43">
        <f t="shared" si="60"/>
        <v>25443.973850673814</v>
      </c>
      <c r="BE37" s="44">
        <f t="shared" ref="BE37:BE100" si="92">BC37*BD37</f>
        <v>1174784.9120079549</v>
      </c>
      <c r="BF37" s="14">
        <f>VLOOKUP($C37,Sheet5!$A$2:$L$901,10,0)</f>
        <v>347816.87577781576</v>
      </c>
      <c r="BG37" s="17">
        <f>VLOOKUP($C37,ผลงานแก้ไข!$A$3:$M$902,9,0)</f>
        <v>37.843499999999992</v>
      </c>
      <c r="BH37" s="14">
        <f t="shared" ref="BH37:BH100" si="93">SUM(BF37/BG37)</f>
        <v>9190.927788862442</v>
      </c>
      <c r="BI37" s="36">
        <f t="shared" ref="BI37:BI100" si="94">BG37*1.2</f>
        <v>45.412199999999991</v>
      </c>
      <c r="BJ37" s="42">
        <f t="shared" ref="BJ37:BJ100" si="95">BI37</f>
        <v>45.412199999999991</v>
      </c>
      <c r="BK37" s="43">
        <f t="shared" si="61"/>
        <v>9457.924241128896</v>
      </c>
      <c r="BL37" s="44">
        <f t="shared" ref="BL37:BL100" si="96">BJ37*BK37</f>
        <v>429505.14722299355</v>
      </c>
      <c r="BM37" s="14">
        <f>VLOOKUP($C37,Sheet5!$A$2:$L$901,11,0)</f>
        <v>160046.27401633776</v>
      </c>
      <c r="BN37" s="17">
        <f>VLOOKUP($C37,ผลงานแก้ไข!$A$3:$M$902,11,0)</f>
        <v>7.5457000000000001</v>
      </c>
      <c r="BO37" s="14">
        <f t="shared" ref="BO37:BO100" si="97">SUM(BM37/BN37)</f>
        <v>21210.262005690362</v>
      </c>
      <c r="BP37" s="36">
        <f t="shared" ref="BP37:BP100" si="98">BN37*1.2</f>
        <v>9.0548400000000004</v>
      </c>
      <c r="BQ37" s="42">
        <f t="shared" ref="BQ37:BQ100" si="99">BP37</f>
        <v>9.0548400000000004</v>
      </c>
      <c r="BR37" s="43">
        <f t="shared" si="62"/>
        <v>21826.420116955665</v>
      </c>
      <c r="BS37" s="44">
        <f t="shared" ref="BS37:BS100" si="100">BQ37*BR37</f>
        <v>197634.74193181485</v>
      </c>
      <c r="BT37" s="14">
        <f>VLOOKUP($C37,Sheet5!$A$2:$L$901,12,0)</f>
        <v>1006736.6445793029</v>
      </c>
      <c r="BU37" s="17">
        <f>VLOOKUP($C37,ผลงานแก้ไข!$A$3:$M$902,12,0)</f>
        <v>39.951699999999761</v>
      </c>
      <c r="BV37" s="14">
        <f t="shared" ref="BV37:BV100" si="101">SUM(BT37/BU37)</f>
        <v>25198.843718272536</v>
      </c>
      <c r="BW37" s="36">
        <f t="shared" ref="BW37:BW100" si="102">BU37*1.2</f>
        <v>47.942039999999714</v>
      </c>
      <c r="BX37" s="42">
        <f t="shared" ref="BX37:BX100" si="103">BW37</f>
        <v>47.942039999999714</v>
      </c>
      <c r="BY37" s="43">
        <f t="shared" si="63"/>
        <v>25930.870128288352</v>
      </c>
      <c r="BZ37" s="44">
        <f t="shared" ref="BZ37:BZ100" si="104">BX37*BY37</f>
        <v>1243178.8129251979</v>
      </c>
      <c r="CA37" s="45">
        <f t="shared" ref="CA37:CA100" si="105">AX37+BE37+BL37+BS37+BZ37</f>
        <v>25094305.660635673</v>
      </c>
      <c r="CB37" s="46">
        <f t="shared" ref="CB37:CB100" si="106">AQ37+CA37</f>
        <v>87641426.562729597</v>
      </c>
      <c r="CC37" s="47">
        <f>IFERROR(VLOOKUP($C37,'UC Revenue Structure'!$A$2:$F$897,6,0),0)</f>
        <v>0.59</v>
      </c>
      <c r="CD37" s="46">
        <f t="shared" ref="CD37:CD100" si="107">CB37*CC37</f>
        <v>51708441.672010459</v>
      </c>
    </row>
    <row r="38" spans="1:82">
      <c r="A38" s="7">
        <v>8</v>
      </c>
      <c r="B38" s="8" t="s">
        <v>1</v>
      </c>
      <c r="C38" s="7">
        <v>11451</v>
      </c>
      <c r="D38" s="9" t="s">
        <v>1421</v>
      </c>
      <c r="E38" s="10" t="s">
        <v>1823</v>
      </c>
      <c r="F38" s="12">
        <v>13</v>
      </c>
      <c r="G38" s="13" t="s">
        <v>1828</v>
      </c>
      <c r="H38" s="14">
        <f>VLOOKUP($C38,Sheet5!$A$2:$L$901,3,0)</f>
        <v>68205081.609273687</v>
      </c>
      <c r="I38" s="15">
        <f>VLOOKUP($C38,ผลงานแก้ไข!$A$3:$M$902,2,0)</f>
        <v>95059</v>
      </c>
      <c r="J38" s="16">
        <f t="shared" si="64"/>
        <v>717.50262057536565</v>
      </c>
      <c r="K38" s="36">
        <f t="shared" si="65"/>
        <v>114070.8</v>
      </c>
      <c r="L38" s="42">
        <f t="shared" si="66"/>
        <v>114070.8</v>
      </c>
      <c r="M38" s="43">
        <f t="shared" si="54"/>
        <v>738.34607170308004</v>
      </c>
      <c r="N38" s="44">
        <f t="shared" si="67"/>
        <v>84223727.076027706</v>
      </c>
      <c r="O38" s="14">
        <f>VLOOKUP($C38,Sheet5!$A$2:$L$901,4,0)</f>
        <v>19666251.72792419</v>
      </c>
      <c r="P38" s="15">
        <f>VLOOKUP($C38,ผลงานแก้ไข!$A$3:$M$902,4,0)</f>
        <v>20967</v>
      </c>
      <c r="Q38" s="16">
        <f t="shared" si="68"/>
        <v>937.9621179913288</v>
      </c>
      <c r="R38" s="36">
        <f t="shared" si="69"/>
        <v>25160.399999999998</v>
      </c>
      <c r="S38" s="42">
        <f t="shared" si="70"/>
        <v>25160.399999999998</v>
      </c>
      <c r="T38" s="43">
        <f t="shared" si="55"/>
        <v>965.20991751897691</v>
      </c>
      <c r="U38" s="44">
        <f t="shared" si="71"/>
        <v>24285067.608744465</v>
      </c>
      <c r="V38" s="14">
        <f>VLOOKUP($C38,Sheet5!$A$2:$L$901,5,0)</f>
        <v>4874656.5827848893</v>
      </c>
      <c r="W38" s="15">
        <f>VLOOKUP($C38,ผลงานแก้ไข!$A$3:$M$902,3,0)</f>
        <v>7516</v>
      </c>
      <c r="X38" s="16">
        <f t="shared" si="72"/>
        <v>648.57059377127314</v>
      </c>
      <c r="Y38" s="36">
        <f t="shared" si="73"/>
        <v>9019.1999999999989</v>
      </c>
      <c r="Z38" s="42">
        <f t="shared" si="74"/>
        <v>9019.1999999999989</v>
      </c>
      <c r="AA38" s="43">
        <f t="shared" si="56"/>
        <v>667.41156952032861</v>
      </c>
      <c r="AB38" s="44">
        <f t="shared" si="75"/>
        <v>6019518.427817747</v>
      </c>
      <c r="AC38" s="14">
        <f>VLOOKUP($C38,Sheet5!$A$2:$L$901,6,0)</f>
        <v>2183188.2405880168</v>
      </c>
      <c r="AD38" s="15">
        <f>VLOOKUP($C38,ผลงานแก้ไข!$A$3:$M$902,5,0)</f>
        <v>2389</v>
      </c>
      <c r="AE38" s="16">
        <f t="shared" si="76"/>
        <v>913.85024721139257</v>
      </c>
      <c r="AF38" s="36">
        <f t="shared" si="77"/>
        <v>2866.7999999999997</v>
      </c>
      <c r="AG38" s="42">
        <f t="shared" si="78"/>
        <v>2866.7999999999997</v>
      </c>
      <c r="AH38" s="43">
        <f t="shared" si="57"/>
        <v>940.39759689288348</v>
      </c>
      <c r="AI38" s="44">
        <f t="shared" si="79"/>
        <v>2695931.8307725182</v>
      </c>
      <c r="AJ38" s="14">
        <f>VLOOKUP($C38,Sheet5!$A$2:$L$901,7,0)</f>
        <v>11351790.555689847</v>
      </c>
      <c r="AK38" s="15">
        <f>VLOOKUP($C38,ผลงานแก้ไข!$A$3:$M$902,6,0)</f>
        <v>16003</v>
      </c>
      <c r="AL38" s="16">
        <f t="shared" si="80"/>
        <v>709.35390587326424</v>
      </c>
      <c r="AM38" s="36">
        <f t="shared" si="81"/>
        <v>19203.599999999999</v>
      </c>
      <c r="AN38" s="42">
        <f t="shared" si="82"/>
        <v>19203.599999999999</v>
      </c>
      <c r="AO38" s="43">
        <f t="shared" si="58"/>
        <v>729.96063683888258</v>
      </c>
      <c r="AP38" s="44">
        <f t="shared" si="83"/>
        <v>14017872.085599164</v>
      </c>
      <c r="AQ38" s="45">
        <f t="shared" si="84"/>
        <v>131242117.0289616</v>
      </c>
      <c r="AR38" s="14">
        <f>VLOOKUP($C38,Sheet5!$A$2:$L$901,8,0)</f>
        <v>58388845.497925162</v>
      </c>
      <c r="AS38" s="17">
        <f>VLOOKUP($C38,ผลงานแก้ไข!$A$3:$M$902,8,0)</f>
        <v>4496.04</v>
      </c>
      <c r="AT38" s="14">
        <f t="shared" si="85"/>
        <v>12986.727319580155</v>
      </c>
      <c r="AU38" s="36">
        <f t="shared" si="86"/>
        <v>5395.2479999999996</v>
      </c>
      <c r="AV38" s="42">
        <f t="shared" si="87"/>
        <v>5395.2479999999996</v>
      </c>
      <c r="AW38" s="43">
        <f t="shared" si="59"/>
        <v>13363.991748213959</v>
      </c>
      <c r="AX38" s="44">
        <f t="shared" si="88"/>
        <v>72102049.751567855</v>
      </c>
      <c r="AY38" s="14">
        <f>VLOOKUP($C38,Sheet5!$A$2:$L$901,9,0)</f>
        <v>9318259.8700601086</v>
      </c>
      <c r="AZ38" s="17">
        <f>VLOOKUP($C38,ผลงานแก้ไข!$A$3:$M$902,10,0)</f>
        <v>519.8599999999999</v>
      </c>
      <c r="BA38" s="14">
        <f t="shared" si="89"/>
        <v>17924.55636144368</v>
      </c>
      <c r="BB38" s="36">
        <f t="shared" si="90"/>
        <v>623.83199999999988</v>
      </c>
      <c r="BC38" s="42">
        <f t="shared" si="91"/>
        <v>623.83199999999988</v>
      </c>
      <c r="BD38" s="43">
        <f t="shared" si="60"/>
        <v>18445.264723743618</v>
      </c>
      <c r="BE38" s="44">
        <f t="shared" si="92"/>
        <v>11506746.383142427</v>
      </c>
      <c r="BF38" s="14">
        <f>VLOOKUP($C38,Sheet5!$A$2:$L$901,10,0)</f>
        <v>1864819.8575128557</v>
      </c>
      <c r="BG38" s="17">
        <f>VLOOKUP($C38,ผลงานแก้ไข!$A$3:$M$902,9,0)</f>
        <v>321.14</v>
      </c>
      <c r="BH38" s="14">
        <f t="shared" si="93"/>
        <v>5806.8750623181659</v>
      </c>
      <c r="BI38" s="36">
        <f t="shared" si="94"/>
        <v>385.36799999999999</v>
      </c>
      <c r="BJ38" s="42">
        <f t="shared" si="95"/>
        <v>385.36799999999999</v>
      </c>
      <c r="BK38" s="43">
        <f t="shared" si="61"/>
        <v>5975.5647828785086</v>
      </c>
      <c r="BL38" s="44">
        <f t="shared" si="96"/>
        <v>2302791.4492483251</v>
      </c>
      <c r="BM38" s="14">
        <f>VLOOKUP($C38,Sheet5!$A$2:$L$901,11,0)</f>
        <v>678799.08389565034</v>
      </c>
      <c r="BN38" s="17">
        <f>VLOOKUP($C38,ผลงานแก้ไข!$A$3:$M$902,11,0)</f>
        <v>40.569999999999993</v>
      </c>
      <c r="BO38" s="14">
        <f t="shared" si="97"/>
        <v>16731.552474627813</v>
      </c>
      <c r="BP38" s="36">
        <f t="shared" si="98"/>
        <v>48.68399999999999</v>
      </c>
      <c r="BQ38" s="42">
        <f t="shared" si="99"/>
        <v>48.68399999999999</v>
      </c>
      <c r="BR38" s="43">
        <f t="shared" si="62"/>
        <v>17217.604074015751</v>
      </c>
      <c r="BS38" s="44">
        <f t="shared" si="100"/>
        <v>838221.83673938271</v>
      </c>
      <c r="BT38" s="14">
        <f>VLOOKUP($C38,Sheet5!$A$2:$L$901,12,0)</f>
        <v>13848252.49434563</v>
      </c>
      <c r="BU38" s="17">
        <f>VLOOKUP($C38,ผลงานแก้ไข!$A$3:$M$902,12,0)</f>
        <v>473.08000000000078</v>
      </c>
      <c r="BV38" s="14">
        <f t="shared" si="101"/>
        <v>29272.538459342199</v>
      </c>
      <c r="BW38" s="36">
        <f t="shared" si="102"/>
        <v>567.69600000000094</v>
      </c>
      <c r="BX38" s="42">
        <f t="shared" si="103"/>
        <v>567.69600000000094</v>
      </c>
      <c r="BY38" s="43">
        <f t="shared" si="63"/>
        <v>30122.905701586089</v>
      </c>
      <c r="BZ38" s="44">
        <f t="shared" si="104"/>
        <v>17100653.075167645</v>
      </c>
      <c r="CA38" s="45">
        <f t="shared" si="105"/>
        <v>103850462.49586563</v>
      </c>
      <c r="CB38" s="46">
        <f t="shared" si="106"/>
        <v>235092579.52482724</v>
      </c>
      <c r="CC38" s="47">
        <f>IFERROR(VLOOKUP($C38,'UC Revenue Structure'!$A$2:$F$897,6,0),0)</f>
        <v>0.34</v>
      </c>
      <c r="CD38" s="46">
        <f t="shared" si="107"/>
        <v>79931477.038441271</v>
      </c>
    </row>
    <row r="39" spans="1:82">
      <c r="A39" s="7">
        <v>8</v>
      </c>
      <c r="B39" s="8" t="s">
        <v>1</v>
      </c>
      <c r="C39" s="7">
        <v>40840</v>
      </c>
      <c r="D39" s="9" t="s">
        <v>1422</v>
      </c>
      <c r="E39" s="10" t="s">
        <v>1823</v>
      </c>
      <c r="F39" s="12">
        <v>2</v>
      </c>
      <c r="G39" s="13" t="s">
        <v>1830</v>
      </c>
      <c r="H39" s="14">
        <f>VLOOKUP($C39,Sheet5!$A$2:$L$901,3,0)</f>
        <v>17481124.541425474</v>
      </c>
      <c r="I39" s="15">
        <f>VLOOKUP($C39,ผลงานแก้ไข!$A$3:$M$902,2,0)</f>
        <v>26864</v>
      </c>
      <c r="J39" s="16">
        <f t="shared" si="64"/>
        <v>650.72679204234191</v>
      </c>
      <c r="K39" s="36">
        <f t="shared" si="65"/>
        <v>32236.799999999999</v>
      </c>
      <c r="L39" s="42">
        <f t="shared" si="66"/>
        <v>32236.799999999999</v>
      </c>
      <c r="M39" s="43">
        <f t="shared" si="54"/>
        <v>669.63040535117193</v>
      </c>
      <c r="N39" s="44">
        <f t="shared" si="67"/>
        <v>21586741.451224659</v>
      </c>
      <c r="O39" s="14">
        <f>VLOOKUP($C39,Sheet5!$A$2:$L$901,4,0)</f>
        <v>1206085.1899785628</v>
      </c>
      <c r="P39" s="15">
        <f>VLOOKUP($C39,ผลงานแก้ไข!$A$3:$M$902,4,0)</f>
        <v>1417</v>
      </c>
      <c r="Q39" s="16">
        <f t="shared" si="68"/>
        <v>851.15398022481497</v>
      </c>
      <c r="R39" s="36">
        <f t="shared" si="69"/>
        <v>1700.3999999999999</v>
      </c>
      <c r="S39" s="42">
        <f t="shared" si="70"/>
        <v>1700.3999999999999</v>
      </c>
      <c r="T39" s="43">
        <f t="shared" si="55"/>
        <v>875.88000335034587</v>
      </c>
      <c r="U39" s="44">
        <f t="shared" si="71"/>
        <v>1489346.3576969281</v>
      </c>
      <c r="V39" s="14">
        <f>VLOOKUP($C39,Sheet5!$A$2:$L$901,5,0)</f>
        <v>612927.35738142126</v>
      </c>
      <c r="W39" s="15">
        <f>VLOOKUP($C39,ผลงานแก้ไข!$A$3:$M$902,3,0)</f>
        <v>1594</v>
      </c>
      <c r="X39" s="16">
        <f t="shared" si="72"/>
        <v>384.52155419160681</v>
      </c>
      <c r="Y39" s="36">
        <f t="shared" si="73"/>
        <v>1912.8</v>
      </c>
      <c r="Z39" s="42">
        <f t="shared" si="74"/>
        <v>1912.8</v>
      </c>
      <c r="AA39" s="43">
        <f t="shared" si="56"/>
        <v>395.69190534087301</v>
      </c>
      <c r="AB39" s="44">
        <f t="shared" si="75"/>
        <v>756879.47653602192</v>
      </c>
      <c r="AC39" s="14">
        <f>VLOOKUP($C39,Sheet5!$A$2:$L$901,6,0)</f>
        <v>225479.20487909604</v>
      </c>
      <c r="AD39" s="15">
        <f>VLOOKUP($C39,ผลงานแก้ไข!$A$3:$M$902,5,0)</f>
        <v>353</v>
      </c>
      <c r="AE39" s="16">
        <f t="shared" si="76"/>
        <v>638.75128860933728</v>
      </c>
      <c r="AF39" s="36">
        <f t="shared" si="77"/>
        <v>423.59999999999997</v>
      </c>
      <c r="AG39" s="42">
        <f t="shared" si="78"/>
        <v>423.59999999999997</v>
      </c>
      <c r="AH39" s="43">
        <f t="shared" si="57"/>
        <v>657.30701354343853</v>
      </c>
      <c r="AI39" s="44">
        <f t="shared" si="79"/>
        <v>278435.25093700056</v>
      </c>
      <c r="AJ39" s="14">
        <f>VLOOKUP($C39,Sheet5!$A$2:$L$901,7,0)</f>
        <v>515054.89493509295</v>
      </c>
      <c r="AK39" s="15">
        <f>VLOOKUP($C39,ผลงานแก้ไข!$A$3:$M$902,6,0)</f>
        <v>485</v>
      </c>
      <c r="AL39" s="16">
        <f t="shared" si="80"/>
        <v>1061.9688555362741</v>
      </c>
      <c r="AM39" s="36">
        <f t="shared" si="81"/>
        <v>582</v>
      </c>
      <c r="AN39" s="42">
        <f t="shared" si="82"/>
        <v>582</v>
      </c>
      <c r="AO39" s="43">
        <f t="shared" si="58"/>
        <v>1092.8190507896029</v>
      </c>
      <c r="AP39" s="44">
        <f t="shared" si="83"/>
        <v>636020.68755954888</v>
      </c>
      <c r="AQ39" s="45">
        <f t="shared" si="84"/>
        <v>24747423.223954156</v>
      </c>
      <c r="AR39" s="14">
        <f>VLOOKUP($C39,Sheet5!$A$2:$L$901,8,0)</f>
        <v>5029905.8565515066</v>
      </c>
      <c r="AS39" s="17">
        <f>VLOOKUP($C39,ผลงานแก้ไข!$A$3:$M$902,8,0)</f>
        <v>407.57210000000003</v>
      </c>
      <c r="AT39" s="14">
        <f t="shared" si="85"/>
        <v>12341.143705743121</v>
      </c>
      <c r="AU39" s="36">
        <f t="shared" si="86"/>
        <v>489.08652000000001</v>
      </c>
      <c r="AV39" s="42">
        <f t="shared" si="87"/>
        <v>489.08652000000001</v>
      </c>
      <c r="AW39" s="43">
        <f t="shared" si="59"/>
        <v>12699.653930394959</v>
      </c>
      <c r="AX39" s="44">
        <f t="shared" si="88"/>
        <v>6211229.5460211933</v>
      </c>
      <c r="AY39" s="14">
        <f>VLOOKUP($C39,Sheet5!$A$2:$L$901,9,0)</f>
        <v>199846.4937395684</v>
      </c>
      <c r="AZ39" s="17">
        <f>VLOOKUP($C39,ผลงานแก้ไข!$A$3:$M$902,10,0)</f>
        <v>12.606300000000001</v>
      </c>
      <c r="BA39" s="14">
        <f t="shared" si="89"/>
        <v>15852.906383282039</v>
      </c>
      <c r="BB39" s="36">
        <f t="shared" si="90"/>
        <v>15.127560000000001</v>
      </c>
      <c r="BC39" s="42">
        <f t="shared" si="91"/>
        <v>15.127560000000001</v>
      </c>
      <c r="BD39" s="43">
        <f t="shared" si="60"/>
        <v>16313.433313716383</v>
      </c>
      <c r="BE39" s="44">
        <f t="shared" si="92"/>
        <v>246782.44125924341</v>
      </c>
      <c r="BF39" s="14">
        <f>VLOOKUP($C39,Sheet5!$A$2:$L$901,10,0)</f>
        <v>154118.3032794813</v>
      </c>
      <c r="BG39" s="17">
        <f>VLOOKUP($C39,ผลงานแก้ไข!$A$3:$M$902,9,0)</f>
        <v>12.3192</v>
      </c>
      <c r="BH39" s="14">
        <f t="shared" si="93"/>
        <v>12510.414903523062</v>
      </c>
      <c r="BI39" s="36">
        <f t="shared" si="94"/>
        <v>14.78304</v>
      </c>
      <c r="BJ39" s="42">
        <f t="shared" si="95"/>
        <v>14.78304</v>
      </c>
      <c r="BK39" s="43">
        <f t="shared" si="61"/>
        <v>12873.842456470407</v>
      </c>
      <c r="BL39" s="44">
        <f t="shared" si="96"/>
        <v>190314.52798770028</v>
      </c>
      <c r="BM39" s="14">
        <f>VLOOKUP($C39,Sheet5!$A$2:$L$901,11,0)</f>
        <v>85482.021061316045</v>
      </c>
      <c r="BN39" s="17">
        <f>VLOOKUP($C39,ผลงานแก้ไข!$A$3:$M$902,11,0)</f>
        <v>6.8482000000000003</v>
      </c>
      <c r="BO39" s="14">
        <f t="shared" si="97"/>
        <v>12482.407210846068</v>
      </c>
      <c r="BP39" s="36">
        <f t="shared" si="98"/>
        <v>8.2178400000000007</v>
      </c>
      <c r="BQ39" s="42">
        <f t="shared" si="99"/>
        <v>8.2178400000000007</v>
      </c>
      <c r="BR39" s="43">
        <f t="shared" si="62"/>
        <v>12845.021140321147</v>
      </c>
      <c r="BS39" s="44">
        <f t="shared" si="100"/>
        <v>105558.32852777674</v>
      </c>
      <c r="BT39" s="14">
        <f>VLOOKUP($C39,Sheet5!$A$2:$L$901,12,0)</f>
        <v>375446.5867684831</v>
      </c>
      <c r="BU39" s="17">
        <f>VLOOKUP($C39,ผลงานแก้ไข!$A$3:$M$902,12,0)</f>
        <v>9.0223999999999069</v>
      </c>
      <c r="BV39" s="14">
        <f t="shared" si="101"/>
        <v>41612.717987285752</v>
      </c>
      <c r="BW39" s="36">
        <f t="shared" si="102"/>
        <v>10.826879999999887</v>
      </c>
      <c r="BX39" s="42">
        <f t="shared" si="103"/>
        <v>10.826879999999887</v>
      </c>
      <c r="BY39" s="43">
        <f t="shared" si="63"/>
        <v>42821.567444816406</v>
      </c>
      <c r="BZ39" s="44">
        <f t="shared" si="104"/>
        <v>463623.97213692905</v>
      </c>
      <c r="CA39" s="45">
        <f t="shared" si="105"/>
        <v>7217508.815932842</v>
      </c>
      <c r="CB39" s="46">
        <f t="shared" si="106"/>
        <v>31964932.039886996</v>
      </c>
      <c r="CC39" s="47">
        <f>IFERROR(VLOOKUP($C39,'UC Revenue Structure'!$A$2:$F$897,6,0),0)</f>
        <v>0.8</v>
      </c>
      <c r="CD39" s="46">
        <f t="shared" si="107"/>
        <v>25571945.631909598</v>
      </c>
    </row>
    <row r="40" spans="1:82">
      <c r="A40" s="7">
        <v>8</v>
      </c>
      <c r="B40" s="8" t="s">
        <v>2</v>
      </c>
      <c r="C40" s="7">
        <v>11040</v>
      </c>
      <c r="D40" s="9" t="s">
        <v>1423</v>
      </c>
      <c r="E40" s="10" t="s">
        <v>1833</v>
      </c>
      <c r="F40" s="12">
        <v>16</v>
      </c>
      <c r="G40" s="13" t="s">
        <v>1835</v>
      </c>
      <c r="H40" s="14">
        <f>VLOOKUP($C40,Sheet5!$A$2:$L$901,3,0)</f>
        <v>111166823.74008036</v>
      </c>
      <c r="I40" s="15">
        <f>VLOOKUP($C40,ผลงานแก้ไข!$A$3:$M$902,2,0)</f>
        <v>125499</v>
      </c>
      <c r="J40" s="16">
        <f t="shared" si="64"/>
        <v>885.79848237898591</v>
      </c>
      <c r="K40" s="36">
        <f t="shared" si="65"/>
        <v>150598.79999999999</v>
      </c>
      <c r="L40" s="42">
        <f t="shared" si="66"/>
        <v>150598.79999999999</v>
      </c>
      <c r="M40" s="43">
        <f t="shared" si="54"/>
        <v>911.5309282920955</v>
      </c>
      <c r="N40" s="44">
        <f t="shared" si="67"/>
        <v>137275463.96367562</v>
      </c>
      <c r="O40" s="14">
        <f>VLOOKUP($C40,Sheet5!$A$2:$L$901,4,0)</f>
        <v>29864195.423865553</v>
      </c>
      <c r="P40" s="15">
        <f>VLOOKUP($C40,ผลงานแก้ไข!$A$3:$M$902,4,0)</f>
        <v>22559</v>
      </c>
      <c r="Q40" s="16">
        <f t="shared" si="68"/>
        <v>1323.8262078933265</v>
      </c>
      <c r="R40" s="36">
        <f t="shared" si="69"/>
        <v>27070.799999999999</v>
      </c>
      <c r="S40" s="42">
        <f t="shared" si="70"/>
        <v>27070.799999999999</v>
      </c>
      <c r="T40" s="43">
        <f t="shared" si="55"/>
        <v>1362.2833592326276</v>
      </c>
      <c r="U40" s="44">
        <f t="shared" si="71"/>
        <v>36878100.361114614</v>
      </c>
      <c r="V40" s="14">
        <f>VLOOKUP($C40,Sheet5!$A$2:$L$901,5,0)</f>
        <v>13828611.026287273</v>
      </c>
      <c r="W40" s="15">
        <f>VLOOKUP($C40,ผลงานแก้ไข!$A$3:$M$902,3,0)</f>
        <v>13018</v>
      </c>
      <c r="X40" s="16">
        <f t="shared" si="72"/>
        <v>1062.2684764393357</v>
      </c>
      <c r="Y40" s="36">
        <f t="shared" si="73"/>
        <v>15621.599999999999</v>
      </c>
      <c r="Z40" s="42">
        <f t="shared" si="74"/>
        <v>15621.599999999999</v>
      </c>
      <c r="AA40" s="43">
        <f t="shared" si="56"/>
        <v>1093.1273756798985</v>
      </c>
      <c r="AB40" s="44">
        <f t="shared" si="75"/>
        <v>17076398.611921102</v>
      </c>
      <c r="AC40" s="14">
        <f>VLOOKUP($C40,Sheet5!$A$2:$L$901,6,0)</f>
        <v>5350517.8598504215</v>
      </c>
      <c r="AD40" s="15">
        <f>VLOOKUP($C40,ผลงานแก้ไข!$A$3:$M$902,5,0)</f>
        <v>3293</v>
      </c>
      <c r="AE40" s="16">
        <f t="shared" si="76"/>
        <v>1624.8156270423387</v>
      </c>
      <c r="AF40" s="36">
        <f t="shared" si="77"/>
        <v>3951.6</v>
      </c>
      <c r="AG40" s="42">
        <f t="shared" si="78"/>
        <v>3951.6</v>
      </c>
      <c r="AH40" s="43">
        <f t="shared" si="57"/>
        <v>1672.0165210079188</v>
      </c>
      <c r="AI40" s="44">
        <f t="shared" si="79"/>
        <v>6607140.4844148913</v>
      </c>
      <c r="AJ40" s="14">
        <f>VLOOKUP($C40,Sheet5!$A$2:$L$901,7,0)</f>
        <v>19414801.899396595</v>
      </c>
      <c r="AK40" s="15">
        <f>VLOOKUP($C40,ผลงานแก้ไข!$A$3:$M$902,6,0)</f>
        <v>26173</v>
      </c>
      <c r="AL40" s="16">
        <f t="shared" si="80"/>
        <v>741.78741066735165</v>
      </c>
      <c r="AM40" s="36">
        <f t="shared" si="81"/>
        <v>31407.599999999999</v>
      </c>
      <c r="AN40" s="42">
        <f t="shared" si="82"/>
        <v>31407.599999999999</v>
      </c>
      <c r="AO40" s="43">
        <f t="shared" si="58"/>
        <v>763.33633494723824</v>
      </c>
      <c r="AP40" s="44">
        <f t="shared" si="83"/>
        <v>23974562.273488879</v>
      </c>
      <c r="AQ40" s="45">
        <f t="shared" si="84"/>
        <v>221811665.69461513</v>
      </c>
      <c r="AR40" s="14">
        <f>VLOOKUP($C40,Sheet5!$A$2:$L$901,8,0)</f>
        <v>190734848.36580244</v>
      </c>
      <c r="AS40" s="17">
        <f>VLOOKUP($C40,ผลงานแก้ไข!$A$3:$M$902,8,0)</f>
        <v>14078.315800000004</v>
      </c>
      <c r="AT40" s="14">
        <f t="shared" si="85"/>
        <v>13548.129696437296</v>
      </c>
      <c r="AU40" s="36">
        <f t="shared" si="86"/>
        <v>16893.978960000004</v>
      </c>
      <c r="AV40" s="42">
        <f t="shared" si="87"/>
        <v>16893.978960000004</v>
      </c>
      <c r="AW40" s="43">
        <f t="shared" si="59"/>
        <v>13941.702864118799</v>
      </c>
      <c r="AX40" s="44">
        <f t="shared" si="88"/>
        <v>235530834.85299477</v>
      </c>
      <c r="AY40" s="14">
        <f>VLOOKUP($C40,Sheet5!$A$2:$L$901,9,0)</f>
        <v>18722206.435822561</v>
      </c>
      <c r="AZ40" s="17">
        <f>VLOOKUP($C40,ผลงานแก้ไข!$A$3:$M$902,10,0)</f>
        <v>1399.6633999999999</v>
      </c>
      <c r="BA40" s="14">
        <f t="shared" si="89"/>
        <v>13376.220622631528</v>
      </c>
      <c r="BB40" s="36">
        <f t="shared" si="90"/>
        <v>1679.5960799999998</v>
      </c>
      <c r="BC40" s="42">
        <f t="shared" si="91"/>
        <v>1679.5960799999998</v>
      </c>
      <c r="BD40" s="43">
        <f t="shared" si="60"/>
        <v>13764.799831718974</v>
      </c>
      <c r="BE40" s="44">
        <f t="shared" si="92"/>
        <v>23119303.839339845</v>
      </c>
      <c r="BF40" s="14">
        <f>VLOOKUP($C40,Sheet5!$A$2:$L$901,10,0)</f>
        <v>10682940.143565832</v>
      </c>
      <c r="BG40" s="17">
        <f>VLOOKUP($C40,ผลงานแก้ไข!$A$3:$M$902,9,0)</f>
        <v>1722.0432999999998</v>
      </c>
      <c r="BH40" s="14">
        <f t="shared" si="93"/>
        <v>6203.6420010843121</v>
      </c>
      <c r="BI40" s="36">
        <f t="shared" si="94"/>
        <v>2066.4519599999999</v>
      </c>
      <c r="BJ40" s="42">
        <f t="shared" si="95"/>
        <v>2066.4519599999999</v>
      </c>
      <c r="BK40" s="43">
        <f t="shared" si="61"/>
        <v>6383.8578012158114</v>
      </c>
      <c r="BL40" s="44">
        <f t="shared" si="96"/>
        <v>13191935.465683702</v>
      </c>
      <c r="BM40" s="14">
        <f>VLOOKUP($C40,Sheet5!$A$2:$L$901,11,0)</f>
        <v>3582304.653215271</v>
      </c>
      <c r="BN40" s="17">
        <f>VLOOKUP($C40,ผลงานแก้ไข!$A$3:$M$902,11,0)</f>
        <v>147.17569999999998</v>
      </c>
      <c r="BO40" s="14">
        <f t="shared" si="97"/>
        <v>24340.326923638015</v>
      </c>
      <c r="BP40" s="36">
        <f t="shared" si="98"/>
        <v>176.61083999999997</v>
      </c>
      <c r="BQ40" s="42">
        <f t="shared" si="99"/>
        <v>176.61083999999997</v>
      </c>
      <c r="BR40" s="43">
        <f t="shared" si="62"/>
        <v>25047.413420769699</v>
      </c>
      <c r="BS40" s="44">
        <f t="shared" si="100"/>
        <v>4423644.7240694091</v>
      </c>
      <c r="BT40" s="14">
        <f>VLOOKUP($C40,Sheet5!$A$2:$L$901,12,0)</f>
        <v>33212278.782113653</v>
      </c>
      <c r="BU40" s="17">
        <f>VLOOKUP($C40,ผลงานแก้ไข!$A$3:$M$902,12,0)</f>
        <v>1270.1682999999964</v>
      </c>
      <c r="BV40" s="14">
        <f t="shared" si="101"/>
        <v>26147.935499660751</v>
      </c>
      <c r="BW40" s="36">
        <f t="shared" si="102"/>
        <v>1524.2019599999956</v>
      </c>
      <c r="BX40" s="42">
        <f t="shared" si="103"/>
        <v>1524.2019599999956</v>
      </c>
      <c r="BY40" s="43">
        <f t="shared" si="63"/>
        <v>26907.533025925895</v>
      </c>
      <c r="BZ40" s="44">
        <f t="shared" si="104"/>
        <v>41012514.576880857</v>
      </c>
      <c r="CA40" s="45">
        <f t="shared" si="105"/>
        <v>317278233.45896864</v>
      </c>
      <c r="CB40" s="46">
        <f t="shared" si="106"/>
        <v>539089899.15358377</v>
      </c>
      <c r="CC40" s="47">
        <f>IFERROR(VLOOKUP($C40,'UC Revenue Structure'!$A$2:$F$897,6,0),0)</f>
        <v>0.48</v>
      </c>
      <c r="CD40" s="46">
        <f t="shared" si="107"/>
        <v>258763151.5937202</v>
      </c>
    </row>
    <row r="41" spans="1:82">
      <c r="A41" s="7">
        <v>8</v>
      </c>
      <c r="B41" s="8" t="s">
        <v>2</v>
      </c>
      <c r="C41" s="7">
        <v>11041</v>
      </c>
      <c r="D41" s="9" t="s">
        <v>1424</v>
      </c>
      <c r="E41" s="10" t="s">
        <v>1823</v>
      </c>
      <c r="F41" s="12">
        <v>6</v>
      </c>
      <c r="G41" s="13" t="s">
        <v>1825</v>
      </c>
      <c r="H41" s="14">
        <f>VLOOKUP($C41,Sheet5!$A$2:$L$901,3,0)</f>
        <v>43626798.120770417</v>
      </c>
      <c r="I41" s="15">
        <f>VLOOKUP($C41,ผลงานแก้ไข!$A$3:$M$902,2,0)</f>
        <v>64055</v>
      </c>
      <c r="J41" s="16">
        <f t="shared" si="64"/>
        <v>681.08341457763515</v>
      </c>
      <c r="K41" s="36">
        <f t="shared" si="65"/>
        <v>76866</v>
      </c>
      <c r="L41" s="42">
        <f t="shared" si="66"/>
        <v>76866</v>
      </c>
      <c r="M41" s="43">
        <f t="shared" si="54"/>
        <v>700.86888777111551</v>
      </c>
      <c r="N41" s="44">
        <f t="shared" si="67"/>
        <v>53872987.927414566</v>
      </c>
      <c r="O41" s="14">
        <f>VLOOKUP($C41,Sheet5!$A$2:$L$901,4,0)</f>
        <v>4110689.4850043384</v>
      </c>
      <c r="P41" s="15">
        <f>VLOOKUP($C41,ผลงานแก้ไข!$A$3:$M$902,4,0)</f>
        <v>7323</v>
      </c>
      <c r="Q41" s="16">
        <f t="shared" si="68"/>
        <v>561.33954458614483</v>
      </c>
      <c r="R41" s="36">
        <f t="shared" si="69"/>
        <v>8787.6</v>
      </c>
      <c r="S41" s="42">
        <f t="shared" si="70"/>
        <v>8787.6</v>
      </c>
      <c r="T41" s="43">
        <f t="shared" si="55"/>
        <v>577.64645835637236</v>
      </c>
      <c r="U41" s="44">
        <f t="shared" si="71"/>
        <v>5076126.0174524579</v>
      </c>
      <c r="V41" s="14">
        <f>VLOOKUP($C41,Sheet5!$A$2:$L$901,5,0)</f>
        <v>1073786.4727414832</v>
      </c>
      <c r="W41" s="15">
        <f>VLOOKUP($C41,ผลงานแก้ไข!$A$3:$M$902,3,0)</f>
        <v>2119</v>
      </c>
      <c r="X41" s="16">
        <f t="shared" si="72"/>
        <v>506.7420824641261</v>
      </c>
      <c r="Y41" s="36">
        <f t="shared" si="73"/>
        <v>2542.7999999999997</v>
      </c>
      <c r="Z41" s="42">
        <f t="shared" si="74"/>
        <v>2542.7999999999997</v>
      </c>
      <c r="AA41" s="43">
        <f t="shared" si="56"/>
        <v>521.46293995970893</v>
      </c>
      <c r="AB41" s="44">
        <f t="shared" si="75"/>
        <v>1325975.9637295478</v>
      </c>
      <c r="AC41" s="14">
        <f>VLOOKUP($C41,Sheet5!$A$2:$L$901,6,0)</f>
        <v>783357.46587064199</v>
      </c>
      <c r="AD41" s="15">
        <f>VLOOKUP($C41,ผลงานแก้ไข!$A$3:$M$902,5,0)</f>
        <v>1374</v>
      </c>
      <c r="AE41" s="16">
        <f t="shared" si="76"/>
        <v>570.12916002230133</v>
      </c>
      <c r="AF41" s="36">
        <f t="shared" si="77"/>
        <v>1648.8</v>
      </c>
      <c r="AG41" s="42">
        <f t="shared" si="78"/>
        <v>1648.8</v>
      </c>
      <c r="AH41" s="43">
        <f t="shared" si="57"/>
        <v>586.69141212094917</v>
      </c>
      <c r="AI41" s="44">
        <f t="shared" si="79"/>
        <v>967336.800305021</v>
      </c>
      <c r="AJ41" s="14">
        <f>VLOOKUP($C41,Sheet5!$A$2:$L$901,7,0)</f>
        <v>2612540.7494131173</v>
      </c>
      <c r="AK41" s="15">
        <f>VLOOKUP($C41,ผลงานแก้ไข!$A$3:$M$902,6,0)</f>
        <v>10378</v>
      </c>
      <c r="AL41" s="16">
        <f t="shared" si="80"/>
        <v>251.73836475362472</v>
      </c>
      <c r="AM41" s="36">
        <f t="shared" si="81"/>
        <v>12453.6</v>
      </c>
      <c r="AN41" s="42">
        <f t="shared" si="82"/>
        <v>12453.6</v>
      </c>
      <c r="AO41" s="43">
        <f t="shared" si="58"/>
        <v>259.05136424971749</v>
      </c>
      <c r="AP41" s="44">
        <f t="shared" si="83"/>
        <v>3226122.069820282</v>
      </c>
      <c r="AQ41" s="45">
        <f t="shared" si="84"/>
        <v>64468548.778721876</v>
      </c>
      <c r="AR41" s="14">
        <f>VLOOKUP($C41,Sheet5!$A$2:$L$901,8,0)</f>
        <v>21493322.738466866</v>
      </c>
      <c r="AS41" s="17">
        <f>VLOOKUP($C41,ผลงานแก้ไข!$A$3:$M$902,8,0)</f>
        <v>1413.9146000000001</v>
      </c>
      <c r="AT41" s="14">
        <f t="shared" si="85"/>
        <v>15201.287785320885</v>
      </c>
      <c r="AU41" s="36">
        <f t="shared" si="86"/>
        <v>1696.6975199999999</v>
      </c>
      <c r="AV41" s="42">
        <f t="shared" si="87"/>
        <v>1696.6975199999999</v>
      </c>
      <c r="AW41" s="43">
        <f t="shared" si="59"/>
        <v>15642.885195484456</v>
      </c>
      <c r="AX41" s="44">
        <f t="shared" si="88"/>
        <v>26541244.516823191</v>
      </c>
      <c r="AY41" s="14">
        <f>VLOOKUP($C41,Sheet5!$A$2:$L$901,9,0)</f>
        <v>1557707.5754823254</v>
      </c>
      <c r="AZ41" s="17">
        <f>VLOOKUP($C41,ผลงานแก้ไข!$A$3:$M$902,10,0)</f>
        <v>110.59110000000001</v>
      </c>
      <c r="BA41" s="14">
        <f t="shared" si="89"/>
        <v>14085.288739169113</v>
      </c>
      <c r="BB41" s="36">
        <f t="shared" si="90"/>
        <v>132.70932000000002</v>
      </c>
      <c r="BC41" s="42">
        <f t="shared" si="91"/>
        <v>132.70932000000002</v>
      </c>
      <c r="BD41" s="43">
        <f t="shared" si="60"/>
        <v>14494.466377041976</v>
      </c>
      <c r="BE41" s="44">
        <f t="shared" si="92"/>
        <v>1923550.7766601045</v>
      </c>
      <c r="BF41" s="14">
        <f>VLOOKUP($C41,Sheet5!$A$2:$L$901,10,0)</f>
        <v>522231.22617807135</v>
      </c>
      <c r="BG41" s="17">
        <f>VLOOKUP($C41,ผลงานแก้ไข!$A$3:$M$902,9,0)</f>
        <v>41.302299999999995</v>
      </c>
      <c r="BH41" s="14">
        <f t="shared" si="93"/>
        <v>12644.11972645764</v>
      </c>
      <c r="BI41" s="36">
        <f t="shared" si="94"/>
        <v>49.56275999999999</v>
      </c>
      <c r="BJ41" s="42">
        <f t="shared" si="95"/>
        <v>49.56275999999999</v>
      </c>
      <c r="BK41" s="43">
        <f t="shared" si="61"/>
        <v>13011.431404511235</v>
      </c>
      <c r="BL41" s="44">
        <f t="shared" si="96"/>
        <v>644882.45195825316</v>
      </c>
      <c r="BM41" s="14">
        <f>VLOOKUP($C41,Sheet5!$A$2:$L$901,11,0)</f>
        <v>399408.36040355609</v>
      </c>
      <c r="BN41" s="17">
        <f>VLOOKUP($C41,ผลงานแก้ไข!$A$3:$M$902,11,0)</f>
        <v>30.409500000000001</v>
      </c>
      <c r="BO41" s="14">
        <f t="shared" si="97"/>
        <v>13134.32843037722</v>
      </c>
      <c r="BP41" s="36">
        <f t="shared" si="98"/>
        <v>36.491399999999999</v>
      </c>
      <c r="BQ41" s="42">
        <f t="shared" si="99"/>
        <v>36.491399999999999</v>
      </c>
      <c r="BR41" s="43">
        <f t="shared" si="62"/>
        <v>13515.880671279678</v>
      </c>
      <c r="BS41" s="44">
        <f t="shared" si="100"/>
        <v>493213.40792793519</v>
      </c>
      <c r="BT41" s="14">
        <f>VLOOKUP($C41,Sheet5!$A$2:$L$901,12,0)</f>
        <v>1828113.0556691843</v>
      </c>
      <c r="BU41" s="17">
        <f>VLOOKUP($C41,ผลงานแก้ไข!$A$3:$M$902,12,0)</f>
        <v>91.692300000000046</v>
      </c>
      <c r="BV41" s="14">
        <f t="shared" si="101"/>
        <v>19937.476273026015</v>
      </c>
      <c r="BW41" s="36">
        <f t="shared" si="102"/>
        <v>110.03076000000006</v>
      </c>
      <c r="BX41" s="42">
        <f t="shared" si="103"/>
        <v>110.03076000000006</v>
      </c>
      <c r="BY41" s="43">
        <f t="shared" si="63"/>
        <v>20516.65995875742</v>
      </c>
      <c r="BZ41" s="44">
        <f t="shared" si="104"/>
        <v>2257463.6879236489</v>
      </c>
      <c r="CA41" s="45">
        <f t="shared" si="105"/>
        <v>31860354.84129313</v>
      </c>
      <c r="CB41" s="46">
        <f t="shared" si="106"/>
        <v>96328903.62001501</v>
      </c>
      <c r="CC41" s="47">
        <f>IFERROR(VLOOKUP($C41,'UC Revenue Structure'!$A$2:$F$897,6,0),0)</f>
        <v>0.6</v>
      </c>
      <c r="CD41" s="46">
        <f t="shared" si="107"/>
        <v>57797342.172009006</v>
      </c>
    </row>
    <row r="42" spans="1:82">
      <c r="A42" s="7">
        <v>8</v>
      </c>
      <c r="B42" s="8" t="s">
        <v>2</v>
      </c>
      <c r="C42" s="7">
        <v>11043</v>
      </c>
      <c r="D42" s="9" t="s">
        <v>1425</v>
      </c>
      <c r="E42" s="10" t="s">
        <v>1823</v>
      </c>
      <c r="F42" s="12">
        <v>6</v>
      </c>
      <c r="G42" s="13" t="s">
        <v>1825</v>
      </c>
      <c r="H42" s="14">
        <f>VLOOKUP($C42,Sheet5!$A$2:$L$901,3,0)</f>
        <v>48323297.724591009</v>
      </c>
      <c r="I42" s="15">
        <f>VLOOKUP($C42,ผลงานแก้ไข!$A$3:$M$902,2,0)</f>
        <v>57698</v>
      </c>
      <c r="J42" s="16">
        <f t="shared" si="64"/>
        <v>837.52119180198633</v>
      </c>
      <c r="K42" s="36">
        <f t="shared" si="65"/>
        <v>69237.599999999991</v>
      </c>
      <c r="L42" s="42">
        <f t="shared" si="66"/>
        <v>69237.599999999991</v>
      </c>
      <c r="M42" s="43">
        <f t="shared" si="54"/>
        <v>861.85118242383408</v>
      </c>
      <c r="N42" s="44">
        <f t="shared" si="67"/>
        <v>59672507.428188443</v>
      </c>
      <c r="O42" s="14">
        <f>VLOOKUP($C42,Sheet5!$A$2:$L$901,4,0)</f>
        <v>5218305.1473771464</v>
      </c>
      <c r="P42" s="15">
        <f>VLOOKUP($C42,ผลงานแก้ไข!$A$3:$M$902,4,0)</f>
        <v>5182</v>
      </c>
      <c r="Q42" s="16">
        <f t="shared" si="68"/>
        <v>1007.0060106864428</v>
      </c>
      <c r="R42" s="36">
        <f t="shared" si="69"/>
        <v>6218.4</v>
      </c>
      <c r="S42" s="42">
        <f t="shared" si="70"/>
        <v>6218.4</v>
      </c>
      <c r="T42" s="43">
        <f t="shared" si="55"/>
        <v>1036.259535296884</v>
      </c>
      <c r="U42" s="44">
        <f t="shared" si="71"/>
        <v>6443876.2942901431</v>
      </c>
      <c r="V42" s="14">
        <f>VLOOKUP($C42,Sheet5!$A$2:$L$901,5,0)</f>
        <v>1367155.115665606</v>
      </c>
      <c r="W42" s="15">
        <f>VLOOKUP($C42,ผลงานแก้ไข!$A$3:$M$902,3,0)</f>
        <v>2462</v>
      </c>
      <c r="X42" s="16">
        <f t="shared" si="72"/>
        <v>555.30264649293497</v>
      </c>
      <c r="Y42" s="36">
        <f t="shared" si="73"/>
        <v>2954.4</v>
      </c>
      <c r="Z42" s="42">
        <f t="shared" si="74"/>
        <v>2954.4</v>
      </c>
      <c r="AA42" s="43">
        <f t="shared" si="56"/>
        <v>571.43418837355478</v>
      </c>
      <c r="AB42" s="44">
        <f t="shared" si="75"/>
        <v>1688245.1661308303</v>
      </c>
      <c r="AC42" s="14">
        <f>VLOOKUP($C42,Sheet5!$A$2:$L$901,6,0)</f>
        <v>929708.78498101642</v>
      </c>
      <c r="AD42" s="15">
        <f>VLOOKUP($C42,ผลงานแก้ไข!$A$3:$M$902,5,0)</f>
        <v>1001</v>
      </c>
      <c r="AE42" s="16">
        <f t="shared" si="76"/>
        <v>928.78000497604035</v>
      </c>
      <c r="AF42" s="36">
        <f t="shared" si="77"/>
        <v>1201.2</v>
      </c>
      <c r="AG42" s="42">
        <f t="shared" si="78"/>
        <v>1201.2</v>
      </c>
      <c r="AH42" s="43">
        <f t="shared" si="57"/>
        <v>955.76106412059437</v>
      </c>
      <c r="AI42" s="44">
        <f t="shared" si="79"/>
        <v>1148060.190221658</v>
      </c>
      <c r="AJ42" s="14">
        <f>VLOOKUP($C42,Sheet5!$A$2:$L$901,7,0)</f>
        <v>2996332.3137973985</v>
      </c>
      <c r="AK42" s="15">
        <f>VLOOKUP($C42,ผลงานแก้ไข!$A$3:$M$902,6,0)</f>
        <v>5971</v>
      </c>
      <c r="AL42" s="16">
        <f t="shared" si="80"/>
        <v>501.81415404411297</v>
      </c>
      <c r="AM42" s="36">
        <f t="shared" si="81"/>
        <v>7165.2</v>
      </c>
      <c r="AN42" s="42">
        <f t="shared" si="82"/>
        <v>7165.2</v>
      </c>
      <c r="AO42" s="43">
        <f t="shared" si="58"/>
        <v>516.3918552190944</v>
      </c>
      <c r="AP42" s="44">
        <f t="shared" si="83"/>
        <v>3700050.9210158549</v>
      </c>
      <c r="AQ42" s="45">
        <f t="shared" si="84"/>
        <v>72652739.99984692</v>
      </c>
      <c r="AR42" s="14">
        <f>VLOOKUP($C42,Sheet5!$A$2:$L$901,8,0)</f>
        <v>33901617.452170335</v>
      </c>
      <c r="AS42" s="17">
        <f>VLOOKUP($C42,ผลงานแก้ไข!$A$3:$M$902,8,0)</f>
        <v>2572.7760000000003</v>
      </c>
      <c r="AT42" s="14">
        <f t="shared" si="85"/>
        <v>13177.057564346966</v>
      </c>
      <c r="AU42" s="36">
        <f t="shared" si="86"/>
        <v>3087.3312000000001</v>
      </c>
      <c r="AV42" s="42">
        <f t="shared" si="87"/>
        <v>3087.3312000000001</v>
      </c>
      <c r="AW42" s="43">
        <f t="shared" si="59"/>
        <v>13559.851086591245</v>
      </c>
      <c r="AX42" s="44">
        <f t="shared" si="88"/>
        <v>41863751.32698705</v>
      </c>
      <c r="AY42" s="14">
        <f>VLOOKUP($C42,Sheet5!$A$2:$L$901,9,0)</f>
        <v>2137730.1820649719</v>
      </c>
      <c r="AZ42" s="17">
        <f>VLOOKUP($C42,ผลงานแก้ไข!$A$3:$M$902,10,0)</f>
        <v>121.7718</v>
      </c>
      <c r="BA42" s="14">
        <f t="shared" si="89"/>
        <v>17555.215428079176</v>
      </c>
      <c r="BB42" s="36">
        <f t="shared" si="90"/>
        <v>146.12616</v>
      </c>
      <c r="BC42" s="42">
        <f t="shared" si="91"/>
        <v>146.12616</v>
      </c>
      <c r="BD42" s="43">
        <f t="shared" si="60"/>
        <v>18065.194436264876</v>
      </c>
      <c r="BE42" s="44">
        <f t="shared" si="92"/>
        <v>2639797.4926247508</v>
      </c>
      <c r="BF42" s="14">
        <f>VLOOKUP($C42,Sheet5!$A$2:$L$901,10,0)</f>
        <v>1084423.1645696443</v>
      </c>
      <c r="BG42" s="17">
        <f>VLOOKUP($C42,ผลงานแก้ไข!$A$3:$M$902,9,0)</f>
        <v>96.071900000000014</v>
      </c>
      <c r="BH42" s="14">
        <f t="shared" si="93"/>
        <v>11287.62067336697</v>
      </c>
      <c r="BI42" s="36">
        <f t="shared" si="94"/>
        <v>115.28628</v>
      </c>
      <c r="BJ42" s="42">
        <f t="shared" si="95"/>
        <v>115.28628</v>
      </c>
      <c r="BK42" s="43">
        <f t="shared" si="61"/>
        <v>11615.526053928281</v>
      </c>
      <c r="BL42" s="44">
        <f t="shared" si="96"/>
        <v>1339110.7890004709</v>
      </c>
      <c r="BM42" s="14">
        <f>VLOOKUP($C42,Sheet5!$A$2:$L$901,11,0)</f>
        <v>736865.33785194287</v>
      </c>
      <c r="BN42" s="17">
        <f>VLOOKUP($C42,ผลงานแก้ไข!$A$3:$M$902,11,0)</f>
        <v>41.085900000000002</v>
      </c>
      <c r="BO42" s="14">
        <f t="shared" si="97"/>
        <v>17934.749825413168</v>
      </c>
      <c r="BP42" s="36">
        <f t="shared" si="98"/>
        <v>49.303080000000001</v>
      </c>
      <c r="BQ42" s="42">
        <f t="shared" si="99"/>
        <v>49.303080000000001</v>
      </c>
      <c r="BR42" s="43">
        <f t="shared" si="62"/>
        <v>18455.75430784142</v>
      </c>
      <c r="BS42" s="44">
        <f t="shared" si="100"/>
        <v>909925.5310998502</v>
      </c>
      <c r="BT42" s="14">
        <f>VLOOKUP($C42,Sheet5!$A$2:$L$901,12,0)</f>
        <v>2102535.9969309121</v>
      </c>
      <c r="BU42" s="17">
        <f>VLOOKUP($C42,ผลงานแก้ไข!$A$3:$M$902,12,0)</f>
        <v>92.317399999999822</v>
      </c>
      <c r="BV42" s="14">
        <f t="shared" si="101"/>
        <v>22775.078121035862</v>
      </c>
      <c r="BW42" s="36">
        <f t="shared" si="102"/>
        <v>110.78087999999978</v>
      </c>
      <c r="BX42" s="42">
        <f t="shared" si="103"/>
        <v>110.78087999999978</v>
      </c>
      <c r="BY42" s="43">
        <f t="shared" si="63"/>
        <v>23436.694140451953</v>
      </c>
      <c r="BZ42" s="44">
        <f t="shared" si="104"/>
        <v>2596337.6011701059</v>
      </c>
      <c r="CA42" s="45">
        <f t="shared" si="105"/>
        <v>49348922.740882233</v>
      </c>
      <c r="CB42" s="46">
        <f t="shared" si="106"/>
        <v>122001662.74072915</v>
      </c>
      <c r="CC42" s="47">
        <f>IFERROR(VLOOKUP($C42,'UC Revenue Structure'!$A$2:$F$897,6,0),0)</f>
        <v>0.65</v>
      </c>
      <c r="CD42" s="46">
        <f t="shared" si="107"/>
        <v>79301080.78147395</v>
      </c>
    </row>
    <row r="43" spans="1:82">
      <c r="A43" s="7">
        <v>8</v>
      </c>
      <c r="B43" s="8" t="s">
        <v>2</v>
      </c>
      <c r="C43" s="7">
        <v>11046</v>
      </c>
      <c r="D43" s="9" t="s">
        <v>1426</v>
      </c>
      <c r="E43" s="10" t="s">
        <v>1823</v>
      </c>
      <c r="F43" s="12">
        <v>10</v>
      </c>
      <c r="G43" s="13" t="s">
        <v>1826</v>
      </c>
      <c r="H43" s="14">
        <f>VLOOKUP($C43,Sheet5!$A$2:$L$901,3,0)</f>
        <v>53536910.229542136</v>
      </c>
      <c r="I43" s="15">
        <f>VLOOKUP($C43,ผลงานแก้ไข!$A$3:$M$902,2,0)</f>
        <v>96105</v>
      </c>
      <c r="J43" s="16">
        <f t="shared" si="64"/>
        <v>557.06685635026417</v>
      </c>
      <c r="K43" s="36">
        <f t="shared" si="65"/>
        <v>115326</v>
      </c>
      <c r="L43" s="42">
        <f t="shared" si="66"/>
        <v>115326</v>
      </c>
      <c r="M43" s="43">
        <f t="shared" si="54"/>
        <v>573.2496485272394</v>
      </c>
      <c r="N43" s="44">
        <f t="shared" si="67"/>
        <v>66110588.966052413</v>
      </c>
      <c r="O43" s="14">
        <f>VLOOKUP($C43,Sheet5!$A$2:$L$901,4,0)</f>
        <v>11393839.440132948</v>
      </c>
      <c r="P43" s="15">
        <f>VLOOKUP($C43,ผลงานแก้ไข!$A$3:$M$902,4,0)</f>
        <v>12076</v>
      </c>
      <c r="Q43" s="16">
        <f t="shared" si="68"/>
        <v>943.51105002757106</v>
      </c>
      <c r="R43" s="36">
        <f t="shared" si="69"/>
        <v>14491.199999999999</v>
      </c>
      <c r="S43" s="42">
        <f t="shared" si="70"/>
        <v>14491.199999999999</v>
      </c>
      <c r="T43" s="43">
        <f t="shared" si="55"/>
        <v>970.92004603087196</v>
      </c>
      <c r="U43" s="44">
        <f t="shared" si="71"/>
        <v>14069796.571042571</v>
      </c>
      <c r="V43" s="14">
        <f>VLOOKUP($C43,Sheet5!$A$2:$L$901,5,0)</f>
        <v>1389652.1966100796</v>
      </c>
      <c r="W43" s="15">
        <f>VLOOKUP($C43,ผลงานแก้ไข!$A$3:$M$902,3,0)</f>
        <v>4583</v>
      </c>
      <c r="X43" s="16">
        <f t="shared" si="72"/>
        <v>303.21889518003047</v>
      </c>
      <c r="Y43" s="36">
        <f t="shared" si="73"/>
        <v>5499.5999999999995</v>
      </c>
      <c r="Z43" s="42">
        <f t="shared" si="74"/>
        <v>5499.5999999999995</v>
      </c>
      <c r="AA43" s="43">
        <f t="shared" si="56"/>
        <v>312.02740408501035</v>
      </c>
      <c r="AB43" s="44">
        <f t="shared" si="75"/>
        <v>1716025.9115059227</v>
      </c>
      <c r="AC43" s="14">
        <f>VLOOKUP($C43,Sheet5!$A$2:$L$901,6,0)</f>
        <v>807299.94914805598</v>
      </c>
      <c r="AD43" s="15">
        <f>VLOOKUP($C43,ผลงานแก้ไข!$A$3:$M$902,5,0)</f>
        <v>1563</v>
      </c>
      <c r="AE43" s="16">
        <f t="shared" si="76"/>
        <v>516.50668531545489</v>
      </c>
      <c r="AF43" s="36">
        <f t="shared" si="77"/>
        <v>1875.6</v>
      </c>
      <c r="AG43" s="42">
        <f t="shared" si="78"/>
        <v>1875.6</v>
      </c>
      <c r="AH43" s="43">
        <f t="shared" si="57"/>
        <v>531.51120452386886</v>
      </c>
      <c r="AI43" s="44">
        <f t="shared" si="79"/>
        <v>996902.41520496842</v>
      </c>
      <c r="AJ43" s="14">
        <f>VLOOKUP($C43,Sheet5!$A$2:$L$901,7,0)</f>
        <v>3448732.5533073256</v>
      </c>
      <c r="AK43" s="15">
        <f>VLOOKUP($C43,ผลงานแก้ไข!$A$3:$M$902,6,0)</f>
        <v>9565</v>
      </c>
      <c r="AL43" s="16">
        <f t="shared" si="80"/>
        <v>360.55750688001314</v>
      </c>
      <c r="AM43" s="36">
        <f t="shared" si="81"/>
        <v>11478</v>
      </c>
      <c r="AN43" s="42">
        <f t="shared" si="82"/>
        <v>11478</v>
      </c>
      <c r="AO43" s="43">
        <f t="shared" si="58"/>
        <v>371.03170245487752</v>
      </c>
      <c r="AP43" s="44">
        <f t="shared" si="83"/>
        <v>4258701.8807770843</v>
      </c>
      <c r="AQ43" s="45">
        <f t="shared" si="84"/>
        <v>87152015.744582966</v>
      </c>
      <c r="AR43" s="14">
        <f>VLOOKUP($C43,Sheet5!$A$2:$L$901,8,0)</f>
        <v>75543425.208391905</v>
      </c>
      <c r="AS43" s="17">
        <f>VLOOKUP($C43,ผลงานแก้ไข!$A$3:$M$902,8,0)</f>
        <v>5132.4520000000002</v>
      </c>
      <c r="AT43" s="14">
        <f t="shared" si="85"/>
        <v>14718.778706238636</v>
      </c>
      <c r="AU43" s="36">
        <f t="shared" si="86"/>
        <v>6158.9423999999999</v>
      </c>
      <c r="AV43" s="42">
        <f t="shared" si="87"/>
        <v>6158.9423999999999</v>
      </c>
      <c r="AW43" s="43">
        <f t="shared" si="59"/>
        <v>15146.359227654868</v>
      </c>
      <c r="AX43" s="44">
        <f t="shared" si="88"/>
        <v>93285554.052834824</v>
      </c>
      <c r="AY43" s="14">
        <f>VLOOKUP($C43,Sheet5!$A$2:$L$901,9,0)</f>
        <v>6418689.7853624132</v>
      </c>
      <c r="AZ43" s="17">
        <f>VLOOKUP($C43,ผลงานแก้ไข!$A$3:$M$902,10,0)</f>
        <v>383.78690000000006</v>
      </c>
      <c r="BA43" s="14">
        <f t="shared" si="89"/>
        <v>16724.619275338508</v>
      </c>
      <c r="BB43" s="36">
        <f t="shared" si="90"/>
        <v>460.54428000000007</v>
      </c>
      <c r="BC43" s="42">
        <f t="shared" si="91"/>
        <v>460.54428000000007</v>
      </c>
      <c r="BD43" s="43">
        <f t="shared" si="60"/>
        <v>17210.469465287093</v>
      </c>
      <c r="BE43" s="44">
        <f t="shared" si="92"/>
        <v>7926183.2683526305</v>
      </c>
      <c r="BF43" s="14">
        <f>VLOOKUP($C43,Sheet5!$A$2:$L$901,10,0)</f>
        <v>1438830.8394955087</v>
      </c>
      <c r="BG43" s="17">
        <f>VLOOKUP($C43,ผลงานแก้ไข!$A$3:$M$902,9,0)</f>
        <v>235.64319999999998</v>
      </c>
      <c r="BH43" s="14">
        <f t="shared" si="93"/>
        <v>6105.9722474296259</v>
      </c>
      <c r="BI43" s="36">
        <f t="shared" si="94"/>
        <v>282.77183999999994</v>
      </c>
      <c r="BJ43" s="42">
        <f t="shared" si="95"/>
        <v>282.77183999999994</v>
      </c>
      <c r="BK43" s="43">
        <f t="shared" si="61"/>
        <v>6283.3507412174567</v>
      </c>
      <c r="BL43" s="44">
        <f t="shared" si="96"/>
        <v>1776754.6504594237</v>
      </c>
      <c r="BM43" s="14">
        <f>VLOOKUP($C43,Sheet5!$A$2:$L$901,11,0)</f>
        <v>1381990.3829100858</v>
      </c>
      <c r="BN43" s="17">
        <f>VLOOKUP($C43,ผลงานแก้ไข!$A$3:$M$902,11,0)</f>
        <v>75.868399999999994</v>
      </c>
      <c r="BO43" s="14">
        <f t="shared" si="97"/>
        <v>18215.625779772421</v>
      </c>
      <c r="BP43" s="36">
        <f t="shared" si="98"/>
        <v>91.042079999999984</v>
      </c>
      <c r="BQ43" s="42">
        <f t="shared" si="99"/>
        <v>91.042079999999984</v>
      </c>
      <c r="BR43" s="43">
        <f t="shared" si="62"/>
        <v>18744.789708674809</v>
      </c>
      <c r="BS43" s="44">
        <f t="shared" si="100"/>
        <v>1706564.6442403484</v>
      </c>
      <c r="BT43" s="14">
        <f>VLOOKUP($C43,Sheet5!$A$2:$L$901,12,0)</f>
        <v>5488987.6350995312</v>
      </c>
      <c r="BU43" s="17">
        <f>VLOOKUP($C43,ผลงานแก้ไข!$A$3:$M$902,12,0)</f>
        <v>189.04209999999949</v>
      </c>
      <c r="BV43" s="14">
        <f t="shared" si="101"/>
        <v>29035.794857862591</v>
      </c>
      <c r="BW43" s="36">
        <f t="shared" si="102"/>
        <v>226.85051999999939</v>
      </c>
      <c r="BX43" s="42">
        <f t="shared" si="103"/>
        <v>226.85051999999939</v>
      </c>
      <c r="BY43" s="43">
        <f t="shared" si="63"/>
        <v>29879.284698483498</v>
      </c>
      <c r="BZ43" s="44">
        <f t="shared" si="104"/>
        <v>6778131.2710790066</v>
      </c>
      <c r="CA43" s="45">
        <f t="shared" si="105"/>
        <v>111473187.88696623</v>
      </c>
      <c r="CB43" s="46">
        <f t="shared" si="106"/>
        <v>198625203.63154918</v>
      </c>
      <c r="CC43" s="47">
        <f>IFERROR(VLOOKUP($C43,'UC Revenue Structure'!$A$2:$F$897,6,0),0)</f>
        <v>0.54</v>
      </c>
      <c r="CD43" s="46">
        <f t="shared" si="107"/>
        <v>107257609.96103656</v>
      </c>
    </row>
    <row r="44" spans="1:82">
      <c r="A44" s="7">
        <v>8</v>
      </c>
      <c r="B44" s="8" t="s">
        <v>2</v>
      </c>
      <c r="C44" s="7">
        <v>11047</v>
      </c>
      <c r="D44" s="9" t="s">
        <v>1427</v>
      </c>
      <c r="E44" s="10" t="s">
        <v>1823</v>
      </c>
      <c r="F44" s="12">
        <v>6</v>
      </c>
      <c r="G44" s="13" t="s">
        <v>1825</v>
      </c>
      <c r="H44" s="14">
        <f>VLOOKUP($C44,Sheet5!$A$2:$L$901,3,0)</f>
        <v>40016618.642319642</v>
      </c>
      <c r="I44" s="15">
        <f>VLOOKUP($C44,ผลงานแก้ไข!$A$3:$M$902,2,0)</f>
        <v>59984</v>
      </c>
      <c r="J44" s="16">
        <f t="shared" si="64"/>
        <v>667.12154311682514</v>
      </c>
      <c r="K44" s="36">
        <f t="shared" si="65"/>
        <v>71980.800000000003</v>
      </c>
      <c r="L44" s="42">
        <f t="shared" si="66"/>
        <v>71980.800000000003</v>
      </c>
      <c r="M44" s="43">
        <f t="shared" si="54"/>
        <v>686.50142394436887</v>
      </c>
      <c r="N44" s="44">
        <f t="shared" si="67"/>
        <v>49414921.696654826</v>
      </c>
      <c r="O44" s="14">
        <f>VLOOKUP($C44,Sheet5!$A$2:$L$901,4,0)</f>
        <v>5919352.9433084745</v>
      </c>
      <c r="P44" s="15">
        <f>VLOOKUP($C44,ผลงานแก้ไข!$A$3:$M$902,4,0)</f>
        <v>9605</v>
      </c>
      <c r="Q44" s="16">
        <f t="shared" si="68"/>
        <v>616.27828665366735</v>
      </c>
      <c r="R44" s="36">
        <f t="shared" si="69"/>
        <v>11526</v>
      </c>
      <c r="S44" s="42">
        <f t="shared" si="70"/>
        <v>11526</v>
      </c>
      <c r="T44" s="43">
        <f t="shared" si="55"/>
        <v>634.18117088095642</v>
      </c>
      <c r="U44" s="44">
        <f t="shared" si="71"/>
        <v>7309572.1755739041</v>
      </c>
      <c r="V44" s="14">
        <f>VLOOKUP($C44,Sheet5!$A$2:$L$901,5,0)</f>
        <v>1482120.2850983951</v>
      </c>
      <c r="W44" s="15">
        <f>VLOOKUP($C44,ผลงานแก้ไข!$A$3:$M$902,3,0)</f>
        <v>3935</v>
      </c>
      <c r="X44" s="16">
        <f t="shared" si="72"/>
        <v>376.65064424355654</v>
      </c>
      <c r="Y44" s="36">
        <f t="shared" si="73"/>
        <v>4722</v>
      </c>
      <c r="Z44" s="42">
        <f t="shared" si="74"/>
        <v>4722</v>
      </c>
      <c r="AA44" s="43">
        <f t="shared" si="56"/>
        <v>387.59234545883186</v>
      </c>
      <c r="AB44" s="44">
        <f t="shared" si="75"/>
        <v>1830211.055256604</v>
      </c>
      <c r="AC44" s="14">
        <f>VLOOKUP($C44,Sheet5!$A$2:$L$901,6,0)</f>
        <v>754508.48729271069</v>
      </c>
      <c r="AD44" s="15">
        <f>VLOOKUP($C44,ผลงานแก้ไข!$A$3:$M$902,5,0)</f>
        <v>945</v>
      </c>
      <c r="AE44" s="16">
        <f t="shared" si="76"/>
        <v>798.42167967482612</v>
      </c>
      <c r="AF44" s="36">
        <f t="shared" si="77"/>
        <v>1134</v>
      </c>
      <c r="AG44" s="42">
        <f t="shared" si="78"/>
        <v>1134</v>
      </c>
      <c r="AH44" s="43">
        <f t="shared" si="57"/>
        <v>821.61582946937983</v>
      </c>
      <c r="AI44" s="44">
        <f t="shared" si="79"/>
        <v>931712.35061827675</v>
      </c>
      <c r="AJ44" s="14">
        <f>VLOOKUP($C44,Sheet5!$A$2:$L$901,7,0)</f>
        <v>3564502.7043294911</v>
      </c>
      <c r="AK44" s="15">
        <f>VLOOKUP($C44,ผลงานแก้ไข!$A$3:$M$902,6,0)</f>
        <v>13044</v>
      </c>
      <c r="AL44" s="16">
        <f t="shared" si="80"/>
        <v>273.26760996086256</v>
      </c>
      <c r="AM44" s="36">
        <f t="shared" si="81"/>
        <v>15652.8</v>
      </c>
      <c r="AN44" s="42">
        <f t="shared" si="82"/>
        <v>15652.8</v>
      </c>
      <c r="AO44" s="43">
        <f t="shared" si="58"/>
        <v>281.20603403022562</v>
      </c>
      <c r="AP44" s="44">
        <f t="shared" si="83"/>
        <v>4401661.809468315</v>
      </c>
      <c r="AQ44" s="45">
        <f t="shared" si="84"/>
        <v>63888079.087571919</v>
      </c>
      <c r="AR44" s="14">
        <f>VLOOKUP($C44,Sheet5!$A$2:$L$901,8,0)</f>
        <v>22079132.646845326</v>
      </c>
      <c r="AS44" s="17">
        <f>VLOOKUP($C44,ผลงานแก้ไข!$A$3:$M$902,8,0)</f>
        <v>1543.7037</v>
      </c>
      <c r="AT44" s="14">
        <f t="shared" si="85"/>
        <v>14302.701125122214</v>
      </c>
      <c r="AU44" s="36">
        <f t="shared" si="86"/>
        <v>1852.44444</v>
      </c>
      <c r="AV44" s="42">
        <f t="shared" si="87"/>
        <v>1852.44444</v>
      </c>
      <c r="AW44" s="43">
        <f t="shared" si="59"/>
        <v>14718.194592807014</v>
      </c>
      <c r="AX44" s="44">
        <f t="shared" si="88"/>
        <v>27264637.740283418</v>
      </c>
      <c r="AY44" s="14">
        <f>VLOOKUP($C44,Sheet5!$A$2:$L$901,9,0)</f>
        <v>2125023.116366663</v>
      </c>
      <c r="AZ44" s="17">
        <f>VLOOKUP($C44,ผลงานแก้ไข!$A$3:$M$902,10,0)</f>
        <v>139.21770000000001</v>
      </c>
      <c r="BA44" s="14">
        <f t="shared" si="89"/>
        <v>15264.029763217342</v>
      </c>
      <c r="BB44" s="36">
        <f t="shared" si="90"/>
        <v>167.06124</v>
      </c>
      <c r="BC44" s="42">
        <f t="shared" si="91"/>
        <v>167.06124</v>
      </c>
      <c r="BD44" s="43">
        <f t="shared" si="60"/>
        <v>15707.449827838806</v>
      </c>
      <c r="BE44" s="44">
        <f t="shared" si="92"/>
        <v>2624106.0454765372</v>
      </c>
      <c r="BF44" s="14">
        <f>VLOOKUP($C44,Sheet5!$A$2:$L$901,10,0)</f>
        <v>812653.2437927362</v>
      </c>
      <c r="BG44" s="17">
        <f>VLOOKUP($C44,ผลงานแก้ไข!$A$3:$M$902,9,0)</f>
        <v>61.729900000000001</v>
      </c>
      <c r="BH44" s="14">
        <f t="shared" si="93"/>
        <v>13164.66159499264</v>
      </c>
      <c r="BI44" s="36">
        <f t="shared" si="94"/>
        <v>74.075879999999998</v>
      </c>
      <c r="BJ44" s="42">
        <f t="shared" si="95"/>
        <v>74.075879999999998</v>
      </c>
      <c r="BK44" s="43">
        <f t="shared" si="61"/>
        <v>13547.095014327177</v>
      </c>
      <c r="BL44" s="44">
        <f t="shared" si="96"/>
        <v>1003512.9846298982</v>
      </c>
      <c r="BM44" s="14">
        <f>VLOOKUP($C44,Sheet5!$A$2:$L$901,11,0)</f>
        <v>163042.43829967748</v>
      </c>
      <c r="BN44" s="17">
        <f>VLOOKUP($C44,ผลงานแก้ไข!$A$3:$M$902,11,0)</f>
        <v>10.535200000000001</v>
      </c>
      <c r="BO44" s="14">
        <f t="shared" si="97"/>
        <v>15475.969919857</v>
      </c>
      <c r="BP44" s="36">
        <f t="shared" si="98"/>
        <v>12.642240000000001</v>
      </c>
      <c r="BQ44" s="42">
        <f t="shared" si="99"/>
        <v>12.642240000000001</v>
      </c>
      <c r="BR44" s="43">
        <f t="shared" si="62"/>
        <v>15925.546846028845</v>
      </c>
      <c r="BS44" s="44">
        <f t="shared" si="100"/>
        <v>201334.58535873971</v>
      </c>
      <c r="BT44" s="14">
        <f>VLOOKUP($C44,Sheet5!$A$2:$L$901,12,0)</f>
        <v>2461055.7723468845</v>
      </c>
      <c r="BU44" s="17">
        <f>VLOOKUP($C44,ผลงานแก้ไข!$A$3:$M$902,12,0)</f>
        <v>159.82780000000002</v>
      </c>
      <c r="BV44" s="14">
        <f t="shared" si="101"/>
        <v>15398.170858554546</v>
      </c>
      <c r="BW44" s="36">
        <f t="shared" si="102"/>
        <v>191.79336000000004</v>
      </c>
      <c r="BX44" s="42">
        <f t="shared" si="103"/>
        <v>191.79336000000004</v>
      </c>
      <c r="BY44" s="43">
        <f t="shared" si="63"/>
        <v>15845.487721995556</v>
      </c>
      <c r="BZ44" s="44">
        <f t="shared" si="104"/>
        <v>3039059.3310402744</v>
      </c>
      <c r="CA44" s="45">
        <f t="shared" si="105"/>
        <v>34132650.686788872</v>
      </c>
      <c r="CB44" s="46">
        <f t="shared" si="106"/>
        <v>98020729.774360791</v>
      </c>
      <c r="CC44" s="47">
        <f>IFERROR(VLOOKUP($C44,'UC Revenue Structure'!$A$2:$F$897,6,0),0)</f>
        <v>0.52</v>
      </c>
      <c r="CD44" s="46">
        <f t="shared" si="107"/>
        <v>50970779.48266761</v>
      </c>
    </row>
    <row r="45" spans="1:82">
      <c r="A45" s="7">
        <v>8</v>
      </c>
      <c r="B45" s="8" t="s">
        <v>2</v>
      </c>
      <c r="C45" s="7">
        <v>11048</v>
      </c>
      <c r="D45" s="9" t="s">
        <v>1428</v>
      </c>
      <c r="E45" s="10" t="s">
        <v>1823</v>
      </c>
      <c r="F45" s="12">
        <v>6</v>
      </c>
      <c r="G45" s="13" t="s">
        <v>1825</v>
      </c>
      <c r="H45" s="14">
        <f>VLOOKUP($C45,Sheet5!$A$2:$L$901,3,0)</f>
        <v>34271261.466554768</v>
      </c>
      <c r="I45" s="15">
        <f>VLOOKUP($C45,ผลงานแก้ไข!$A$3:$M$902,2,0)</f>
        <v>50056</v>
      </c>
      <c r="J45" s="16">
        <f t="shared" si="64"/>
        <v>684.65841190975641</v>
      </c>
      <c r="K45" s="36">
        <f t="shared" si="65"/>
        <v>60067.199999999997</v>
      </c>
      <c r="L45" s="42">
        <f t="shared" si="66"/>
        <v>60067.199999999997</v>
      </c>
      <c r="M45" s="43">
        <f t="shared" si="54"/>
        <v>704.54773877573484</v>
      </c>
      <c r="N45" s="44">
        <f t="shared" si="67"/>
        <v>42320209.934589818</v>
      </c>
      <c r="O45" s="14">
        <f>VLOOKUP($C45,Sheet5!$A$2:$L$901,4,0)</f>
        <v>5714531.174474786</v>
      </c>
      <c r="P45" s="15">
        <f>VLOOKUP($C45,ผลงานแก้ไข!$A$3:$M$902,4,0)</f>
        <v>7243</v>
      </c>
      <c r="Q45" s="16">
        <f t="shared" si="68"/>
        <v>788.97296347850147</v>
      </c>
      <c r="R45" s="36">
        <f t="shared" si="69"/>
        <v>8691.6</v>
      </c>
      <c r="S45" s="42">
        <f t="shared" si="70"/>
        <v>8691.6</v>
      </c>
      <c r="T45" s="43">
        <f t="shared" si="55"/>
        <v>811.89262806755198</v>
      </c>
      <c r="U45" s="44">
        <f t="shared" si="71"/>
        <v>7056645.9661119347</v>
      </c>
      <c r="V45" s="14">
        <f>VLOOKUP($C45,Sheet5!$A$2:$L$901,5,0)</f>
        <v>1230666.5250204518</v>
      </c>
      <c r="W45" s="15">
        <f>VLOOKUP($C45,ผลงานแก้ไข!$A$3:$M$902,3,0)</f>
        <v>3184</v>
      </c>
      <c r="X45" s="16">
        <f t="shared" si="72"/>
        <v>386.51586841094593</v>
      </c>
      <c r="Y45" s="36">
        <f t="shared" si="73"/>
        <v>3820.7999999999997</v>
      </c>
      <c r="Z45" s="42">
        <f t="shared" si="74"/>
        <v>3820.7999999999997</v>
      </c>
      <c r="AA45" s="43">
        <f t="shared" si="56"/>
        <v>397.7441543882839</v>
      </c>
      <c r="AB45" s="44">
        <f t="shared" si="75"/>
        <v>1519700.865086755</v>
      </c>
      <c r="AC45" s="14">
        <f>VLOOKUP($C45,Sheet5!$A$2:$L$901,6,0)</f>
        <v>1026340.8353205028</v>
      </c>
      <c r="AD45" s="15">
        <f>VLOOKUP($C45,ผลงานแก้ไข!$A$3:$M$902,5,0)</f>
        <v>1424</v>
      </c>
      <c r="AE45" s="16">
        <f t="shared" si="76"/>
        <v>720.74496862394858</v>
      </c>
      <c r="AF45" s="36">
        <f t="shared" si="77"/>
        <v>1708.8</v>
      </c>
      <c r="AG45" s="42">
        <f t="shared" si="78"/>
        <v>1708.8</v>
      </c>
      <c r="AH45" s="43">
        <f t="shared" si="57"/>
        <v>741.68260996247432</v>
      </c>
      <c r="AI45" s="44">
        <f t="shared" si="79"/>
        <v>1267387.243903876</v>
      </c>
      <c r="AJ45" s="14">
        <f>VLOOKUP($C45,Sheet5!$A$2:$L$901,7,0)</f>
        <v>4190455.4637645716</v>
      </c>
      <c r="AK45" s="15">
        <f>VLOOKUP($C45,ผลงานแก้ไข!$A$3:$M$902,6,0)</f>
        <v>5648</v>
      </c>
      <c r="AL45" s="16">
        <f t="shared" si="80"/>
        <v>741.93616568069615</v>
      </c>
      <c r="AM45" s="36">
        <f t="shared" si="81"/>
        <v>6777.5999999999995</v>
      </c>
      <c r="AN45" s="42">
        <f t="shared" si="82"/>
        <v>6777.5999999999995</v>
      </c>
      <c r="AO45" s="43">
        <f t="shared" si="58"/>
        <v>763.48941129372042</v>
      </c>
      <c r="AP45" s="44">
        <f t="shared" si="83"/>
        <v>5174625.8339843191</v>
      </c>
      <c r="AQ45" s="45">
        <f t="shared" si="84"/>
        <v>57338569.843676701</v>
      </c>
      <c r="AR45" s="14">
        <f>VLOOKUP($C45,Sheet5!$A$2:$L$901,8,0)</f>
        <v>25314054.806085799</v>
      </c>
      <c r="AS45" s="17">
        <f>VLOOKUP($C45,ผลงานแก้ไข!$A$3:$M$902,8,0)</f>
        <v>1820.5029</v>
      </c>
      <c r="AT45" s="14">
        <f t="shared" si="85"/>
        <v>13904.97911653192</v>
      </c>
      <c r="AU45" s="36">
        <f t="shared" si="86"/>
        <v>2184.6034799999998</v>
      </c>
      <c r="AV45" s="42">
        <f t="shared" si="87"/>
        <v>2184.6034799999998</v>
      </c>
      <c r="AW45" s="43">
        <f t="shared" si="59"/>
        <v>14308.918759867172</v>
      </c>
      <c r="AX45" s="44">
        <f t="shared" si="88"/>
        <v>31259313.717843104</v>
      </c>
      <c r="AY45" s="14">
        <f>VLOOKUP($C45,Sheet5!$A$2:$L$901,9,0)</f>
        <v>1941556.3653282896</v>
      </c>
      <c r="AZ45" s="17">
        <f>VLOOKUP($C45,ผลงานแก้ไข!$A$3:$M$902,10,0)</f>
        <v>148.0539</v>
      </c>
      <c r="BA45" s="14">
        <f t="shared" si="89"/>
        <v>13113.848168324439</v>
      </c>
      <c r="BB45" s="36">
        <f t="shared" si="90"/>
        <v>177.66468</v>
      </c>
      <c r="BC45" s="42">
        <f t="shared" si="91"/>
        <v>177.66468</v>
      </c>
      <c r="BD45" s="43">
        <f t="shared" si="60"/>
        <v>13494.805457614264</v>
      </c>
      <c r="BE45" s="44">
        <f t="shared" si="92"/>
        <v>2397550.2932892917</v>
      </c>
      <c r="BF45" s="14">
        <f>VLOOKUP($C45,Sheet5!$A$2:$L$901,10,0)</f>
        <v>772129.94982933567</v>
      </c>
      <c r="BG45" s="17">
        <f>VLOOKUP($C45,ผลงานแก้ไข!$A$3:$M$902,9,0)</f>
        <v>110.8048</v>
      </c>
      <c r="BH45" s="14">
        <f t="shared" si="93"/>
        <v>6968.3799783884424</v>
      </c>
      <c r="BI45" s="36">
        <f t="shared" si="94"/>
        <v>132.96575999999999</v>
      </c>
      <c r="BJ45" s="42">
        <f t="shared" si="95"/>
        <v>132.96575999999999</v>
      </c>
      <c r="BK45" s="43">
        <f t="shared" si="61"/>
        <v>7170.8114167606263</v>
      </c>
      <c r="BL45" s="44">
        <f t="shared" si="96"/>
        <v>953472.38984625333</v>
      </c>
      <c r="BM45" s="14">
        <f>VLOOKUP($C45,Sheet5!$A$2:$L$901,11,0)</f>
        <v>591638.14316186984</v>
      </c>
      <c r="BN45" s="17">
        <f>VLOOKUP($C45,ผลงานแก้ไข!$A$3:$M$902,11,0)</f>
        <v>37.630000000000003</v>
      </c>
      <c r="BO45" s="14">
        <f t="shared" si="97"/>
        <v>15722.51244118708</v>
      </c>
      <c r="BP45" s="36">
        <f t="shared" si="98"/>
        <v>45.155999999999999</v>
      </c>
      <c r="BQ45" s="42">
        <f t="shared" si="99"/>
        <v>45.155999999999999</v>
      </c>
      <c r="BR45" s="43">
        <f t="shared" si="62"/>
        <v>16179.251427603565</v>
      </c>
      <c r="BS45" s="44">
        <f t="shared" si="100"/>
        <v>730590.27746486652</v>
      </c>
      <c r="BT45" s="14">
        <f>VLOOKUP($C45,Sheet5!$A$2:$L$901,12,0)</f>
        <v>4857350.9404596118</v>
      </c>
      <c r="BU45" s="17">
        <f>VLOOKUP($C45,ผลงานแก้ไข!$A$3:$M$902,12,0)</f>
        <v>234.26729999999986</v>
      </c>
      <c r="BV45" s="14">
        <f t="shared" si="101"/>
        <v>20734.225137096022</v>
      </c>
      <c r="BW45" s="36">
        <f t="shared" si="102"/>
        <v>281.12075999999985</v>
      </c>
      <c r="BX45" s="42">
        <f t="shared" si="103"/>
        <v>281.12075999999985</v>
      </c>
      <c r="BY45" s="43">
        <f t="shared" si="63"/>
        <v>21336.554377328663</v>
      </c>
      <c r="BZ45" s="44">
        <f t="shared" si="104"/>
        <v>5998148.3823359571</v>
      </c>
      <c r="CA45" s="45">
        <f t="shared" si="105"/>
        <v>41339075.060779467</v>
      </c>
      <c r="CB45" s="46">
        <f t="shared" si="106"/>
        <v>98677644.904456168</v>
      </c>
      <c r="CC45" s="47">
        <f>IFERROR(VLOOKUP($C45,'UC Revenue Structure'!$A$2:$F$897,6,0),0)</f>
        <v>0.56999999999999995</v>
      </c>
      <c r="CD45" s="46">
        <f t="shared" si="107"/>
        <v>56246257.595540009</v>
      </c>
    </row>
    <row r="46" spans="1:82">
      <c r="A46" s="7">
        <v>8</v>
      </c>
      <c r="B46" s="8" t="s">
        <v>2</v>
      </c>
      <c r="C46" s="7">
        <v>11049</v>
      </c>
      <c r="D46" s="9" t="s">
        <v>1429</v>
      </c>
      <c r="E46" s="10" t="s">
        <v>1823</v>
      </c>
      <c r="F46" s="12">
        <v>6</v>
      </c>
      <c r="G46" s="13" t="s">
        <v>1825</v>
      </c>
      <c r="H46" s="14">
        <f>VLOOKUP($C46,Sheet5!$A$2:$L$901,3,0)</f>
        <v>36269561.061109498</v>
      </c>
      <c r="I46" s="15">
        <f>VLOOKUP($C46,ผลงานแก้ไข!$A$3:$M$902,2,0)</f>
        <v>55338</v>
      </c>
      <c r="J46" s="16">
        <f t="shared" si="64"/>
        <v>655.41871880280269</v>
      </c>
      <c r="K46" s="36">
        <f t="shared" si="65"/>
        <v>66405.599999999991</v>
      </c>
      <c r="L46" s="42">
        <f t="shared" si="66"/>
        <v>66405.599999999991</v>
      </c>
      <c r="M46" s="43">
        <f t="shared" si="54"/>
        <v>674.45863258402414</v>
      </c>
      <c r="N46" s="44">
        <f t="shared" si="67"/>
        <v>44787830.17192167</v>
      </c>
      <c r="O46" s="14">
        <f>VLOOKUP($C46,Sheet5!$A$2:$L$901,4,0)</f>
        <v>4712240.2635554327</v>
      </c>
      <c r="P46" s="15">
        <f>VLOOKUP($C46,ผลงานแก้ไข!$A$3:$M$902,4,0)</f>
        <v>6081</v>
      </c>
      <c r="Q46" s="16">
        <f t="shared" si="68"/>
        <v>774.91206438997415</v>
      </c>
      <c r="R46" s="36">
        <f t="shared" si="69"/>
        <v>7297.2</v>
      </c>
      <c r="S46" s="42">
        <f t="shared" si="70"/>
        <v>7297.2</v>
      </c>
      <c r="T46" s="43">
        <f t="shared" si="55"/>
        <v>797.42325986050287</v>
      </c>
      <c r="U46" s="44">
        <f t="shared" si="71"/>
        <v>5818957.0118540609</v>
      </c>
      <c r="V46" s="14">
        <f>VLOOKUP($C46,Sheet5!$A$2:$L$901,5,0)</f>
        <v>1298511.8640574941</v>
      </c>
      <c r="W46" s="15">
        <f>VLOOKUP($C46,ผลงานแก้ไข!$A$3:$M$902,3,0)</f>
        <v>2735</v>
      </c>
      <c r="X46" s="16">
        <f t="shared" si="72"/>
        <v>474.77581866818798</v>
      </c>
      <c r="Y46" s="36">
        <f t="shared" si="73"/>
        <v>3282</v>
      </c>
      <c r="Z46" s="42">
        <f t="shared" si="74"/>
        <v>3282</v>
      </c>
      <c r="AA46" s="43">
        <f t="shared" si="56"/>
        <v>488.56805620049886</v>
      </c>
      <c r="AB46" s="44">
        <f t="shared" si="75"/>
        <v>1603480.3604500373</v>
      </c>
      <c r="AC46" s="14">
        <f>VLOOKUP($C46,Sheet5!$A$2:$L$901,6,0)</f>
        <v>720348.81125958648</v>
      </c>
      <c r="AD46" s="15">
        <f>VLOOKUP($C46,ผลงานแก้ไข!$A$3:$M$902,5,0)</f>
        <v>926</v>
      </c>
      <c r="AE46" s="16">
        <f t="shared" si="76"/>
        <v>777.91448300171328</v>
      </c>
      <c r="AF46" s="36">
        <f t="shared" si="77"/>
        <v>1111.2</v>
      </c>
      <c r="AG46" s="42">
        <f t="shared" si="78"/>
        <v>1111.2</v>
      </c>
      <c r="AH46" s="43">
        <f t="shared" si="57"/>
        <v>800.51289873291307</v>
      </c>
      <c r="AI46" s="44">
        <f t="shared" si="79"/>
        <v>889529.93307201308</v>
      </c>
      <c r="AJ46" s="14">
        <f>VLOOKUP($C46,Sheet5!$A$2:$L$901,7,0)</f>
        <v>2618422.3084179689</v>
      </c>
      <c r="AK46" s="15">
        <f>VLOOKUP($C46,ผลงานแก้ไข!$A$3:$M$902,6,0)</f>
        <v>6422</v>
      </c>
      <c r="AL46" s="16">
        <f t="shared" si="80"/>
        <v>407.72692438772486</v>
      </c>
      <c r="AM46" s="36">
        <f t="shared" si="81"/>
        <v>7706.4</v>
      </c>
      <c r="AN46" s="42">
        <f t="shared" si="82"/>
        <v>7706.4</v>
      </c>
      <c r="AO46" s="43">
        <f t="shared" si="58"/>
        <v>419.57139154118829</v>
      </c>
      <c r="AP46" s="44">
        <f t="shared" si="83"/>
        <v>3233384.9717730135</v>
      </c>
      <c r="AQ46" s="45">
        <f t="shared" si="84"/>
        <v>56333182.449070796</v>
      </c>
      <c r="AR46" s="14">
        <f>VLOOKUP($C46,Sheet5!$A$2:$L$901,8,0)</f>
        <v>14113962.540837761</v>
      </c>
      <c r="AS46" s="17">
        <f>VLOOKUP($C46,ผลงานแก้ไข!$A$3:$M$902,8,0)</f>
        <v>755.33179999999993</v>
      </c>
      <c r="AT46" s="14">
        <f t="shared" si="85"/>
        <v>18685.778277622845</v>
      </c>
      <c r="AU46" s="36">
        <f t="shared" si="86"/>
        <v>906.39815999999985</v>
      </c>
      <c r="AV46" s="42">
        <f t="shared" si="87"/>
        <v>906.39815999999985</v>
      </c>
      <c r="AW46" s="43">
        <f t="shared" si="59"/>
        <v>19228.600136587789</v>
      </c>
      <c r="AX46" s="44">
        <f t="shared" si="88"/>
        <v>17428767.783178918</v>
      </c>
      <c r="AY46" s="14">
        <f>VLOOKUP($C46,Sheet5!$A$2:$L$901,9,0)</f>
        <v>1244673.9708088578</v>
      </c>
      <c r="AZ46" s="17">
        <f>VLOOKUP($C46,ผลงานแก้ไข!$A$3:$M$902,10,0)</f>
        <v>53.7575</v>
      </c>
      <c r="BA46" s="14">
        <f t="shared" si="89"/>
        <v>23153.494318166911</v>
      </c>
      <c r="BB46" s="36">
        <f t="shared" si="90"/>
        <v>64.509</v>
      </c>
      <c r="BC46" s="42">
        <f t="shared" si="91"/>
        <v>64.509</v>
      </c>
      <c r="BD46" s="43">
        <f t="shared" si="60"/>
        <v>23826.103328109661</v>
      </c>
      <c r="BE46" s="44">
        <f t="shared" si="92"/>
        <v>1536998.0995930261</v>
      </c>
      <c r="BF46" s="14">
        <f>VLOOKUP($C46,Sheet5!$A$2:$L$901,10,0)</f>
        <v>243575.20931572738</v>
      </c>
      <c r="BG46" s="17">
        <f>VLOOKUP($C46,ผลงานแก้ไข!$A$3:$M$902,9,0)</f>
        <v>14.193500000000002</v>
      </c>
      <c r="BH46" s="14">
        <f t="shared" si="93"/>
        <v>17161.039159877924</v>
      </c>
      <c r="BI46" s="36">
        <f t="shared" si="94"/>
        <v>17.032200000000003</v>
      </c>
      <c r="BJ46" s="42">
        <f t="shared" si="95"/>
        <v>17.032200000000003</v>
      </c>
      <c r="BK46" s="43">
        <f t="shared" si="61"/>
        <v>17659.567347472377</v>
      </c>
      <c r="BL46" s="44">
        <f t="shared" si="96"/>
        <v>300781.28297561908</v>
      </c>
      <c r="BM46" s="14">
        <f>VLOOKUP($C46,Sheet5!$A$2:$L$901,11,0)</f>
        <v>238942.21409092049</v>
      </c>
      <c r="BN46" s="17">
        <f>VLOOKUP($C46,ผลงานแก้ไข!$A$3:$M$902,11,0)</f>
        <v>12.437800000000001</v>
      </c>
      <c r="BO46" s="14">
        <f t="shared" si="97"/>
        <v>19210.970918564413</v>
      </c>
      <c r="BP46" s="36">
        <f t="shared" si="98"/>
        <v>14.925360000000001</v>
      </c>
      <c r="BQ46" s="42">
        <f t="shared" si="99"/>
        <v>14.925360000000001</v>
      </c>
      <c r="BR46" s="43">
        <f t="shared" si="62"/>
        <v>19769.04962374871</v>
      </c>
      <c r="BS46" s="44">
        <f t="shared" si="100"/>
        <v>295060.18249231408</v>
      </c>
      <c r="BT46" s="14">
        <f>VLOOKUP($C46,Sheet5!$A$2:$L$901,12,0)</f>
        <v>1260202.016546767</v>
      </c>
      <c r="BU46" s="17">
        <f>VLOOKUP($C46,ผลงานแก้ไข!$A$3:$M$902,12,0)</f>
        <v>53.010800000000081</v>
      </c>
      <c r="BV46" s="14">
        <f t="shared" si="101"/>
        <v>23772.552320409523</v>
      </c>
      <c r="BW46" s="36">
        <f t="shared" si="102"/>
        <v>63.612960000000093</v>
      </c>
      <c r="BX46" s="42">
        <f t="shared" si="103"/>
        <v>63.612960000000093</v>
      </c>
      <c r="BY46" s="43">
        <f t="shared" si="63"/>
        <v>24463.14496531742</v>
      </c>
      <c r="BZ46" s="44">
        <f t="shared" si="104"/>
        <v>1556173.0621529408</v>
      </c>
      <c r="CA46" s="45">
        <f t="shared" si="105"/>
        <v>21117780.410392817</v>
      </c>
      <c r="CB46" s="46">
        <f t="shared" si="106"/>
        <v>77450962.859463617</v>
      </c>
      <c r="CC46" s="47">
        <f>IFERROR(VLOOKUP($C46,'UC Revenue Structure'!$A$2:$F$897,6,0),0)</f>
        <v>0.55000000000000004</v>
      </c>
      <c r="CD46" s="46">
        <f t="shared" si="107"/>
        <v>42598029.572704993</v>
      </c>
    </row>
    <row r="47" spans="1:82">
      <c r="A47" s="7">
        <v>8</v>
      </c>
      <c r="B47" s="8" t="s">
        <v>2</v>
      </c>
      <c r="C47" s="7">
        <v>11050</v>
      </c>
      <c r="D47" s="9" t="s">
        <v>1430</v>
      </c>
      <c r="E47" s="10" t="s">
        <v>1823</v>
      </c>
      <c r="F47" s="12">
        <v>2</v>
      </c>
      <c r="G47" s="13" t="s">
        <v>1830</v>
      </c>
      <c r="H47" s="14">
        <f>VLOOKUP($C47,Sheet5!$A$2:$L$901,3,0)</f>
        <v>18078355.796953749</v>
      </c>
      <c r="I47" s="15">
        <f>VLOOKUP($C47,ผลงานแก้ไข!$A$3:$M$902,2,0)</f>
        <v>23208</v>
      </c>
      <c r="J47" s="16">
        <f t="shared" si="64"/>
        <v>778.97086336408779</v>
      </c>
      <c r="K47" s="36">
        <f t="shared" si="65"/>
        <v>27849.599999999999</v>
      </c>
      <c r="L47" s="42">
        <f t="shared" si="66"/>
        <v>27849.599999999999</v>
      </c>
      <c r="M47" s="43">
        <f t="shared" si="54"/>
        <v>801.59996694481458</v>
      </c>
      <c r="N47" s="44">
        <f t="shared" si="67"/>
        <v>22324238.439426307</v>
      </c>
      <c r="O47" s="14">
        <f>VLOOKUP($C47,Sheet5!$A$2:$L$901,4,0)</f>
        <v>2602352.8332355535</v>
      </c>
      <c r="P47" s="15">
        <f>VLOOKUP($C47,ผลงานแก้ไข!$A$3:$M$902,4,0)</f>
        <v>2677</v>
      </c>
      <c r="Q47" s="16">
        <f t="shared" si="68"/>
        <v>972.11536542232102</v>
      </c>
      <c r="R47" s="36">
        <f t="shared" si="69"/>
        <v>3212.4</v>
      </c>
      <c r="S47" s="42">
        <f t="shared" si="70"/>
        <v>3212.4</v>
      </c>
      <c r="T47" s="43">
        <f t="shared" si="55"/>
        <v>1000.3553167878395</v>
      </c>
      <c r="U47" s="44">
        <f t="shared" si="71"/>
        <v>3213541.4196492555</v>
      </c>
      <c r="V47" s="14">
        <f>VLOOKUP($C47,Sheet5!$A$2:$L$901,5,0)</f>
        <v>733754.16593210388</v>
      </c>
      <c r="W47" s="15">
        <f>VLOOKUP($C47,ผลงานแก้ไข!$A$3:$M$902,3,0)</f>
        <v>1267</v>
      </c>
      <c r="X47" s="16">
        <f t="shared" si="72"/>
        <v>579.12720278776942</v>
      </c>
      <c r="Y47" s="36">
        <f t="shared" si="73"/>
        <v>1520.3999999999999</v>
      </c>
      <c r="Z47" s="42">
        <f t="shared" si="74"/>
        <v>1520.3999999999999</v>
      </c>
      <c r="AA47" s="43">
        <f t="shared" si="56"/>
        <v>595.95084802875408</v>
      </c>
      <c r="AB47" s="44">
        <f t="shared" si="75"/>
        <v>906083.66934291762</v>
      </c>
      <c r="AC47" s="14">
        <f>VLOOKUP($C47,Sheet5!$A$2:$L$901,6,0)</f>
        <v>379869.03574149078</v>
      </c>
      <c r="AD47" s="15">
        <f>VLOOKUP($C47,ผลงานแก้ไข!$A$3:$M$902,5,0)</f>
        <v>390</v>
      </c>
      <c r="AE47" s="16">
        <f t="shared" si="76"/>
        <v>974.02316856792504</v>
      </c>
      <c r="AF47" s="36">
        <f t="shared" si="77"/>
        <v>468</v>
      </c>
      <c r="AG47" s="42">
        <f t="shared" si="78"/>
        <v>468</v>
      </c>
      <c r="AH47" s="43">
        <f t="shared" si="57"/>
        <v>1002.3185416148233</v>
      </c>
      <c r="AI47" s="44">
        <f t="shared" si="79"/>
        <v>469085.07747573731</v>
      </c>
      <c r="AJ47" s="14">
        <f>VLOOKUP($C47,Sheet5!$A$2:$L$901,7,0)</f>
        <v>2431919.1628061864</v>
      </c>
      <c r="AK47" s="15">
        <f>VLOOKUP($C47,ผลงานแก้ไข!$A$3:$M$902,6,0)</f>
        <v>4208</v>
      </c>
      <c r="AL47" s="16">
        <f t="shared" si="80"/>
        <v>577.92755770108988</v>
      </c>
      <c r="AM47" s="36">
        <f t="shared" si="81"/>
        <v>5049.5999999999995</v>
      </c>
      <c r="AN47" s="42">
        <f t="shared" si="82"/>
        <v>5049.5999999999995</v>
      </c>
      <c r="AO47" s="43">
        <f t="shared" si="58"/>
        <v>594.71635325230659</v>
      </c>
      <c r="AP47" s="44">
        <f t="shared" si="83"/>
        <v>3003079.6973828468</v>
      </c>
      <c r="AQ47" s="45">
        <f t="shared" si="84"/>
        <v>29916028.30327706</v>
      </c>
      <c r="AR47" s="14">
        <f>VLOOKUP($C47,Sheet5!$A$2:$L$901,8,0)</f>
        <v>10782868.098701889</v>
      </c>
      <c r="AS47" s="17">
        <f>VLOOKUP($C47,ผลงานแก้ไข!$A$3:$M$902,8,0)</f>
        <v>403.89780000000002</v>
      </c>
      <c r="AT47" s="14">
        <f t="shared" si="85"/>
        <v>26697.021124407929</v>
      </c>
      <c r="AU47" s="36">
        <f t="shared" si="86"/>
        <v>484.67736000000002</v>
      </c>
      <c r="AV47" s="42">
        <f t="shared" si="87"/>
        <v>484.67736000000002</v>
      </c>
      <c r="AW47" s="43">
        <f t="shared" si="59"/>
        <v>27472.56958807198</v>
      </c>
      <c r="AX47" s="44">
        <f t="shared" si="88"/>
        <v>13315332.500363015</v>
      </c>
      <c r="AY47" s="14">
        <f>VLOOKUP($C47,Sheet5!$A$2:$L$901,9,0)</f>
        <v>1794586.01626742</v>
      </c>
      <c r="AZ47" s="17">
        <f>VLOOKUP($C47,ผลงานแก้ไข!$A$3:$M$902,10,0)</f>
        <v>62.612400000000001</v>
      </c>
      <c r="BA47" s="14">
        <f t="shared" si="89"/>
        <v>28661.830823725333</v>
      </c>
      <c r="BB47" s="36">
        <f t="shared" si="90"/>
        <v>75.134879999999995</v>
      </c>
      <c r="BC47" s="42">
        <f t="shared" si="91"/>
        <v>75.134879999999995</v>
      </c>
      <c r="BD47" s="43">
        <f t="shared" si="60"/>
        <v>29494.457009154554</v>
      </c>
      <c r="BE47" s="44">
        <f t="shared" si="92"/>
        <v>2216062.4880479863</v>
      </c>
      <c r="BF47" s="14">
        <f>VLOOKUP($C47,Sheet5!$A$2:$L$901,10,0)</f>
        <v>445406.08517663984</v>
      </c>
      <c r="BG47" s="17">
        <f>VLOOKUP($C47,ผลงานแก้ไข!$A$3:$M$902,9,0)</f>
        <v>22.005700000000001</v>
      </c>
      <c r="BH47" s="14">
        <f t="shared" si="93"/>
        <v>20240.48701821073</v>
      </c>
      <c r="BI47" s="36">
        <f t="shared" si="94"/>
        <v>26.406839999999999</v>
      </c>
      <c r="BJ47" s="42">
        <f t="shared" si="95"/>
        <v>26.406839999999999</v>
      </c>
      <c r="BK47" s="43">
        <f t="shared" si="61"/>
        <v>20828.473166089752</v>
      </c>
      <c r="BL47" s="44">
        <f t="shared" si="96"/>
        <v>550014.15834122547</v>
      </c>
      <c r="BM47" s="14">
        <f>VLOOKUP($C47,Sheet5!$A$2:$L$901,11,0)</f>
        <v>304177.00853686564</v>
      </c>
      <c r="BN47" s="17">
        <f>VLOOKUP($C47,ผลงานแก้ไข!$A$3:$M$902,11,0)</f>
        <v>17.321100000000001</v>
      </c>
      <c r="BO47" s="14">
        <f t="shared" si="97"/>
        <v>17561.067630627709</v>
      </c>
      <c r="BP47" s="36">
        <f t="shared" si="98"/>
        <v>20.785320000000002</v>
      </c>
      <c r="BQ47" s="42">
        <f t="shared" si="99"/>
        <v>20.785320000000002</v>
      </c>
      <c r="BR47" s="43">
        <f t="shared" si="62"/>
        <v>18071.216645297445</v>
      </c>
      <c r="BS47" s="44">
        <f t="shared" si="100"/>
        <v>375616.02076183393</v>
      </c>
      <c r="BT47" s="14">
        <f>VLOOKUP($C47,Sheet5!$A$2:$L$901,12,0)</f>
        <v>2045103.7266481037</v>
      </c>
      <c r="BU47" s="17">
        <f>VLOOKUP($C47,ผลงานแก้ไข!$A$3:$M$902,12,0)</f>
        <v>25.53439999999997</v>
      </c>
      <c r="BV47" s="14">
        <f t="shared" si="101"/>
        <v>80092.100329285444</v>
      </c>
      <c r="BW47" s="36">
        <f t="shared" si="102"/>
        <v>30.641279999999963</v>
      </c>
      <c r="BX47" s="42">
        <f t="shared" si="103"/>
        <v>30.641279999999963</v>
      </c>
      <c r="BY47" s="43">
        <f t="shared" si="63"/>
        <v>82418.775843851181</v>
      </c>
      <c r="BZ47" s="44">
        <f t="shared" si="104"/>
        <v>2525416.7878886773</v>
      </c>
      <c r="CA47" s="45">
        <f t="shared" si="105"/>
        <v>18982441.955402739</v>
      </c>
      <c r="CB47" s="46">
        <f t="shared" si="106"/>
        <v>48898470.2586798</v>
      </c>
      <c r="CC47" s="47">
        <f>IFERROR(VLOOKUP($C47,'UC Revenue Structure'!$A$2:$F$897,6,0),0)</f>
        <v>0.59</v>
      </c>
      <c r="CD47" s="46">
        <f t="shared" si="107"/>
        <v>28850097.45262108</v>
      </c>
    </row>
    <row r="48" spans="1:82">
      <c r="A48" s="7">
        <v>8</v>
      </c>
      <c r="B48" s="8" t="s">
        <v>3</v>
      </c>
      <c r="C48" s="7">
        <v>10710</v>
      </c>
      <c r="D48" s="9" t="s">
        <v>1431</v>
      </c>
      <c r="E48" s="10" t="s">
        <v>1822</v>
      </c>
      <c r="F48" s="12">
        <v>19</v>
      </c>
      <c r="G48" s="13" t="s">
        <v>1831</v>
      </c>
      <c r="H48" s="14">
        <f>VLOOKUP($C48,Sheet5!$A$2:$L$901,3,0)</f>
        <v>338773288.04534233</v>
      </c>
      <c r="I48" s="15">
        <f>VLOOKUP($C48,ผลงานแก้ไข!$A$3:$M$902,2,0)</f>
        <v>406405</v>
      </c>
      <c r="J48" s="16">
        <f t="shared" si="64"/>
        <v>833.58543336165235</v>
      </c>
      <c r="K48" s="36">
        <f t="shared" si="65"/>
        <v>487686</v>
      </c>
      <c r="L48" s="42">
        <f t="shared" si="66"/>
        <v>487686</v>
      </c>
      <c r="M48" s="43">
        <f t="shared" si="54"/>
        <v>857.8010902008084</v>
      </c>
      <c r="N48" s="44">
        <f t="shared" si="67"/>
        <v>418337582.47567147</v>
      </c>
      <c r="O48" s="14">
        <f>VLOOKUP($C48,Sheet5!$A$2:$L$901,4,0)</f>
        <v>99465762.223951861</v>
      </c>
      <c r="P48" s="15">
        <f>VLOOKUP($C48,ผลงานแก้ไข!$A$3:$M$902,4,0)</f>
        <v>129359</v>
      </c>
      <c r="Q48" s="16">
        <f t="shared" si="68"/>
        <v>768.9125783590772</v>
      </c>
      <c r="R48" s="36">
        <f t="shared" si="69"/>
        <v>155230.79999999999</v>
      </c>
      <c r="S48" s="42">
        <f t="shared" si="70"/>
        <v>155230.79999999999</v>
      </c>
      <c r="T48" s="43">
        <f t="shared" si="55"/>
        <v>791.24948876040844</v>
      </c>
      <c r="U48" s="44">
        <f t="shared" si="71"/>
        <v>122826291.1398692</v>
      </c>
      <c r="V48" s="14">
        <f>VLOOKUP($C48,Sheet5!$A$2:$L$901,5,0)</f>
        <v>53078799.741985403</v>
      </c>
      <c r="W48" s="15">
        <f>VLOOKUP($C48,ผลงานแก้ไข!$A$3:$M$902,3,0)</f>
        <v>69891</v>
      </c>
      <c r="X48" s="16">
        <f t="shared" si="72"/>
        <v>759.45114166323856</v>
      </c>
      <c r="Y48" s="36">
        <f t="shared" si="73"/>
        <v>83869.2</v>
      </c>
      <c r="Z48" s="42">
        <f t="shared" si="74"/>
        <v>83869.2</v>
      </c>
      <c r="AA48" s="43">
        <f t="shared" si="56"/>
        <v>781.51319732855563</v>
      </c>
      <c r="AB48" s="44">
        <f t="shared" si="75"/>
        <v>65544886.649388097</v>
      </c>
      <c r="AC48" s="14">
        <f>VLOOKUP($C48,Sheet5!$A$2:$L$901,6,0)</f>
        <v>20328829.566198386</v>
      </c>
      <c r="AD48" s="15">
        <f>VLOOKUP($C48,ผลงานแก้ไข!$A$3:$M$902,5,0)</f>
        <v>16588</v>
      </c>
      <c r="AE48" s="16">
        <f t="shared" si="76"/>
        <v>1225.5142010006261</v>
      </c>
      <c r="AF48" s="36">
        <f t="shared" si="77"/>
        <v>19905.599999999999</v>
      </c>
      <c r="AG48" s="42">
        <f t="shared" si="78"/>
        <v>19905.599999999999</v>
      </c>
      <c r="AH48" s="43">
        <f t="shared" si="57"/>
        <v>1261.1153885396943</v>
      </c>
      <c r="AI48" s="44">
        <f t="shared" si="79"/>
        <v>25103258.478115737</v>
      </c>
      <c r="AJ48" s="14">
        <f>VLOOKUP($C48,Sheet5!$A$2:$L$901,7,0)</f>
        <v>23915300.295112059</v>
      </c>
      <c r="AK48" s="15">
        <f>VLOOKUP($C48,ผลงานแก้ไข!$A$3:$M$902,6,0)</f>
        <v>36586</v>
      </c>
      <c r="AL48" s="16">
        <f t="shared" si="80"/>
        <v>653.67354439162682</v>
      </c>
      <c r="AM48" s="36">
        <f t="shared" si="81"/>
        <v>43903.199999999997</v>
      </c>
      <c r="AN48" s="42">
        <f t="shared" si="82"/>
        <v>43903.199999999997</v>
      </c>
      <c r="AO48" s="43">
        <f t="shared" si="58"/>
        <v>672.66276085620359</v>
      </c>
      <c r="AP48" s="44">
        <f t="shared" si="83"/>
        <v>29532047.722422075</v>
      </c>
      <c r="AQ48" s="45">
        <f t="shared" si="84"/>
        <v>661344066.4654665</v>
      </c>
      <c r="AR48" s="14">
        <f>VLOOKUP($C48,Sheet5!$A$2:$L$901,8,0)</f>
        <v>811399820.61871994</v>
      </c>
      <c r="AS48" s="17">
        <f>VLOOKUP($C48,ผลงานแก้ไข!$A$3:$M$902,8,0)</f>
        <v>62905.081500000008</v>
      </c>
      <c r="AT48" s="14">
        <f t="shared" si="85"/>
        <v>12898.796111069658</v>
      </c>
      <c r="AU48" s="36">
        <f t="shared" si="86"/>
        <v>75486.097800000003</v>
      </c>
      <c r="AV48" s="42">
        <f t="shared" si="87"/>
        <v>75486.097800000003</v>
      </c>
      <c r="AW48" s="43">
        <f t="shared" si="59"/>
        <v>13273.506138096231</v>
      </c>
      <c r="AX48" s="44">
        <f t="shared" si="88"/>
        <v>1001965182.4892324</v>
      </c>
      <c r="AY48" s="14">
        <f>VLOOKUP($C48,Sheet5!$A$2:$L$901,9,0)</f>
        <v>126756508.47554494</v>
      </c>
      <c r="AZ48" s="17">
        <f>VLOOKUP($C48,ผลงานแก้ไข!$A$3:$M$902,10,0)</f>
        <v>8983.271200000001</v>
      </c>
      <c r="BA48" s="14">
        <f t="shared" si="89"/>
        <v>14110.284066181252</v>
      </c>
      <c r="BB48" s="36">
        <f t="shared" si="90"/>
        <v>10779.925440000001</v>
      </c>
      <c r="BC48" s="42">
        <f t="shared" si="91"/>
        <v>10779.925440000001</v>
      </c>
      <c r="BD48" s="43">
        <f t="shared" si="60"/>
        <v>14520.187818303817</v>
      </c>
      <c r="BE48" s="44">
        <f t="shared" si="92"/>
        <v>156526542.05611143</v>
      </c>
      <c r="BF48" s="14">
        <f>VLOOKUP($C48,Sheet5!$A$2:$L$901,10,0)</f>
        <v>50672064.113994546</v>
      </c>
      <c r="BG48" s="17">
        <f>VLOOKUP($C48,ผลงานแก้ไข!$A$3:$M$902,9,0)</f>
        <v>6891.9731000000002</v>
      </c>
      <c r="BH48" s="14">
        <f t="shared" si="93"/>
        <v>7352.330512432578</v>
      </c>
      <c r="BI48" s="36">
        <f t="shared" si="94"/>
        <v>8270.3677200000002</v>
      </c>
      <c r="BJ48" s="42">
        <f t="shared" si="95"/>
        <v>8270.3677200000002</v>
      </c>
      <c r="BK48" s="43">
        <f t="shared" si="61"/>
        <v>7565.9157138187447</v>
      </c>
      <c r="BL48" s="44">
        <f t="shared" si="96"/>
        <v>62572905.091807306</v>
      </c>
      <c r="BM48" s="14">
        <f>VLOOKUP($C48,Sheet5!$A$2:$L$901,11,0)</f>
        <v>19314509.192131374</v>
      </c>
      <c r="BN48" s="17">
        <f>VLOOKUP($C48,ผลงานแก้ไข!$A$3:$M$902,11,0)</f>
        <v>1347.4484</v>
      </c>
      <c r="BO48" s="14">
        <f t="shared" si="97"/>
        <v>14334.136425655613</v>
      </c>
      <c r="BP48" s="36">
        <f t="shared" si="98"/>
        <v>1616.9380799999999</v>
      </c>
      <c r="BQ48" s="42">
        <f t="shared" si="99"/>
        <v>1616.9380799999999</v>
      </c>
      <c r="BR48" s="43">
        <f t="shared" si="62"/>
        <v>14750.543088820908</v>
      </c>
      <c r="BS48" s="44">
        <f t="shared" si="100"/>
        <v>23850714.820995349</v>
      </c>
      <c r="BT48" s="14">
        <f>VLOOKUP($C48,Sheet5!$A$2:$L$901,12,0)</f>
        <v>124502136.15701923</v>
      </c>
      <c r="BU48" s="17">
        <f>VLOOKUP($C48,ผลงานแก้ไข!$A$3:$M$902,12,0)</f>
        <v>2777.8533999999991</v>
      </c>
      <c r="BV48" s="14">
        <f t="shared" si="101"/>
        <v>44819.548849129067</v>
      </c>
      <c r="BW48" s="36">
        <f t="shared" si="102"/>
        <v>3333.4240799999989</v>
      </c>
      <c r="BX48" s="42">
        <f t="shared" si="103"/>
        <v>3333.4240799999989</v>
      </c>
      <c r="BY48" s="43">
        <f t="shared" si="63"/>
        <v>46121.55674319627</v>
      </c>
      <c r="BZ48" s="44">
        <f t="shared" si="104"/>
        <v>153742707.85485676</v>
      </c>
      <c r="CA48" s="45">
        <f t="shared" si="105"/>
        <v>1398658052.3130033</v>
      </c>
      <c r="CB48" s="46">
        <f t="shared" si="106"/>
        <v>2060002118.7784698</v>
      </c>
      <c r="CC48" s="47">
        <f>IFERROR(VLOOKUP($C48,'UC Revenue Structure'!$A$2:$F$897,6,0),0)</f>
        <v>0.42</v>
      </c>
      <c r="CD48" s="46">
        <f t="shared" si="107"/>
        <v>865200889.88695729</v>
      </c>
    </row>
    <row r="49" spans="1:82">
      <c r="A49" s="7">
        <v>8</v>
      </c>
      <c r="B49" s="8" t="s">
        <v>3</v>
      </c>
      <c r="C49" s="7">
        <v>11089</v>
      </c>
      <c r="D49" s="9" t="s">
        <v>1432</v>
      </c>
      <c r="E49" s="10" t="s">
        <v>1823</v>
      </c>
      <c r="F49" s="12">
        <v>6</v>
      </c>
      <c r="G49" s="13" t="s">
        <v>1825</v>
      </c>
      <c r="H49" s="14">
        <f>VLOOKUP($C49,Sheet5!$A$2:$L$901,3,0)</f>
        <v>42989284.104547158</v>
      </c>
      <c r="I49" s="15">
        <f>VLOOKUP($C49,ผลงานแก้ไข!$A$3:$M$902,2,0)</f>
        <v>72444</v>
      </c>
      <c r="J49" s="16">
        <f t="shared" si="64"/>
        <v>593.41400398303733</v>
      </c>
      <c r="K49" s="36">
        <f t="shared" si="65"/>
        <v>86932.800000000003</v>
      </c>
      <c r="L49" s="42">
        <f t="shared" si="66"/>
        <v>86932.800000000003</v>
      </c>
      <c r="M49" s="43">
        <f t="shared" si="54"/>
        <v>610.65268079874454</v>
      </c>
      <c r="N49" s="44">
        <f t="shared" si="67"/>
        <v>53085747.369341098</v>
      </c>
      <c r="O49" s="14">
        <f>VLOOKUP($C49,Sheet5!$A$2:$L$901,4,0)</f>
        <v>3480823.6123021338</v>
      </c>
      <c r="P49" s="15">
        <f>VLOOKUP($C49,ผลงานแก้ไข!$A$3:$M$902,4,0)</f>
        <v>5174</v>
      </c>
      <c r="Q49" s="16">
        <f t="shared" si="68"/>
        <v>672.7529208160289</v>
      </c>
      <c r="R49" s="36">
        <f t="shared" si="69"/>
        <v>6208.8</v>
      </c>
      <c r="S49" s="42">
        <f t="shared" si="70"/>
        <v>6208.8</v>
      </c>
      <c r="T49" s="43">
        <f t="shared" si="55"/>
        <v>692.29639316573457</v>
      </c>
      <c r="U49" s="44">
        <f t="shared" si="71"/>
        <v>4298329.8458874132</v>
      </c>
      <c r="V49" s="14">
        <f>VLOOKUP($C49,Sheet5!$A$2:$L$901,5,0)</f>
        <v>1111163.4315415958</v>
      </c>
      <c r="W49" s="15">
        <f>VLOOKUP($C49,ผลงานแก้ไข!$A$3:$M$902,3,0)</f>
        <v>2305</v>
      </c>
      <c r="X49" s="16">
        <f t="shared" si="72"/>
        <v>482.06656466012834</v>
      </c>
      <c r="Y49" s="36">
        <f t="shared" si="73"/>
        <v>2766</v>
      </c>
      <c r="Z49" s="42">
        <f t="shared" si="74"/>
        <v>2766</v>
      </c>
      <c r="AA49" s="43">
        <f t="shared" si="56"/>
        <v>496.07059836350504</v>
      </c>
      <c r="AB49" s="44">
        <f t="shared" si="75"/>
        <v>1372131.2750734549</v>
      </c>
      <c r="AC49" s="14">
        <f>VLOOKUP($C49,Sheet5!$A$2:$L$901,6,0)</f>
        <v>679913.34599490091</v>
      </c>
      <c r="AD49" s="15">
        <f>VLOOKUP($C49,ผลงานแก้ไข!$A$3:$M$902,5,0)</f>
        <v>1215</v>
      </c>
      <c r="AE49" s="16">
        <f t="shared" si="76"/>
        <v>559.59946172419825</v>
      </c>
      <c r="AF49" s="36">
        <f t="shared" si="77"/>
        <v>1458</v>
      </c>
      <c r="AG49" s="42">
        <f t="shared" si="78"/>
        <v>1458</v>
      </c>
      <c r="AH49" s="43">
        <f t="shared" si="57"/>
        <v>575.85582608728623</v>
      </c>
      <c r="AI49" s="44">
        <f t="shared" si="79"/>
        <v>839597.79443526338</v>
      </c>
      <c r="AJ49" s="14">
        <f>VLOOKUP($C49,Sheet5!$A$2:$L$901,7,0)</f>
        <v>2448614.7459874912</v>
      </c>
      <c r="AK49" s="15">
        <f>VLOOKUP($C49,ผลงานแก้ไข!$A$3:$M$902,6,0)</f>
        <v>4693</v>
      </c>
      <c r="AL49" s="16">
        <f t="shared" si="80"/>
        <v>521.7589486442555</v>
      </c>
      <c r="AM49" s="36">
        <f t="shared" si="81"/>
        <v>5631.5999999999995</v>
      </c>
      <c r="AN49" s="42">
        <f t="shared" si="82"/>
        <v>5631.5999999999995</v>
      </c>
      <c r="AO49" s="43">
        <f t="shared" si="58"/>
        <v>536.91604610237107</v>
      </c>
      <c r="AP49" s="44">
        <f t="shared" si="83"/>
        <v>3023696.4052301128</v>
      </c>
      <c r="AQ49" s="45">
        <f t="shared" si="84"/>
        <v>62619502.689967342</v>
      </c>
      <c r="AR49" s="14">
        <f>VLOOKUP($C49,Sheet5!$A$2:$L$901,8,0)</f>
        <v>23952762.657196335</v>
      </c>
      <c r="AS49" s="17">
        <f>VLOOKUP($C49,ผลงานแก้ไข!$A$3:$M$902,8,0)</f>
        <v>1510.4881999999998</v>
      </c>
      <c r="AT49" s="14">
        <f t="shared" si="85"/>
        <v>15857.629776383781</v>
      </c>
      <c r="AU49" s="36">
        <f t="shared" si="86"/>
        <v>1812.5858399999997</v>
      </c>
      <c r="AV49" s="42">
        <f t="shared" si="87"/>
        <v>1812.5858399999997</v>
      </c>
      <c r="AW49" s="43">
        <f t="shared" si="59"/>
        <v>16318.293921387731</v>
      </c>
      <c r="AX49" s="44">
        <f t="shared" si="88"/>
        <v>29578308.49486547</v>
      </c>
      <c r="AY49" s="14">
        <f>VLOOKUP($C49,Sheet5!$A$2:$L$901,9,0)</f>
        <v>1039279.0747762312</v>
      </c>
      <c r="AZ49" s="17">
        <f>VLOOKUP($C49,ผลงานแก้ไข!$A$3:$M$902,10,0)</f>
        <v>57.259000000000007</v>
      </c>
      <c r="BA49" s="14">
        <f t="shared" si="89"/>
        <v>18150.492931700363</v>
      </c>
      <c r="BB49" s="36">
        <f t="shared" si="90"/>
        <v>68.710800000000006</v>
      </c>
      <c r="BC49" s="42">
        <f t="shared" si="91"/>
        <v>68.710800000000006</v>
      </c>
      <c r="BD49" s="43">
        <f t="shared" si="60"/>
        <v>18677.76475136626</v>
      </c>
      <c r="BE49" s="44">
        <f t="shared" si="92"/>
        <v>1283364.1582781768</v>
      </c>
      <c r="BF49" s="14">
        <f>VLOOKUP($C49,Sheet5!$A$2:$L$901,10,0)</f>
        <v>650297.42344495526</v>
      </c>
      <c r="BG49" s="17">
        <f>VLOOKUP($C49,ผลงานแก้ไข!$A$3:$M$902,9,0)</f>
        <v>57.0122</v>
      </c>
      <c r="BH49" s="14">
        <f t="shared" si="93"/>
        <v>11406.285381812231</v>
      </c>
      <c r="BI49" s="36">
        <f t="shared" si="94"/>
        <v>68.414639999999991</v>
      </c>
      <c r="BJ49" s="42">
        <f t="shared" si="95"/>
        <v>68.414639999999991</v>
      </c>
      <c r="BK49" s="43">
        <f t="shared" si="61"/>
        <v>11737.637972153876</v>
      </c>
      <c r="BL49" s="44">
        <f t="shared" si="96"/>
        <v>803026.2763152374</v>
      </c>
      <c r="BM49" s="14">
        <f>VLOOKUP($C49,Sheet5!$A$2:$L$901,11,0)</f>
        <v>196384.5165060522</v>
      </c>
      <c r="BN49" s="17">
        <f>VLOOKUP($C49,ผลงานแก้ไข!$A$3:$M$902,11,0)</f>
        <v>10.1915</v>
      </c>
      <c r="BO49" s="14">
        <f t="shared" si="97"/>
        <v>19269.441839381074</v>
      </c>
      <c r="BP49" s="36">
        <f t="shared" si="98"/>
        <v>12.229799999999999</v>
      </c>
      <c r="BQ49" s="42">
        <f t="shared" si="99"/>
        <v>12.229799999999999</v>
      </c>
      <c r="BR49" s="43">
        <f t="shared" si="62"/>
        <v>19829.219124815096</v>
      </c>
      <c r="BS49" s="44">
        <f t="shared" si="100"/>
        <v>242507.38405266363</v>
      </c>
      <c r="BT49" s="14">
        <f>VLOOKUP($C49,Sheet5!$A$2:$L$901,12,0)</f>
        <v>873606.35770315083</v>
      </c>
      <c r="BU49" s="17">
        <f>VLOOKUP($C49,ผลงานแก้ไข!$A$3:$M$902,12,0)</f>
        <v>-6.9888999999995693</v>
      </c>
      <c r="BV49" s="14">
        <f t="shared" si="101"/>
        <v>-124999.12113540109</v>
      </c>
      <c r="BW49" s="36">
        <f t="shared" si="102"/>
        <v>-8.3866799999994832</v>
      </c>
      <c r="BX49" s="42">
        <f t="shared" si="103"/>
        <v>-8.3866799999994832</v>
      </c>
      <c r="BY49" s="43">
        <f t="shared" si="63"/>
        <v>-128630.34560438449</v>
      </c>
      <c r="BZ49" s="44">
        <f t="shared" si="104"/>
        <v>1078781.5468733129</v>
      </c>
      <c r="CA49" s="45">
        <f t="shared" si="105"/>
        <v>32985987.860384863</v>
      </c>
      <c r="CB49" s="46">
        <f t="shared" si="106"/>
        <v>95605490.550352201</v>
      </c>
      <c r="CC49" s="47">
        <f>IFERROR(VLOOKUP($C49,'UC Revenue Structure'!$A$2:$F$897,6,0),0)</f>
        <v>0.56999999999999995</v>
      </c>
      <c r="CD49" s="46">
        <f t="shared" si="107"/>
        <v>54495129.613700747</v>
      </c>
    </row>
    <row r="50" spans="1:82">
      <c r="A50" s="7">
        <v>8</v>
      </c>
      <c r="B50" s="8" t="s">
        <v>3</v>
      </c>
      <c r="C50" s="7">
        <v>11090</v>
      </c>
      <c r="D50" s="9" t="s">
        <v>1433</v>
      </c>
      <c r="E50" s="10" t="s">
        <v>1823</v>
      </c>
      <c r="F50" s="12">
        <v>5</v>
      </c>
      <c r="G50" s="13" t="s">
        <v>1827</v>
      </c>
      <c r="H50" s="14">
        <f>VLOOKUP($C50,Sheet5!$A$2:$L$901,3,0)</f>
        <v>34706488.837950192</v>
      </c>
      <c r="I50" s="15">
        <f>VLOOKUP($C50,ผลงานแก้ไข!$A$3:$M$902,2,0)</f>
        <v>48276</v>
      </c>
      <c r="J50" s="16">
        <f t="shared" si="64"/>
        <v>718.91807187733434</v>
      </c>
      <c r="K50" s="36">
        <f t="shared" si="65"/>
        <v>57931.199999999997</v>
      </c>
      <c r="L50" s="42">
        <f t="shared" si="66"/>
        <v>57931.199999999997</v>
      </c>
      <c r="M50" s="43">
        <f t="shared" si="54"/>
        <v>739.8026418653709</v>
      </c>
      <c r="N50" s="44">
        <f t="shared" si="67"/>
        <v>42857654.806431174</v>
      </c>
      <c r="O50" s="14">
        <f>VLOOKUP($C50,Sheet5!$A$2:$L$901,4,0)</f>
        <v>4097364.9979222813</v>
      </c>
      <c r="P50" s="15">
        <f>VLOOKUP($C50,ผลงานแก้ไข!$A$3:$M$902,4,0)</f>
        <v>6205</v>
      </c>
      <c r="Q50" s="16">
        <f t="shared" si="68"/>
        <v>660.33279579730561</v>
      </c>
      <c r="R50" s="36">
        <f t="shared" si="69"/>
        <v>7446</v>
      </c>
      <c r="S50" s="42">
        <f t="shared" si="70"/>
        <v>7446</v>
      </c>
      <c r="T50" s="43">
        <f t="shared" si="55"/>
        <v>679.51546351521733</v>
      </c>
      <c r="U50" s="44">
        <f t="shared" si="71"/>
        <v>5059672.1413343083</v>
      </c>
      <c r="V50" s="14">
        <f>VLOOKUP($C50,Sheet5!$A$2:$L$901,5,0)</f>
        <v>1034157.7625592555</v>
      </c>
      <c r="W50" s="15">
        <f>VLOOKUP($C50,ผลงานแก้ไข!$A$3:$M$902,3,0)</f>
        <v>2442</v>
      </c>
      <c r="X50" s="16">
        <f t="shared" si="72"/>
        <v>423.48802725604236</v>
      </c>
      <c r="Y50" s="36">
        <f t="shared" si="73"/>
        <v>2930.4</v>
      </c>
      <c r="Z50" s="42">
        <f t="shared" si="74"/>
        <v>2930.4</v>
      </c>
      <c r="AA50" s="43">
        <f t="shared" si="56"/>
        <v>435.7903544478304</v>
      </c>
      <c r="AB50" s="44">
        <f t="shared" si="75"/>
        <v>1277040.0546739222</v>
      </c>
      <c r="AC50" s="14">
        <f>VLOOKUP($C50,Sheet5!$A$2:$L$901,6,0)</f>
        <v>993832.9894643377</v>
      </c>
      <c r="AD50" s="15">
        <f>VLOOKUP($C50,ผลงานแก้ไข!$A$3:$M$902,5,0)</f>
        <v>1495</v>
      </c>
      <c r="AE50" s="16">
        <f t="shared" si="76"/>
        <v>664.77123041092818</v>
      </c>
      <c r="AF50" s="36">
        <f t="shared" si="77"/>
        <v>1794</v>
      </c>
      <c r="AG50" s="42">
        <f t="shared" si="78"/>
        <v>1794</v>
      </c>
      <c r="AH50" s="43">
        <f t="shared" si="57"/>
        <v>684.08283465436568</v>
      </c>
      <c r="AI50" s="44">
        <f t="shared" si="79"/>
        <v>1227244.605369932</v>
      </c>
      <c r="AJ50" s="14">
        <f>VLOOKUP($C50,Sheet5!$A$2:$L$901,7,0)</f>
        <v>1338516.5472395611</v>
      </c>
      <c r="AK50" s="15">
        <f>VLOOKUP($C50,ผลงานแก้ไข!$A$3:$M$902,6,0)</f>
        <v>14342</v>
      </c>
      <c r="AL50" s="16">
        <f t="shared" si="80"/>
        <v>93.328444236477551</v>
      </c>
      <c r="AM50" s="36">
        <f t="shared" si="81"/>
        <v>17210.399999999998</v>
      </c>
      <c r="AN50" s="42">
        <f t="shared" si="82"/>
        <v>17210.399999999998</v>
      </c>
      <c r="AO50" s="43">
        <f t="shared" si="58"/>
        <v>96.039635541547227</v>
      </c>
      <c r="AP50" s="44">
        <f t="shared" si="83"/>
        <v>1652880.5435242441</v>
      </c>
      <c r="AQ50" s="45">
        <f t="shared" si="84"/>
        <v>52074492.151333585</v>
      </c>
      <c r="AR50" s="14">
        <f>VLOOKUP($C50,Sheet5!$A$2:$L$901,8,0)</f>
        <v>14187975.885006445</v>
      </c>
      <c r="AS50" s="17">
        <f>VLOOKUP($C50,ผลงานแก้ไข!$A$3:$M$902,8,0)</f>
        <v>1321.5862999999999</v>
      </c>
      <c r="AT50" s="14">
        <f t="shared" si="85"/>
        <v>10735.565195406796</v>
      </c>
      <c r="AU50" s="36">
        <f t="shared" si="86"/>
        <v>1585.90356</v>
      </c>
      <c r="AV50" s="42">
        <f t="shared" si="87"/>
        <v>1585.90356</v>
      </c>
      <c r="AW50" s="43">
        <f t="shared" si="59"/>
        <v>11047.433364333363</v>
      </c>
      <c r="AX50" s="44">
        <f t="shared" si="88"/>
        <v>17520163.901359059</v>
      </c>
      <c r="AY50" s="14">
        <f>VLOOKUP($C50,Sheet5!$A$2:$L$901,9,0)</f>
        <v>1262492.9081818922</v>
      </c>
      <c r="AZ50" s="17">
        <f>VLOOKUP($C50,ผลงานแก้ไข!$A$3:$M$902,10,0)</f>
        <v>93.144800000000004</v>
      </c>
      <c r="BA50" s="14">
        <f t="shared" si="89"/>
        <v>13554.088990280641</v>
      </c>
      <c r="BB50" s="36">
        <f t="shared" si="90"/>
        <v>111.77376</v>
      </c>
      <c r="BC50" s="42">
        <f t="shared" si="91"/>
        <v>111.77376</v>
      </c>
      <c r="BD50" s="43">
        <f t="shared" si="60"/>
        <v>13947.835275448293</v>
      </c>
      <c r="BE50" s="44">
        <f t="shared" si="92"/>
        <v>1559001.9925974912</v>
      </c>
      <c r="BF50" s="14">
        <f>VLOOKUP($C50,Sheet5!$A$2:$L$901,10,0)</f>
        <v>359271.84913726791</v>
      </c>
      <c r="BG50" s="17">
        <f>VLOOKUP($C50,ผลงานแก้ไข!$A$3:$M$902,9,0)</f>
        <v>59.143299999999996</v>
      </c>
      <c r="BH50" s="14">
        <f t="shared" si="93"/>
        <v>6074.5993060459587</v>
      </c>
      <c r="BI50" s="36">
        <f t="shared" si="94"/>
        <v>70.971959999999996</v>
      </c>
      <c r="BJ50" s="42">
        <f t="shared" si="95"/>
        <v>70.971959999999996</v>
      </c>
      <c r="BK50" s="43">
        <f t="shared" si="61"/>
        <v>6251.0664158865939</v>
      </c>
      <c r="BL50" s="44">
        <f t="shared" si="96"/>
        <v>443650.43562564667</v>
      </c>
      <c r="BM50" s="14">
        <f>VLOOKUP($C50,Sheet5!$A$2:$L$901,11,0)</f>
        <v>518618.22508618381</v>
      </c>
      <c r="BN50" s="17">
        <f>VLOOKUP($C50,ผลงานแก้ไข!$A$3:$M$902,11,0)</f>
        <v>30.758100000000002</v>
      </c>
      <c r="BO50" s="14">
        <f t="shared" si="97"/>
        <v>16861.191851453237</v>
      </c>
      <c r="BP50" s="36">
        <f t="shared" si="98"/>
        <v>36.90972</v>
      </c>
      <c r="BQ50" s="42">
        <f t="shared" si="99"/>
        <v>36.90972</v>
      </c>
      <c r="BR50" s="43">
        <f t="shared" si="62"/>
        <v>17351.009474737955</v>
      </c>
      <c r="BS50" s="44">
        <f t="shared" si="100"/>
        <v>640420.901429925</v>
      </c>
      <c r="BT50" s="14">
        <f>VLOOKUP($C50,Sheet5!$A$2:$L$901,12,0)</f>
        <v>1017144.0074525753</v>
      </c>
      <c r="BU50" s="17">
        <f>VLOOKUP($C50,ผลงานแก้ไข!$A$3:$M$902,12,0)</f>
        <v>6.8763000000001107</v>
      </c>
      <c r="BV50" s="14">
        <f t="shared" si="101"/>
        <v>147920.24889149089</v>
      </c>
      <c r="BW50" s="36">
        <f t="shared" si="102"/>
        <v>8.2515600000001328</v>
      </c>
      <c r="BX50" s="42">
        <f t="shared" si="103"/>
        <v>8.2515600000001328</v>
      </c>
      <c r="BY50" s="43">
        <f t="shared" si="63"/>
        <v>152217.3321217887</v>
      </c>
      <c r="BZ50" s="44">
        <f t="shared" si="104"/>
        <v>1256030.449042887</v>
      </c>
      <c r="CA50" s="45">
        <f t="shared" si="105"/>
        <v>21419267.680055007</v>
      </c>
      <c r="CB50" s="46">
        <f t="shared" si="106"/>
        <v>73493759.831388593</v>
      </c>
      <c r="CC50" s="47">
        <f>IFERROR(VLOOKUP($C50,'UC Revenue Structure'!$A$2:$F$897,6,0),0)</f>
        <v>0.51</v>
      </c>
      <c r="CD50" s="46">
        <f t="shared" si="107"/>
        <v>37481817.514008179</v>
      </c>
    </row>
    <row r="51" spans="1:82">
      <c r="A51" s="7">
        <v>8</v>
      </c>
      <c r="B51" s="8" t="s">
        <v>3</v>
      </c>
      <c r="C51" s="7">
        <v>11091</v>
      </c>
      <c r="D51" s="9" t="s">
        <v>1434</v>
      </c>
      <c r="E51" s="10" t="s">
        <v>1823</v>
      </c>
      <c r="F51" s="12">
        <v>6</v>
      </c>
      <c r="G51" s="13" t="s">
        <v>1825</v>
      </c>
      <c r="H51" s="14">
        <f>VLOOKUP($C51,Sheet5!$A$2:$L$901,3,0)</f>
        <v>57134133.726629503</v>
      </c>
      <c r="I51" s="15">
        <f>VLOOKUP($C51,ผลงานแก้ไข!$A$3:$M$902,2,0)</f>
        <v>97190</v>
      </c>
      <c r="J51" s="16">
        <f t="shared" si="64"/>
        <v>587.86020914321955</v>
      </c>
      <c r="K51" s="36">
        <f t="shared" si="65"/>
        <v>116628</v>
      </c>
      <c r="L51" s="42">
        <f t="shared" si="66"/>
        <v>116628</v>
      </c>
      <c r="M51" s="43">
        <f t="shared" si="54"/>
        <v>604.9375482188301</v>
      </c>
      <c r="N51" s="44">
        <f t="shared" si="67"/>
        <v>70552656.37366572</v>
      </c>
      <c r="O51" s="14">
        <f>VLOOKUP($C51,Sheet5!$A$2:$L$901,4,0)</f>
        <v>9105190.4489507526</v>
      </c>
      <c r="P51" s="15">
        <f>VLOOKUP($C51,ผลงานแก้ไข!$A$3:$M$902,4,0)</f>
        <v>16166</v>
      </c>
      <c r="Q51" s="16">
        <f t="shared" si="68"/>
        <v>563.23088265190847</v>
      </c>
      <c r="R51" s="36">
        <f t="shared" si="69"/>
        <v>19399.2</v>
      </c>
      <c r="S51" s="42">
        <f t="shared" si="70"/>
        <v>19399.2</v>
      </c>
      <c r="T51" s="43">
        <f t="shared" si="55"/>
        <v>579.59273979294642</v>
      </c>
      <c r="U51" s="44">
        <f t="shared" si="71"/>
        <v>11243635.477791326</v>
      </c>
      <c r="V51" s="14">
        <f>VLOOKUP($C51,Sheet5!$A$2:$L$901,5,0)</f>
        <v>2119221.6440022346</v>
      </c>
      <c r="W51" s="15">
        <f>VLOOKUP($C51,ผลงานแก้ไข!$A$3:$M$902,3,0)</f>
        <v>5143</v>
      </c>
      <c r="X51" s="16">
        <f t="shared" si="72"/>
        <v>412.05942912740318</v>
      </c>
      <c r="Y51" s="36">
        <f t="shared" si="73"/>
        <v>6171.5999999999995</v>
      </c>
      <c r="Z51" s="42">
        <f t="shared" si="74"/>
        <v>6171.5999999999995</v>
      </c>
      <c r="AA51" s="43">
        <f t="shared" si="56"/>
        <v>424.02975554355424</v>
      </c>
      <c r="AB51" s="44">
        <f t="shared" si="75"/>
        <v>2616942.0393125992</v>
      </c>
      <c r="AC51" s="14">
        <f>VLOOKUP($C51,Sheet5!$A$2:$L$901,6,0)</f>
        <v>1234363.2274340205</v>
      </c>
      <c r="AD51" s="15">
        <f>VLOOKUP($C51,ผลงานแก้ไข!$A$3:$M$902,5,0)</f>
        <v>2271</v>
      </c>
      <c r="AE51" s="16">
        <f t="shared" si="76"/>
        <v>543.53290507882889</v>
      </c>
      <c r="AF51" s="36">
        <f t="shared" si="77"/>
        <v>2725.2</v>
      </c>
      <c r="AG51" s="42">
        <f t="shared" si="78"/>
        <v>2725.2</v>
      </c>
      <c r="AH51" s="43">
        <f t="shared" si="57"/>
        <v>559.32253597136889</v>
      </c>
      <c r="AI51" s="44">
        <f t="shared" si="79"/>
        <v>1524265.7750291745</v>
      </c>
      <c r="AJ51" s="14">
        <f>VLOOKUP($C51,Sheet5!$A$2:$L$901,7,0)</f>
        <v>3436929.2037380477</v>
      </c>
      <c r="AK51" s="15">
        <f>VLOOKUP($C51,ผลงานแก้ไข!$A$3:$M$902,6,0)</f>
        <v>4509</v>
      </c>
      <c r="AL51" s="16">
        <f t="shared" si="80"/>
        <v>762.23757013485204</v>
      </c>
      <c r="AM51" s="36">
        <f t="shared" si="81"/>
        <v>5410.8</v>
      </c>
      <c r="AN51" s="42">
        <f t="shared" si="82"/>
        <v>5410.8</v>
      </c>
      <c r="AO51" s="43">
        <f t="shared" si="58"/>
        <v>784.38057154726948</v>
      </c>
      <c r="AP51" s="44">
        <f t="shared" si="83"/>
        <v>4244126.3965279656</v>
      </c>
      <c r="AQ51" s="45">
        <f t="shared" si="84"/>
        <v>90181626.062326774</v>
      </c>
      <c r="AR51" s="14">
        <f>VLOOKUP($C51,Sheet5!$A$2:$L$901,8,0)</f>
        <v>63618595.377069406</v>
      </c>
      <c r="AS51" s="17">
        <f>VLOOKUP($C51,ผลงานแก้ไข!$A$3:$M$902,8,0)</f>
        <v>4180.3995999999997</v>
      </c>
      <c r="AT51" s="14">
        <f t="shared" si="85"/>
        <v>15218.30481877125</v>
      </c>
      <c r="AU51" s="36">
        <f t="shared" si="86"/>
        <v>5016.4795199999999</v>
      </c>
      <c r="AV51" s="42">
        <f t="shared" si="87"/>
        <v>5016.4795199999999</v>
      </c>
      <c r="AW51" s="43">
        <f t="shared" si="59"/>
        <v>15660.396573756556</v>
      </c>
      <c r="AX51" s="44">
        <f t="shared" si="88"/>
        <v>78560058.687327936</v>
      </c>
      <c r="AY51" s="14">
        <f>VLOOKUP($C51,Sheet5!$A$2:$L$901,9,0)</f>
        <v>9717540.8735759296</v>
      </c>
      <c r="AZ51" s="17">
        <f>VLOOKUP($C51,ผลงานแก้ไข!$A$3:$M$902,10,0)</f>
        <v>566.00110000000006</v>
      </c>
      <c r="BA51" s="14">
        <f t="shared" si="89"/>
        <v>17168.766763131607</v>
      </c>
      <c r="BB51" s="36">
        <f t="shared" si="90"/>
        <v>679.20132000000001</v>
      </c>
      <c r="BC51" s="42">
        <f t="shared" si="91"/>
        <v>679.20132000000001</v>
      </c>
      <c r="BD51" s="43">
        <f t="shared" si="60"/>
        <v>17667.519437600582</v>
      </c>
      <c r="BE51" s="44">
        <f t="shared" si="92"/>
        <v>11999802.523143973</v>
      </c>
      <c r="BF51" s="14">
        <f>VLOOKUP($C51,Sheet5!$A$2:$L$901,10,0)</f>
        <v>1511144.443463641</v>
      </c>
      <c r="BG51" s="17">
        <f>VLOOKUP($C51,ผลงานแก้ไข!$A$3:$M$902,9,0)</f>
        <v>136.79070000000002</v>
      </c>
      <c r="BH51" s="14">
        <f t="shared" si="93"/>
        <v>11047.128521629327</v>
      </c>
      <c r="BI51" s="36">
        <f t="shared" si="94"/>
        <v>164.14884000000001</v>
      </c>
      <c r="BJ51" s="42">
        <f t="shared" si="95"/>
        <v>164.14884000000001</v>
      </c>
      <c r="BK51" s="43">
        <f t="shared" si="61"/>
        <v>11368.047605182659</v>
      </c>
      <c r="BL51" s="44">
        <f t="shared" si="96"/>
        <v>1866051.8274555115</v>
      </c>
      <c r="BM51" s="14">
        <f>VLOOKUP($C51,Sheet5!$A$2:$L$901,11,0)</f>
        <v>2005062.8270584776</v>
      </c>
      <c r="BN51" s="17">
        <f>VLOOKUP($C51,ผลงานแก้ไข!$A$3:$M$902,11,0)</f>
        <v>111.459</v>
      </c>
      <c r="BO51" s="14">
        <f t="shared" si="97"/>
        <v>17989.241129549679</v>
      </c>
      <c r="BP51" s="36">
        <f t="shared" si="98"/>
        <v>133.7508</v>
      </c>
      <c r="BQ51" s="42">
        <f t="shared" si="99"/>
        <v>133.7508</v>
      </c>
      <c r="BR51" s="43">
        <f t="shared" si="62"/>
        <v>18511.828584363098</v>
      </c>
      <c r="BS51" s="44">
        <f t="shared" si="100"/>
        <v>2475971.8826214317</v>
      </c>
      <c r="BT51" s="14">
        <f>VLOOKUP($C51,Sheet5!$A$2:$L$901,12,0)</f>
        <v>3549274.3580780122</v>
      </c>
      <c r="BU51" s="17">
        <f>VLOOKUP($C51,ผลงานแก้ไข!$A$3:$M$902,12,0)</f>
        <v>440.30999999999921</v>
      </c>
      <c r="BV51" s="14">
        <f t="shared" si="101"/>
        <v>8060.8533943767316</v>
      </c>
      <c r="BW51" s="36">
        <f t="shared" si="102"/>
        <v>528.37199999999905</v>
      </c>
      <c r="BX51" s="42">
        <f t="shared" si="103"/>
        <v>528.37199999999905</v>
      </c>
      <c r="BY51" s="43">
        <f t="shared" si="63"/>
        <v>8295.021185483376</v>
      </c>
      <c r="BZ51" s="44">
        <f t="shared" si="104"/>
        <v>4382856.9338162141</v>
      </c>
      <c r="CA51" s="45">
        <f t="shared" si="105"/>
        <v>99284741.854365066</v>
      </c>
      <c r="CB51" s="46">
        <f t="shared" si="106"/>
        <v>189466367.91669184</v>
      </c>
      <c r="CC51" s="47">
        <f>IFERROR(VLOOKUP($C51,'UC Revenue Structure'!$A$2:$F$897,6,0),0)</f>
        <v>0.39</v>
      </c>
      <c r="CD51" s="46">
        <f t="shared" si="107"/>
        <v>73891883.487509817</v>
      </c>
    </row>
    <row r="52" spans="1:82">
      <c r="A52" s="7">
        <v>8</v>
      </c>
      <c r="B52" s="8" t="s">
        <v>3</v>
      </c>
      <c r="C52" s="7">
        <v>11092</v>
      </c>
      <c r="D52" s="9" t="s">
        <v>1435</v>
      </c>
      <c r="E52" s="10" t="s">
        <v>1823</v>
      </c>
      <c r="F52" s="12">
        <v>9</v>
      </c>
      <c r="G52" s="13" t="s">
        <v>1829</v>
      </c>
      <c r="H52" s="14">
        <f>VLOOKUP($C52,Sheet5!$A$2:$L$901,3,0)</f>
        <v>48263751.780455858</v>
      </c>
      <c r="I52" s="15">
        <f>VLOOKUP($C52,ผลงานแก้ไข!$A$3:$M$902,2,0)</f>
        <v>86959</v>
      </c>
      <c r="J52" s="16">
        <f t="shared" si="64"/>
        <v>555.0173274814091</v>
      </c>
      <c r="K52" s="36">
        <f t="shared" si="65"/>
        <v>104350.8</v>
      </c>
      <c r="L52" s="42">
        <f t="shared" si="66"/>
        <v>104350.8</v>
      </c>
      <c r="M52" s="43">
        <f t="shared" si="54"/>
        <v>571.14058084474402</v>
      </c>
      <c r="N52" s="44">
        <f t="shared" si="67"/>
        <v>59598976.523613714</v>
      </c>
      <c r="O52" s="14">
        <f>VLOOKUP($C52,Sheet5!$A$2:$L$901,4,0)</f>
        <v>9363707.1015559062</v>
      </c>
      <c r="P52" s="15">
        <f>VLOOKUP($C52,ผลงานแก้ไข!$A$3:$M$902,4,0)</f>
        <v>13415</v>
      </c>
      <c r="Q52" s="16">
        <f t="shared" si="68"/>
        <v>698.00276567692185</v>
      </c>
      <c r="R52" s="36">
        <f t="shared" si="69"/>
        <v>16098</v>
      </c>
      <c r="S52" s="42">
        <f t="shared" si="70"/>
        <v>16098</v>
      </c>
      <c r="T52" s="43">
        <f t="shared" si="55"/>
        <v>718.27974601983647</v>
      </c>
      <c r="U52" s="44">
        <f t="shared" si="71"/>
        <v>11562867.351427328</v>
      </c>
      <c r="V52" s="14">
        <f>VLOOKUP($C52,Sheet5!$A$2:$L$901,5,0)</f>
        <v>3135525.1253424957</v>
      </c>
      <c r="W52" s="15">
        <f>VLOOKUP($C52,ผลงานแก้ไข!$A$3:$M$902,3,0)</f>
        <v>6241</v>
      </c>
      <c r="X52" s="16">
        <f t="shared" si="72"/>
        <v>502.40748683584292</v>
      </c>
      <c r="Y52" s="36">
        <f t="shared" si="73"/>
        <v>7489.2</v>
      </c>
      <c r="Z52" s="42">
        <f t="shared" si="74"/>
        <v>7489.2</v>
      </c>
      <c r="AA52" s="43">
        <f t="shared" si="56"/>
        <v>517.00242432842413</v>
      </c>
      <c r="AB52" s="44">
        <f t="shared" si="75"/>
        <v>3871934.5562804337</v>
      </c>
      <c r="AC52" s="14">
        <f>VLOOKUP($C52,Sheet5!$A$2:$L$901,6,0)</f>
        <v>1505392.3396226007</v>
      </c>
      <c r="AD52" s="15">
        <f>VLOOKUP($C52,ผลงานแก้ไข!$A$3:$M$902,5,0)</f>
        <v>2161</v>
      </c>
      <c r="AE52" s="16">
        <f t="shared" si="76"/>
        <v>696.61838945978741</v>
      </c>
      <c r="AF52" s="36">
        <f t="shared" si="77"/>
        <v>2593.1999999999998</v>
      </c>
      <c r="AG52" s="42">
        <f t="shared" si="78"/>
        <v>2593.1999999999998</v>
      </c>
      <c r="AH52" s="43">
        <f t="shared" si="57"/>
        <v>716.85515367359426</v>
      </c>
      <c r="AI52" s="44">
        <f t="shared" si="79"/>
        <v>1858948.7845063645</v>
      </c>
      <c r="AJ52" s="14">
        <f>VLOOKUP($C52,Sheet5!$A$2:$L$901,7,0)</f>
        <v>3761348.0570401908</v>
      </c>
      <c r="AK52" s="15">
        <f>VLOOKUP($C52,ผลงานแก้ไข!$A$3:$M$902,6,0)</f>
        <v>6593</v>
      </c>
      <c r="AL52" s="16">
        <f t="shared" si="80"/>
        <v>570.50630320645996</v>
      </c>
      <c r="AM52" s="36">
        <f t="shared" si="81"/>
        <v>7911.5999999999995</v>
      </c>
      <c r="AN52" s="42">
        <f t="shared" si="82"/>
        <v>7911.5999999999995</v>
      </c>
      <c r="AO52" s="43">
        <f t="shared" si="58"/>
        <v>587.07951131460766</v>
      </c>
      <c r="AP52" s="44">
        <f t="shared" si="83"/>
        <v>4644738.2617166499</v>
      </c>
      <c r="AQ52" s="45">
        <f t="shared" si="84"/>
        <v>81537465.477544487</v>
      </c>
      <c r="AR52" s="14">
        <f>VLOOKUP($C52,Sheet5!$A$2:$L$901,8,0)</f>
        <v>37982612.667816296</v>
      </c>
      <c r="AS52" s="17">
        <f>VLOOKUP($C52,ผลงานแก้ไข!$A$3:$M$902,8,0)</f>
        <v>2853.0055000000002</v>
      </c>
      <c r="AT52" s="14">
        <f t="shared" si="85"/>
        <v>13313.192935595916</v>
      </c>
      <c r="AU52" s="36">
        <f t="shared" si="86"/>
        <v>3423.6066000000001</v>
      </c>
      <c r="AV52" s="42">
        <f t="shared" si="87"/>
        <v>3423.6066000000001</v>
      </c>
      <c r="AW52" s="43">
        <f t="shared" si="59"/>
        <v>13699.941190374979</v>
      </c>
      <c r="AX52" s="44">
        <f t="shared" si="88"/>
        <v>46903209.078979634</v>
      </c>
      <c r="AY52" s="14">
        <f>VLOOKUP($C52,Sheet5!$A$2:$L$901,9,0)</f>
        <v>6281593.9137563258</v>
      </c>
      <c r="AZ52" s="17">
        <f>VLOOKUP($C52,ผลงานแก้ไข!$A$3:$M$902,10,0)</f>
        <v>457.61750000000006</v>
      </c>
      <c r="BA52" s="14">
        <f t="shared" si="89"/>
        <v>13726.734475312514</v>
      </c>
      <c r="BB52" s="36">
        <f t="shared" si="90"/>
        <v>549.14100000000008</v>
      </c>
      <c r="BC52" s="42">
        <f t="shared" si="91"/>
        <v>549.14100000000008</v>
      </c>
      <c r="BD52" s="43">
        <f t="shared" si="60"/>
        <v>14125.496111820343</v>
      </c>
      <c r="BE52" s="44">
        <f t="shared" si="92"/>
        <v>7756889.0603411356</v>
      </c>
      <c r="BF52" s="14">
        <f>VLOOKUP($C52,Sheet5!$A$2:$L$901,10,0)</f>
        <v>2260352.6101936731</v>
      </c>
      <c r="BG52" s="17">
        <f>VLOOKUP($C52,ผลงานแก้ไข!$A$3:$M$902,9,0)</f>
        <v>202.07040000000001</v>
      </c>
      <c r="BH52" s="14">
        <f t="shared" si="93"/>
        <v>11185.965931643987</v>
      </c>
      <c r="BI52" s="36">
        <f t="shared" si="94"/>
        <v>242.48447999999999</v>
      </c>
      <c r="BJ52" s="42">
        <f t="shared" si="95"/>
        <v>242.48447999999999</v>
      </c>
      <c r="BK52" s="43">
        <f t="shared" si="61"/>
        <v>11510.918241958245</v>
      </c>
      <c r="BL52" s="44">
        <f t="shared" si="96"/>
        <v>2791219.0242237593</v>
      </c>
      <c r="BM52" s="14">
        <f>VLOOKUP($C52,Sheet5!$A$2:$L$901,11,0)</f>
        <v>1191604.7454349592</v>
      </c>
      <c r="BN52" s="17">
        <f>VLOOKUP($C52,ผลงานแก้ไข!$A$3:$M$902,11,0)</f>
        <v>80.6751</v>
      </c>
      <c r="BO52" s="14">
        <f t="shared" si="97"/>
        <v>14770.415474352794</v>
      </c>
      <c r="BP52" s="36">
        <f t="shared" si="98"/>
        <v>96.810119999999998</v>
      </c>
      <c r="BQ52" s="42">
        <f t="shared" si="99"/>
        <v>96.810119999999998</v>
      </c>
      <c r="BR52" s="43">
        <f t="shared" si="62"/>
        <v>15199.496043882744</v>
      </c>
      <c r="BS52" s="44">
        <f t="shared" si="100"/>
        <v>1471465.0359478137</v>
      </c>
      <c r="BT52" s="14">
        <f>VLOOKUP($C52,Sheet5!$A$2:$L$901,12,0)</f>
        <v>13098611.358781695</v>
      </c>
      <c r="BU52" s="17">
        <f>VLOOKUP($C52,ผลงานแก้ไข!$A$3:$M$902,12,0)</f>
        <v>994.65109999999925</v>
      </c>
      <c r="BV52" s="14">
        <f t="shared" si="101"/>
        <v>13169.051297265649</v>
      </c>
      <c r="BW52" s="36">
        <f t="shared" si="102"/>
        <v>1193.5813199999991</v>
      </c>
      <c r="BX52" s="42">
        <f t="shared" si="103"/>
        <v>1193.5813199999991</v>
      </c>
      <c r="BY52" s="43">
        <f t="shared" si="63"/>
        <v>13551.612237451216</v>
      </c>
      <c r="BZ52" s="44">
        <f t="shared" si="104"/>
        <v>16174951.222505163</v>
      </c>
      <c r="CA52" s="45">
        <f t="shared" si="105"/>
        <v>75097733.421997502</v>
      </c>
      <c r="CB52" s="46">
        <f t="shared" si="106"/>
        <v>156635198.89954197</v>
      </c>
      <c r="CC52" s="47">
        <f>IFERROR(VLOOKUP($C52,'UC Revenue Structure'!$A$2:$F$897,6,0),0)</f>
        <v>0.38</v>
      </c>
      <c r="CD52" s="46">
        <f t="shared" si="107"/>
        <v>59521375.581825949</v>
      </c>
    </row>
    <row r="53" spans="1:82">
      <c r="A53" s="7">
        <v>8</v>
      </c>
      <c r="B53" s="8" t="s">
        <v>3</v>
      </c>
      <c r="C53" s="7">
        <v>11093</v>
      </c>
      <c r="D53" s="9" t="s">
        <v>1436</v>
      </c>
      <c r="E53" s="10" t="s">
        <v>1823</v>
      </c>
      <c r="F53" s="12">
        <v>6</v>
      </c>
      <c r="G53" s="13" t="s">
        <v>1825</v>
      </c>
      <c r="H53" s="14">
        <f>VLOOKUP($C53,Sheet5!$A$2:$L$901,3,0)</f>
        <v>45446300.161452182</v>
      </c>
      <c r="I53" s="15">
        <f>VLOOKUP($C53,ผลงานแก้ไข!$A$3:$M$902,2,0)</f>
        <v>61798</v>
      </c>
      <c r="J53" s="16">
        <f t="shared" si="64"/>
        <v>735.40082464565489</v>
      </c>
      <c r="K53" s="36">
        <f t="shared" si="65"/>
        <v>74157.599999999991</v>
      </c>
      <c r="L53" s="42">
        <f t="shared" si="66"/>
        <v>74157.599999999991</v>
      </c>
      <c r="M53" s="43">
        <f t="shared" si="54"/>
        <v>756.76421860161122</v>
      </c>
      <c r="N53" s="44">
        <f t="shared" si="67"/>
        <v>56119818.217370838</v>
      </c>
      <c r="O53" s="14">
        <f>VLOOKUP($C53,Sheet5!$A$2:$L$901,4,0)</f>
        <v>9172915.6679215413</v>
      </c>
      <c r="P53" s="15">
        <f>VLOOKUP($C53,ผลงานแก้ไข!$A$3:$M$902,4,0)</f>
        <v>9944</v>
      </c>
      <c r="Q53" s="16">
        <f t="shared" si="68"/>
        <v>922.45732782799087</v>
      </c>
      <c r="R53" s="36">
        <f t="shared" si="69"/>
        <v>11932.8</v>
      </c>
      <c r="S53" s="42">
        <f t="shared" si="70"/>
        <v>11932.8</v>
      </c>
      <c r="T53" s="43">
        <f t="shared" si="55"/>
        <v>949.254713201394</v>
      </c>
      <c r="U53" s="44">
        <f t="shared" si="71"/>
        <v>11327266.641689593</v>
      </c>
      <c r="V53" s="14">
        <f>VLOOKUP($C53,Sheet5!$A$2:$L$901,5,0)</f>
        <v>1872703.9912322951</v>
      </c>
      <c r="W53" s="15">
        <f>VLOOKUP($C53,ผลงานแก้ไข!$A$3:$M$902,3,0)</f>
        <v>3026</v>
      </c>
      <c r="X53" s="16">
        <f t="shared" si="72"/>
        <v>618.87111408866326</v>
      </c>
      <c r="Y53" s="36">
        <f t="shared" si="73"/>
        <v>3631.2</v>
      </c>
      <c r="Z53" s="42">
        <f t="shared" si="74"/>
        <v>3631.2</v>
      </c>
      <c r="AA53" s="43">
        <f t="shared" si="56"/>
        <v>636.84931995293891</v>
      </c>
      <c r="AB53" s="44">
        <f t="shared" si="75"/>
        <v>2312527.2506131115</v>
      </c>
      <c r="AC53" s="14">
        <f>VLOOKUP($C53,Sheet5!$A$2:$L$901,6,0)</f>
        <v>1455395.7631369755</v>
      </c>
      <c r="AD53" s="15">
        <f>VLOOKUP($C53,ผลงานแก้ไข!$A$3:$M$902,5,0)</f>
        <v>1601</v>
      </c>
      <c r="AE53" s="16">
        <f t="shared" si="76"/>
        <v>909.0541930899285</v>
      </c>
      <c r="AF53" s="36">
        <f t="shared" si="77"/>
        <v>1921.1999999999998</v>
      </c>
      <c r="AG53" s="42">
        <f t="shared" si="78"/>
        <v>1921.1999999999998</v>
      </c>
      <c r="AH53" s="43">
        <f t="shared" si="57"/>
        <v>935.46221739919088</v>
      </c>
      <c r="AI53" s="44">
        <f t="shared" si="79"/>
        <v>1797210.0120673254</v>
      </c>
      <c r="AJ53" s="14">
        <f>VLOOKUP($C53,Sheet5!$A$2:$L$901,7,0)</f>
        <v>2113758.6846148372</v>
      </c>
      <c r="AK53" s="15">
        <f>VLOOKUP($C53,ผลงานแก้ไข!$A$3:$M$902,6,0)</f>
        <v>3110</v>
      </c>
      <c r="AL53" s="16">
        <f t="shared" si="80"/>
        <v>679.66517190187687</v>
      </c>
      <c r="AM53" s="36">
        <f t="shared" si="81"/>
        <v>3732</v>
      </c>
      <c r="AN53" s="42">
        <f t="shared" si="82"/>
        <v>3732</v>
      </c>
      <c r="AO53" s="43">
        <f t="shared" si="58"/>
        <v>699.40944514562636</v>
      </c>
      <c r="AP53" s="44">
        <f t="shared" si="83"/>
        <v>2610196.0492834775</v>
      </c>
      <c r="AQ53" s="45">
        <f t="shared" si="84"/>
        <v>74167018.171024352</v>
      </c>
      <c r="AR53" s="14">
        <f>VLOOKUP($C53,Sheet5!$A$2:$L$901,8,0)</f>
        <v>13869009.93031483</v>
      </c>
      <c r="AS53" s="17">
        <f>VLOOKUP($C53,ผลงานแก้ไข!$A$3:$M$902,8,0)</f>
        <v>1047.5008</v>
      </c>
      <c r="AT53" s="14">
        <f t="shared" si="85"/>
        <v>13240.094833641015</v>
      </c>
      <c r="AU53" s="36">
        <f t="shared" si="86"/>
        <v>1257.0009600000001</v>
      </c>
      <c r="AV53" s="42">
        <f t="shared" si="87"/>
        <v>1257.0009600000001</v>
      </c>
      <c r="AW53" s="43">
        <f t="shared" si="59"/>
        <v>13624.719588558286</v>
      </c>
      <c r="AX53" s="44">
        <f t="shared" si="88"/>
        <v>17126285.602548573</v>
      </c>
      <c r="AY53" s="14">
        <f>VLOOKUP($C53,Sheet5!$A$2:$L$901,9,0)</f>
        <v>2375176.2616564715</v>
      </c>
      <c r="AZ53" s="17">
        <f>VLOOKUP($C53,ผลงานแก้ไข!$A$3:$M$902,10,0)</f>
        <v>140.352</v>
      </c>
      <c r="BA53" s="14">
        <f t="shared" si="89"/>
        <v>16922.995480338515</v>
      </c>
      <c r="BB53" s="36">
        <f t="shared" si="90"/>
        <v>168.42240000000001</v>
      </c>
      <c r="BC53" s="42">
        <f t="shared" si="91"/>
        <v>168.42240000000001</v>
      </c>
      <c r="BD53" s="43">
        <f t="shared" si="60"/>
        <v>17414.608499042348</v>
      </c>
      <c r="BE53" s="44">
        <f t="shared" si="92"/>
        <v>2933010.1584691103</v>
      </c>
      <c r="BF53" s="14">
        <f>VLOOKUP($C53,Sheet5!$A$2:$L$901,10,0)</f>
        <v>717891.33107141871</v>
      </c>
      <c r="BG53" s="17">
        <f>VLOOKUP($C53,ผลงานแก้ไข!$A$3:$M$902,9,0)</f>
        <v>39.889099999999999</v>
      </c>
      <c r="BH53" s="14">
        <f t="shared" si="93"/>
        <v>17997.180459609735</v>
      </c>
      <c r="BI53" s="36">
        <f t="shared" si="94"/>
        <v>47.86692</v>
      </c>
      <c r="BJ53" s="42">
        <f t="shared" si="95"/>
        <v>47.86692</v>
      </c>
      <c r="BK53" s="43">
        <f t="shared" si="61"/>
        <v>18519.998551961398</v>
      </c>
      <c r="BL53" s="44">
        <f t="shared" si="96"/>
        <v>886495.28908685211</v>
      </c>
      <c r="BM53" s="14">
        <f>VLOOKUP($C53,Sheet5!$A$2:$L$901,11,0)</f>
        <v>149363.64126512012</v>
      </c>
      <c r="BN53" s="17">
        <f>VLOOKUP($C53,ผลงานแก้ไข!$A$3:$M$902,11,0)</f>
        <v>9.017100000000001</v>
      </c>
      <c r="BO53" s="14">
        <f t="shared" si="97"/>
        <v>16564.487614102109</v>
      </c>
      <c r="BP53" s="36">
        <f t="shared" si="98"/>
        <v>10.82052</v>
      </c>
      <c r="BQ53" s="42">
        <f t="shared" si="99"/>
        <v>10.82052</v>
      </c>
      <c r="BR53" s="43">
        <f t="shared" si="62"/>
        <v>17045.685979291775</v>
      </c>
      <c r="BS53" s="44">
        <f t="shared" si="100"/>
        <v>184443.18605264623</v>
      </c>
      <c r="BT53" s="14">
        <f>VLOOKUP($C53,Sheet5!$A$2:$L$901,12,0)</f>
        <v>927464.68733432074</v>
      </c>
      <c r="BU53" s="17">
        <f>VLOOKUP($C53,ผลงานแก้ไข!$A$3:$M$902,12,0)</f>
        <v>23.596099999999979</v>
      </c>
      <c r="BV53" s="14">
        <f t="shared" si="101"/>
        <v>39305.846615937444</v>
      </c>
      <c r="BW53" s="36">
        <f t="shared" si="102"/>
        <v>28.315319999999975</v>
      </c>
      <c r="BX53" s="42">
        <f t="shared" si="103"/>
        <v>28.315319999999975</v>
      </c>
      <c r="BY53" s="43">
        <f t="shared" si="63"/>
        <v>40447.681460130429</v>
      </c>
      <c r="BZ53" s="44">
        <f t="shared" si="104"/>
        <v>1145289.0438016593</v>
      </c>
      <c r="CA53" s="45">
        <f t="shared" si="105"/>
        <v>22275523.27995884</v>
      </c>
      <c r="CB53" s="46">
        <f t="shared" si="106"/>
        <v>96442541.450983196</v>
      </c>
      <c r="CC53" s="47">
        <f>IFERROR(VLOOKUP($C53,'UC Revenue Structure'!$A$2:$F$897,6,0),0)</f>
        <v>0.45</v>
      </c>
      <c r="CD53" s="46">
        <f t="shared" si="107"/>
        <v>43399143.652942441</v>
      </c>
    </row>
    <row r="54" spans="1:82">
      <c r="A54" s="7">
        <v>8</v>
      </c>
      <c r="B54" s="8" t="s">
        <v>3</v>
      </c>
      <c r="C54" s="7">
        <v>11094</v>
      </c>
      <c r="D54" s="9" t="s">
        <v>1437</v>
      </c>
      <c r="E54" s="10" t="s">
        <v>1823</v>
      </c>
      <c r="F54" s="12">
        <v>2</v>
      </c>
      <c r="G54" s="13" t="s">
        <v>1830</v>
      </c>
      <c r="H54" s="14">
        <f>VLOOKUP($C54,Sheet5!$A$2:$L$901,3,0)</f>
        <v>24045401.720907945</v>
      </c>
      <c r="I54" s="15">
        <f>VLOOKUP($C54,ผลงานแก้ไข!$A$3:$M$902,2,0)</f>
        <v>23809</v>
      </c>
      <c r="J54" s="16">
        <f t="shared" si="64"/>
        <v>1009.9290907181295</v>
      </c>
      <c r="K54" s="36">
        <f t="shared" si="65"/>
        <v>28570.799999999999</v>
      </c>
      <c r="L54" s="42">
        <f t="shared" si="66"/>
        <v>28570.799999999999</v>
      </c>
      <c r="M54" s="43">
        <f t="shared" si="54"/>
        <v>1039.2675308034911</v>
      </c>
      <c r="N54" s="44">
        <f t="shared" si="67"/>
        <v>29692704.769080382</v>
      </c>
      <c r="O54" s="14">
        <f>VLOOKUP($C54,Sheet5!$A$2:$L$901,4,0)</f>
        <v>3226382.2648649444</v>
      </c>
      <c r="P54" s="15">
        <f>VLOOKUP($C54,ผลงานแก้ไข!$A$3:$M$902,4,0)</f>
        <v>3163</v>
      </c>
      <c r="Q54" s="16">
        <f t="shared" si="68"/>
        <v>1020.0386547154425</v>
      </c>
      <c r="R54" s="36">
        <f t="shared" si="69"/>
        <v>3795.6</v>
      </c>
      <c r="S54" s="42">
        <f t="shared" si="70"/>
        <v>3795.6</v>
      </c>
      <c r="T54" s="43">
        <f t="shared" si="55"/>
        <v>1049.670777634926</v>
      </c>
      <c r="U54" s="44">
        <f t="shared" si="71"/>
        <v>3984130.4035911253</v>
      </c>
      <c r="V54" s="14">
        <f>VLOOKUP($C54,Sheet5!$A$2:$L$901,5,0)</f>
        <v>676777.35423737043</v>
      </c>
      <c r="W54" s="15">
        <f>VLOOKUP($C54,ผลงานแก้ไข!$A$3:$M$902,3,0)</f>
        <v>1057</v>
      </c>
      <c r="X54" s="16">
        <f t="shared" si="72"/>
        <v>640.28131905143846</v>
      </c>
      <c r="Y54" s="36">
        <f t="shared" si="73"/>
        <v>1268.3999999999999</v>
      </c>
      <c r="Z54" s="42">
        <f t="shared" si="74"/>
        <v>1268.3999999999999</v>
      </c>
      <c r="AA54" s="43">
        <f t="shared" si="56"/>
        <v>658.88149136988272</v>
      </c>
      <c r="AB54" s="44">
        <f t="shared" si="75"/>
        <v>835725.28365355916</v>
      </c>
      <c r="AC54" s="14">
        <f>VLOOKUP($C54,Sheet5!$A$2:$L$901,6,0)</f>
        <v>1052736.7028075899</v>
      </c>
      <c r="AD54" s="15">
        <f>VLOOKUP($C54,ผลงานแก้ไข!$A$3:$M$902,5,0)</f>
        <v>897</v>
      </c>
      <c r="AE54" s="16">
        <f t="shared" si="76"/>
        <v>1173.6195126060088</v>
      </c>
      <c r="AF54" s="36">
        <f t="shared" si="77"/>
        <v>1076.3999999999999</v>
      </c>
      <c r="AG54" s="42">
        <f t="shared" si="78"/>
        <v>1076.3999999999999</v>
      </c>
      <c r="AH54" s="43">
        <f t="shared" si="57"/>
        <v>1207.7131594472135</v>
      </c>
      <c r="AI54" s="44">
        <f t="shared" si="79"/>
        <v>1299982.4448289804</v>
      </c>
      <c r="AJ54" s="14">
        <f>VLOOKUP($C54,Sheet5!$A$2:$L$901,7,0)</f>
        <v>1542677.5100313441</v>
      </c>
      <c r="AK54" s="15">
        <f>VLOOKUP($C54,ผลงานแก้ไข!$A$3:$M$902,6,0)</f>
        <v>1461</v>
      </c>
      <c r="AL54" s="16">
        <f t="shared" si="80"/>
        <v>1055.9052087825764</v>
      </c>
      <c r="AM54" s="36">
        <f t="shared" si="81"/>
        <v>1753.2</v>
      </c>
      <c r="AN54" s="42">
        <f t="shared" si="82"/>
        <v>1753.2</v>
      </c>
      <c r="AO54" s="43">
        <f t="shared" si="58"/>
        <v>1086.5792550977103</v>
      </c>
      <c r="AP54" s="44">
        <f t="shared" si="83"/>
        <v>1904990.7500373058</v>
      </c>
      <c r="AQ54" s="45">
        <f t="shared" si="84"/>
        <v>37717533.651191346</v>
      </c>
      <c r="AR54" s="14">
        <f>VLOOKUP($C54,Sheet5!$A$2:$L$901,8,0)</f>
        <v>7242190.1542325169</v>
      </c>
      <c r="AS54" s="17">
        <f>VLOOKUP($C54,ผลงานแก้ไข!$A$3:$M$902,8,0)</f>
        <v>381.04899999999998</v>
      </c>
      <c r="AT54" s="14">
        <f t="shared" si="85"/>
        <v>19005.9287761745</v>
      </c>
      <c r="AU54" s="36">
        <f t="shared" si="86"/>
        <v>457.25879999999995</v>
      </c>
      <c r="AV54" s="42">
        <f t="shared" si="87"/>
        <v>457.25879999999995</v>
      </c>
      <c r="AW54" s="43">
        <f t="shared" si="59"/>
        <v>19558.051007122369</v>
      </c>
      <c r="AX54" s="44">
        <f t="shared" si="88"/>
        <v>8943090.9338555653</v>
      </c>
      <c r="AY54" s="14">
        <f>VLOOKUP($C54,Sheet5!$A$2:$L$901,9,0)</f>
        <v>826721.24271825654</v>
      </c>
      <c r="AZ54" s="17">
        <f>VLOOKUP($C54,ผลงานแก้ไข!$A$3:$M$902,10,0)</f>
        <v>32.221400000000003</v>
      </c>
      <c r="BA54" s="14">
        <f t="shared" si="89"/>
        <v>25657.520862478243</v>
      </c>
      <c r="BB54" s="36">
        <f t="shared" si="90"/>
        <v>38.665680000000002</v>
      </c>
      <c r="BC54" s="42">
        <f t="shared" si="91"/>
        <v>38.665680000000002</v>
      </c>
      <c r="BD54" s="43">
        <f t="shared" si="60"/>
        <v>26402.871843533234</v>
      </c>
      <c r="BE54" s="44">
        <f t="shared" si="92"/>
        <v>1020884.9937830662</v>
      </c>
      <c r="BF54" s="14">
        <f>VLOOKUP($C54,Sheet5!$A$2:$L$901,10,0)</f>
        <v>244645.13029508307</v>
      </c>
      <c r="BG54" s="17">
        <f>VLOOKUP($C54,ผลงานแก้ไข!$A$3:$M$902,9,0)</f>
        <v>16.361999999999998</v>
      </c>
      <c r="BH54" s="14">
        <f t="shared" si="93"/>
        <v>14952.030943349413</v>
      </c>
      <c r="BI54" s="36">
        <f t="shared" si="94"/>
        <v>19.634399999999996</v>
      </c>
      <c r="BJ54" s="42">
        <f t="shared" si="95"/>
        <v>19.634399999999996</v>
      </c>
      <c r="BK54" s="43">
        <f t="shared" si="61"/>
        <v>15386.387442253714</v>
      </c>
      <c r="BL54" s="44">
        <f t="shared" si="96"/>
        <v>302102.48559618625</v>
      </c>
      <c r="BM54" s="14">
        <f>VLOOKUP($C54,Sheet5!$A$2:$L$901,11,0)</f>
        <v>377079.61050782748</v>
      </c>
      <c r="BN54" s="17">
        <f>VLOOKUP($C54,ผลงานแก้ไข!$A$3:$M$902,11,0)</f>
        <v>17.337599999999998</v>
      </c>
      <c r="BO54" s="14">
        <f t="shared" si="97"/>
        <v>21749.239255019584</v>
      </c>
      <c r="BP54" s="36">
        <f t="shared" si="98"/>
        <v>20.805119999999999</v>
      </c>
      <c r="BQ54" s="42">
        <f t="shared" si="99"/>
        <v>20.805119999999999</v>
      </c>
      <c r="BR54" s="43">
        <f t="shared" si="62"/>
        <v>22381.054655377902</v>
      </c>
      <c r="BS54" s="44">
        <f t="shared" si="100"/>
        <v>465640.52783169586</v>
      </c>
      <c r="BT54" s="14">
        <f>VLOOKUP($C54,Sheet5!$A$2:$L$901,12,0)</f>
        <v>355650.74939711718</v>
      </c>
      <c r="BU54" s="17">
        <f>VLOOKUP($C54,ผลงานแก้ไข!$A$3:$M$902,12,0)</f>
        <v>8.9230000000000551</v>
      </c>
      <c r="BV54" s="14">
        <f t="shared" si="101"/>
        <v>39857.755171704019</v>
      </c>
      <c r="BW54" s="36">
        <f t="shared" si="102"/>
        <v>10.707600000000065</v>
      </c>
      <c r="BX54" s="42">
        <f t="shared" si="103"/>
        <v>10.707600000000065</v>
      </c>
      <c r="BY54" s="43">
        <f t="shared" si="63"/>
        <v>41015.622959442022</v>
      </c>
      <c r="BZ54" s="44">
        <f t="shared" si="104"/>
        <v>439178.88440052408</v>
      </c>
      <c r="CA54" s="45">
        <f t="shared" si="105"/>
        <v>11170897.825467037</v>
      </c>
      <c r="CB54" s="46">
        <f t="shared" si="106"/>
        <v>48888431.476658382</v>
      </c>
      <c r="CC54" s="47">
        <f>IFERROR(VLOOKUP($C54,'UC Revenue Structure'!$A$2:$F$897,6,0),0)</f>
        <v>0.54</v>
      </c>
      <c r="CD54" s="46">
        <f t="shared" si="107"/>
        <v>26399752.997395527</v>
      </c>
    </row>
    <row r="55" spans="1:82">
      <c r="A55" s="7">
        <v>8</v>
      </c>
      <c r="B55" s="8" t="s">
        <v>3</v>
      </c>
      <c r="C55" s="7">
        <v>11095</v>
      </c>
      <c r="D55" s="9" t="s">
        <v>1438</v>
      </c>
      <c r="E55" s="10" t="s">
        <v>1823</v>
      </c>
      <c r="F55" s="12">
        <v>14</v>
      </c>
      <c r="G55" s="13" t="s">
        <v>1839</v>
      </c>
      <c r="H55" s="14">
        <f>VLOOKUP($C55,Sheet5!$A$2:$L$901,3,0)</f>
        <v>100401379.88179563</v>
      </c>
      <c r="I55" s="15">
        <f>VLOOKUP($C55,ผลงานแก้ไข!$A$3:$M$902,2,0)</f>
        <v>166094</v>
      </c>
      <c r="J55" s="16">
        <f t="shared" si="64"/>
        <v>604.48529074979001</v>
      </c>
      <c r="K55" s="36">
        <f t="shared" si="65"/>
        <v>199312.8</v>
      </c>
      <c r="L55" s="42">
        <f t="shared" si="66"/>
        <v>199312.8</v>
      </c>
      <c r="M55" s="43">
        <f t="shared" si="54"/>
        <v>622.04558844607141</v>
      </c>
      <c r="N55" s="44">
        <f t="shared" si="67"/>
        <v>123981647.96083413</v>
      </c>
      <c r="O55" s="14">
        <f>VLOOKUP($C55,Sheet5!$A$2:$L$901,4,0)</f>
        <v>22222478.150161967</v>
      </c>
      <c r="P55" s="15">
        <f>VLOOKUP($C55,ผลงานแก้ไข!$A$3:$M$902,4,0)</f>
        <v>24829</v>
      </c>
      <c r="Q55" s="16">
        <f t="shared" si="68"/>
        <v>895.02107012614147</v>
      </c>
      <c r="R55" s="36">
        <f t="shared" si="69"/>
        <v>29794.799999999999</v>
      </c>
      <c r="S55" s="42">
        <f t="shared" si="70"/>
        <v>29794.799999999999</v>
      </c>
      <c r="T55" s="43">
        <f t="shared" si="55"/>
        <v>921.02143221330584</v>
      </c>
      <c r="U55" s="44">
        <f t="shared" si="71"/>
        <v>27441649.368509006</v>
      </c>
      <c r="V55" s="14">
        <f>VLOOKUP($C55,Sheet5!$A$2:$L$901,5,0)</f>
        <v>7509169.6330307899</v>
      </c>
      <c r="W55" s="15">
        <f>VLOOKUP($C55,ผลงานแก้ไข!$A$3:$M$902,3,0)</f>
        <v>13201</v>
      </c>
      <c r="X55" s="16">
        <f t="shared" si="72"/>
        <v>568.83339391188474</v>
      </c>
      <c r="Y55" s="36">
        <f t="shared" si="73"/>
        <v>15841.199999999999</v>
      </c>
      <c r="Z55" s="42">
        <f t="shared" si="74"/>
        <v>15841.199999999999</v>
      </c>
      <c r="AA55" s="43">
        <f t="shared" si="56"/>
        <v>585.35800400502501</v>
      </c>
      <c r="AB55" s="44">
        <f t="shared" si="75"/>
        <v>9272773.2130444013</v>
      </c>
      <c r="AC55" s="14">
        <f>VLOOKUP($C55,Sheet5!$A$2:$L$901,6,0)</f>
        <v>5943078.6578631643</v>
      </c>
      <c r="AD55" s="15">
        <f>VLOOKUP($C55,ผลงานแก้ไข!$A$3:$M$902,5,0)</f>
        <v>5792</v>
      </c>
      <c r="AE55" s="16">
        <f t="shared" si="76"/>
        <v>1026.0840224211265</v>
      </c>
      <c r="AF55" s="36">
        <f t="shared" si="77"/>
        <v>6950.4</v>
      </c>
      <c r="AG55" s="42">
        <f t="shared" si="78"/>
        <v>6950.4</v>
      </c>
      <c r="AH55" s="43">
        <f t="shared" si="57"/>
        <v>1055.8917632724601</v>
      </c>
      <c r="AI55" s="44">
        <f t="shared" si="79"/>
        <v>7338870.1114489064</v>
      </c>
      <c r="AJ55" s="14">
        <f>VLOOKUP($C55,Sheet5!$A$2:$L$901,7,0)</f>
        <v>9989344.4451320674</v>
      </c>
      <c r="AK55" s="15">
        <f>VLOOKUP($C55,ผลงานแก้ไข!$A$3:$M$902,6,0)</f>
        <v>7326</v>
      </c>
      <c r="AL55" s="16">
        <f t="shared" si="80"/>
        <v>1363.5468803074075</v>
      </c>
      <c r="AM55" s="36">
        <f t="shared" si="81"/>
        <v>8791.1999999999989</v>
      </c>
      <c r="AN55" s="42">
        <f t="shared" si="82"/>
        <v>8791.1999999999989</v>
      </c>
      <c r="AO55" s="43">
        <f t="shared" si="58"/>
        <v>1403.1579171803378</v>
      </c>
      <c r="AP55" s="44">
        <f t="shared" si="83"/>
        <v>12335441.881515784</v>
      </c>
      <c r="AQ55" s="45">
        <f t="shared" si="84"/>
        <v>180370382.53535223</v>
      </c>
      <c r="AR55" s="14">
        <f>VLOOKUP($C55,Sheet5!$A$2:$L$901,8,0)</f>
        <v>98574960.443904161</v>
      </c>
      <c r="AS55" s="17">
        <f>VLOOKUP($C55,ผลงานแก้ไข!$A$3:$M$902,8,0)</f>
        <v>8156.9736999999986</v>
      </c>
      <c r="AT55" s="14">
        <f t="shared" si="85"/>
        <v>12084.74663145036</v>
      </c>
      <c r="AU55" s="36">
        <f t="shared" si="86"/>
        <v>9788.3684399999984</v>
      </c>
      <c r="AV55" s="42">
        <f t="shared" si="87"/>
        <v>9788.3684399999984</v>
      </c>
      <c r="AW55" s="43">
        <f t="shared" si="59"/>
        <v>12435.808521093993</v>
      </c>
      <c r="AX55" s="44">
        <f t="shared" si="88"/>
        <v>121726275.65375949</v>
      </c>
      <c r="AY55" s="14">
        <f>VLOOKUP($C55,Sheet5!$A$2:$L$901,9,0)</f>
        <v>10019146.612388296</v>
      </c>
      <c r="AZ55" s="17">
        <f>VLOOKUP($C55,ผลงานแก้ไข!$A$3:$M$902,10,0)</f>
        <v>721.50150000000008</v>
      </c>
      <c r="BA55" s="14">
        <f t="shared" si="89"/>
        <v>13886.522221212701</v>
      </c>
      <c r="BB55" s="36">
        <f t="shared" si="90"/>
        <v>865.80180000000007</v>
      </c>
      <c r="BC55" s="42">
        <f t="shared" si="91"/>
        <v>865.80180000000007</v>
      </c>
      <c r="BD55" s="43">
        <f t="shared" si="60"/>
        <v>14289.92569173893</v>
      </c>
      <c r="BE55" s="44">
        <f t="shared" si="92"/>
        <v>12372243.385773811</v>
      </c>
      <c r="BF55" s="14">
        <f>VLOOKUP($C55,Sheet5!$A$2:$L$901,10,0)</f>
        <v>2920600.6950732623</v>
      </c>
      <c r="BG55" s="17">
        <f>VLOOKUP($C55,ผลงานแก้ไข!$A$3:$M$902,9,0)</f>
        <v>439.44080000000002</v>
      </c>
      <c r="BH55" s="14">
        <f t="shared" si="93"/>
        <v>6646.175537349427</v>
      </c>
      <c r="BI55" s="36">
        <f t="shared" si="94"/>
        <v>527.32896000000005</v>
      </c>
      <c r="BJ55" s="42">
        <f t="shared" si="95"/>
        <v>527.32896000000005</v>
      </c>
      <c r="BK55" s="43">
        <f t="shared" si="61"/>
        <v>6839.2469367094282</v>
      </c>
      <c r="BL55" s="44">
        <f t="shared" si="96"/>
        <v>3606532.9743181691</v>
      </c>
      <c r="BM55" s="14">
        <f>VLOOKUP($C55,Sheet5!$A$2:$L$901,11,0)</f>
        <v>2332651.3890802925</v>
      </c>
      <c r="BN55" s="17">
        <f>VLOOKUP($C55,ผลงานแก้ไข!$A$3:$M$902,11,0)</f>
        <v>190.43099999999998</v>
      </c>
      <c r="BO55" s="14">
        <f t="shared" si="97"/>
        <v>12249.325945252049</v>
      </c>
      <c r="BP55" s="36">
        <f t="shared" si="98"/>
        <v>228.51719999999997</v>
      </c>
      <c r="BQ55" s="42">
        <f t="shared" si="99"/>
        <v>228.51719999999997</v>
      </c>
      <c r="BR55" s="43">
        <f t="shared" si="62"/>
        <v>12605.16886396162</v>
      </c>
      <c r="BS55" s="44">
        <f t="shared" si="100"/>
        <v>2880497.8943196903</v>
      </c>
      <c r="BT55" s="14">
        <f>VLOOKUP($C55,Sheet5!$A$2:$L$901,12,0)</f>
        <v>12835622.111570356</v>
      </c>
      <c r="BU55" s="17">
        <f>VLOOKUP($C55,ผลงานแก้ไข!$A$3:$M$902,12,0)</f>
        <v>503.51099999999957</v>
      </c>
      <c r="BV55" s="14">
        <f t="shared" si="101"/>
        <v>25492.237729802066</v>
      </c>
      <c r="BW55" s="36">
        <f t="shared" si="102"/>
        <v>604.21319999999946</v>
      </c>
      <c r="BX55" s="42">
        <f t="shared" si="103"/>
        <v>604.21319999999946</v>
      </c>
      <c r="BY55" s="43">
        <f t="shared" si="63"/>
        <v>26232.787235852815</v>
      </c>
      <c r="BZ55" s="44">
        <f t="shared" si="104"/>
        <v>15850196.32069377</v>
      </c>
      <c r="CA55" s="45">
        <f t="shared" si="105"/>
        <v>156435746.22886491</v>
      </c>
      <c r="CB55" s="46">
        <f t="shared" si="106"/>
        <v>336806128.76421714</v>
      </c>
      <c r="CC55" s="47">
        <f>IFERROR(VLOOKUP($C55,'UC Revenue Structure'!$A$2:$F$897,6,0),0)</f>
        <v>0.55000000000000004</v>
      </c>
      <c r="CD55" s="46">
        <f t="shared" si="107"/>
        <v>185243370.82031944</v>
      </c>
    </row>
    <row r="56" spans="1:82">
      <c r="A56" s="7">
        <v>8</v>
      </c>
      <c r="B56" s="8" t="s">
        <v>3</v>
      </c>
      <c r="C56" s="7">
        <v>11096</v>
      </c>
      <c r="D56" s="9" t="s">
        <v>1439</v>
      </c>
      <c r="E56" s="10" t="s">
        <v>1823</v>
      </c>
      <c r="F56" s="12">
        <v>6</v>
      </c>
      <c r="G56" s="13" t="s">
        <v>1825</v>
      </c>
      <c r="H56" s="14">
        <f>VLOOKUP($C56,Sheet5!$A$2:$L$901,3,0)</f>
        <v>41791835.65282426</v>
      </c>
      <c r="I56" s="15">
        <f>VLOOKUP($C56,ผลงานแก้ไข!$A$3:$M$902,2,0)</f>
        <v>63502</v>
      </c>
      <c r="J56" s="16">
        <f t="shared" si="64"/>
        <v>658.11841599987815</v>
      </c>
      <c r="K56" s="36">
        <f t="shared" si="65"/>
        <v>76202.399999999994</v>
      </c>
      <c r="L56" s="42">
        <f t="shared" si="66"/>
        <v>76202.399999999994</v>
      </c>
      <c r="M56" s="43">
        <f t="shared" si="54"/>
        <v>677.23675598467457</v>
      </c>
      <c r="N56" s="44">
        <f t="shared" si="67"/>
        <v>51607066.174246565</v>
      </c>
      <c r="O56" s="14">
        <f>VLOOKUP($C56,Sheet5!$A$2:$L$901,4,0)</f>
        <v>5175690.548759223</v>
      </c>
      <c r="P56" s="15">
        <f>VLOOKUP($C56,ผลงานแก้ไข!$A$3:$M$902,4,0)</f>
        <v>6495</v>
      </c>
      <c r="Q56" s="16">
        <f t="shared" si="68"/>
        <v>796.87306370426836</v>
      </c>
      <c r="R56" s="36">
        <f t="shared" si="69"/>
        <v>7794</v>
      </c>
      <c r="S56" s="42">
        <f t="shared" si="70"/>
        <v>7794</v>
      </c>
      <c r="T56" s="43">
        <f t="shared" si="55"/>
        <v>820.02222620487737</v>
      </c>
      <c r="U56" s="44">
        <f t="shared" si="71"/>
        <v>6391253.231040814</v>
      </c>
      <c r="V56" s="14">
        <f>VLOOKUP($C56,Sheet5!$A$2:$L$901,5,0)</f>
        <v>1362543.2533517391</v>
      </c>
      <c r="W56" s="15">
        <f>VLOOKUP($C56,ผลงานแก้ไข!$A$3:$M$902,3,0)</f>
        <v>3008</v>
      </c>
      <c r="X56" s="16">
        <f t="shared" si="72"/>
        <v>452.97315603448777</v>
      </c>
      <c r="Y56" s="36">
        <f t="shared" si="73"/>
        <v>3609.6</v>
      </c>
      <c r="Z56" s="42">
        <f t="shared" si="74"/>
        <v>3609.6</v>
      </c>
      <c r="AA56" s="43">
        <f t="shared" si="56"/>
        <v>466.13202621728965</v>
      </c>
      <c r="AB56" s="44">
        <f t="shared" si="75"/>
        <v>1682550.1618339287</v>
      </c>
      <c r="AC56" s="14">
        <f>VLOOKUP($C56,Sheet5!$A$2:$L$901,6,0)</f>
        <v>1339620.6422480734</v>
      </c>
      <c r="AD56" s="15">
        <f>VLOOKUP($C56,ผลงานแก้ไข!$A$3:$M$902,5,0)</f>
        <v>1575</v>
      </c>
      <c r="AE56" s="16">
        <f t="shared" si="76"/>
        <v>850.55278872893541</v>
      </c>
      <c r="AF56" s="36">
        <f t="shared" si="77"/>
        <v>1890</v>
      </c>
      <c r="AG56" s="42">
        <f t="shared" si="78"/>
        <v>1890</v>
      </c>
      <c r="AH56" s="43">
        <f t="shared" si="57"/>
        <v>875.26134724151098</v>
      </c>
      <c r="AI56" s="44">
        <f t="shared" si="79"/>
        <v>1654243.9462864557</v>
      </c>
      <c r="AJ56" s="14">
        <f>VLOOKUP($C56,Sheet5!$A$2:$L$901,7,0)</f>
        <v>3050818.9449607776</v>
      </c>
      <c r="AK56" s="15">
        <f>VLOOKUP($C56,ผลงานแก้ไข!$A$3:$M$902,6,0)</f>
        <v>12901</v>
      </c>
      <c r="AL56" s="16">
        <f t="shared" si="80"/>
        <v>236.47926090696672</v>
      </c>
      <c r="AM56" s="36">
        <f t="shared" si="81"/>
        <v>15481.199999999999</v>
      </c>
      <c r="AN56" s="42">
        <f t="shared" si="82"/>
        <v>15481.199999999999</v>
      </c>
      <c r="AO56" s="43">
        <f t="shared" si="58"/>
        <v>243.34898343631409</v>
      </c>
      <c r="AP56" s="44">
        <f t="shared" si="83"/>
        <v>3767334.2823742651</v>
      </c>
      <c r="AQ56" s="45">
        <f t="shared" si="84"/>
        <v>65102447.795782022</v>
      </c>
      <c r="AR56" s="14">
        <f>VLOOKUP($C56,Sheet5!$A$2:$L$901,8,0)</f>
        <v>16731290.028875856</v>
      </c>
      <c r="AS56" s="17">
        <f>VLOOKUP($C56,ผลงานแก้ไข!$A$3:$M$902,8,0)</f>
        <v>1276.8094999999998</v>
      </c>
      <c r="AT56" s="14">
        <f t="shared" si="85"/>
        <v>13103.983036526481</v>
      </c>
      <c r="AU56" s="36">
        <f t="shared" si="86"/>
        <v>1532.1713999999997</v>
      </c>
      <c r="AV56" s="42">
        <f t="shared" si="87"/>
        <v>1532.1713999999997</v>
      </c>
      <c r="AW56" s="43">
        <f t="shared" si="59"/>
        <v>13484.653743737575</v>
      </c>
      <c r="AX56" s="44">
        <f t="shared" si="88"/>
        <v>20660800.805057637</v>
      </c>
      <c r="AY56" s="14">
        <f>VLOOKUP($C56,Sheet5!$A$2:$L$901,9,0)</f>
        <v>1367614.829748949</v>
      </c>
      <c r="AZ56" s="17">
        <f>VLOOKUP($C56,ผลงานแก้ไข!$A$3:$M$902,10,0)</f>
        <v>84.463700000000003</v>
      </c>
      <c r="BA56" s="14">
        <f t="shared" si="89"/>
        <v>16191.746629012807</v>
      </c>
      <c r="BB56" s="36">
        <f t="shared" si="90"/>
        <v>101.35644000000001</v>
      </c>
      <c r="BC56" s="42">
        <f t="shared" si="91"/>
        <v>101.35644000000001</v>
      </c>
      <c r="BD56" s="43">
        <f t="shared" si="60"/>
        <v>16662.116868585628</v>
      </c>
      <c r="BE56" s="44">
        <f t="shared" si="92"/>
        <v>1688812.8486637871</v>
      </c>
      <c r="BF56" s="14">
        <f>VLOOKUP($C56,Sheet5!$A$2:$L$901,10,0)</f>
        <v>483861.49563070876</v>
      </c>
      <c r="BG56" s="17">
        <f>VLOOKUP($C56,ผลงานแก้ไข!$A$3:$M$902,9,0)</f>
        <v>48.846699999999998</v>
      </c>
      <c r="BH56" s="14">
        <f t="shared" si="93"/>
        <v>9905.7151379869829</v>
      </c>
      <c r="BI56" s="36">
        <f t="shared" si="94"/>
        <v>58.616039999999998</v>
      </c>
      <c r="BJ56" s="42">
        <f t="shared" si="95"/>
        <v>58.616039999999998</v>
      </c>
      <c r="BK56" s="43">
        <f t="shared" si="61"/>
        <v>10193.476162745505</v>
      </c>
      <c r="BL56" s="44">
        <f t="shared" si="96"/>
        <v>597501.20649453695</v>
      </c>
      <c r="BM56" s="14">
        <f>VLOOKUP($C56,Sheet5!$A$2:$L$901,11,0)</f>
        <v>256305.03599662412</v>
      </c>
      <c r="BN56" s="17">
        <f>VLOOKUP($C56,ผลงานแก้ไข!$A$3:$M$902,11,0)</f>
        <v>17.28</v>
      </c>
      <c r="BO56" s="14">
        <f t="shared" si="97"/>
        <v>14832.467360915747</v>
      </c>
      <c r="BP56" s="36">
        <f t="shared" si="98"/>
        <v>20.736000000000001</v>
      </c>
      <c r="BQ56" s="42">
        <f t="shared" si="99"/>
        <v>20.736000000000001</v>
      </c>
      <c r="BR56" s="43">
        <f t="shared" si="62"/>
        <v>15263.35053775035</v>
      </c>
      <c r="BS56" s="44">
        <f t="shared" si="100"/>
        <v>316500.83675079123</v>
      </c>
      <c r="BT56" s="14">
        <f>VLOOKUP($C56,Sheet5!$A$2:$L$901,12,0)</f>
        <v>1420857.8276037832</v>
      </c>
      <c r="BU56" s="17">
        <f>VLOOKUP($C56,ผลงานแก้ไข!$A$3:$M$902,12,0)</f>
        <v>51.220000000000297</v>
      </c>
      <c r="BV56" s="14">
        <f t="shared" si="101"/>
        <v>27740.29339327948</v>
      </c>
      <c r="BW56" s="36">
        <f t="shared" si="102"/>
        <v>61.464000000000354</v>
      </c>
      <c r="BX56" s="42">
        <f t="shared" si="103"/>
        <v>61.464000000000354</v>
      </c>
      <c r="BY56" s="43">
        <f t="shared" si="63"/>
        <v>28546.14891635425</v>
      </c>
      <c r="BZ56" s="44">
        <f t="shared" si="104"/>
        <v>1754560.4969948076</v>
      </c>
      <c r="CA56" s="45">
        <f t="shared" si="105"/>
        <v>25018176.193961561</v>
      </c>
      <c r="CB56" s="46">
        <f t="shared" si="106"/>
        <v>90120623.98974359</v>
      </c>
      <c r="CC56" s="47">
        <f>IFERROR(VLOOKUP($C56,'UC Revenue Structure'!$A$2:$F$897,6,0),0)</f>
        <v>0.51</v>
      </c>
      <c r="CD56" s="46">
        <f t="shared" si="107"/>
        <v>45961518.234769233</v>
      </c>
    </row>
    <row r="57" spans="1:82">
      <c r="A57" s="7">
        <v>8</v>
      </c>
      <c r="B57" s="8" t="s">
        <v>3</v>
      </c>
      <c r="C57" s="7">
        <v>11097</v>
      </c>
      <c r="D57" s="9" t="s">
        <v>1440</v>
      </c>
      <c r="E57" s="10" t="s">
        <v>1823</v>
      </c>
      <c r="F57" s="12">
        <v>10</v>
      </c>
      <c r="G57" s="13" t="s">
        <v>1826</v>
      </c>
      <c r="H57" s="14">
        <f>VLOOKUP($C57,Sheet5!$A$2:$L$901,3,0)</f>
        <v>56980509.538993806</v>
      </c>
      <c r="I57" s="15">
        <f>VLOOKUP($C57,ผลงานแก้ไข!$A$3:$M$902,2,0)</f>
        <v>100682</v>
      </c>
      <c r="J57" s="16">
        <f t="shared" si="64"/>
        <v>565.94534811578842</v>
      </c>
      <c r="K57" s="36">
        <f t="shared" si="65"/>
        <v>120818.4</v>
      </c>
      <c r="L57" s="42">
        <f t="shared" si="66"/>
        <v>120818.4</v>
      </c>
      <c r="M57" s="43">
        <f t="shared" si="54"/>
        <v>582.38606047855205</v>
      </c>
      <c r="N57" s="44">
        <f t="shared" si="67"/>
        <v>70362952.009321883</v>
      </c>
      <c r="O57" s="14">
        <f>VLOOKUP($C57,Sheet5!$A$2:$L$901,4,0)</f>
        <v>18112944.624912605</v>
      </c>
      <c r="P57" s="15">
        <f>VLOOKUP($C57,ผลงานแก้ไข!$A$3:$M$902,4,0)</f>
        <v>11171</v>
      </c>
      <c r="Q57" s="16">
        <f t="shared" si="68"/>
        <v>1621.4255326213056</v>
      </c>
      <c r="R57" s="36">
        <f t="shared" si="69"/>
        <v>13405.199999999999</v>
      </c>
      <c r="S57" s="42">
        <f t="shared" si="70"/>
        <v>13405.199999999999</v>
      </c>
      <c r="T57" s="43">
        <f t="shared" si="55"/>
        <v>1668.5279443439545</v>
      </c>
      <c r="U57" s="44">
        <f t="shared" si="71"/>
        <v>22366950.799519576</v>
      </c>
      <c r="V57" s="14">
        <f>VLOOKUP($C57,Sheet5!$A$2:$L$901,5,0)</f>
        <v>3549778.1771666077</v>
      </c>
      <c r="W57" s="15">
        <f>VLOOKUP($C57,ผลงานแก้ไข!$A$3:$M$902,3,0)</f>
        <v>4719</v>
      </c>
      <c r="X57" s="16">
        <f t="shared" si="72"/>
        <v>752.23101868332435</v>
      </c>
      <c r="Y57" s="36">
        <f t="shared" si="73"/>
        <v>5662.8</v>
      </c>
      <c r="Z57" s="42">
        <f t="shared" si="74"/>
        <v>5662.8</v>
      </c>
      <c r="AA57" s="43">
        <f t="shared" si="56"/>
        <v>774.08332977607495</v>
      </c>
      <c r="AB57" s="44">
        <f t="shared" si="75"/>
        <v>4383479.0798559571</v>
      </c>
      <c r="AC57" s="14">
        <f>VLOOKUP($C57,Sheet5!$A$2:$L$901,6,0)</f>
        <v>2566181.0363998655</v>
      </c>
      <c r="AD57" s="15">
        <f>VLOOKUP($C57,ผลงานแก้ไข!$A$3:$M$902,5,0)</f>
        <v>1894</v>
      </c>
      <c r="AE57" s="16">
        <f t="shared" si="76"/>
        <v>1354.9002304117557</v>
      </c>
      <c r="AF57" s="36">
        <f t="shared" si="77"/>
        <v>2272.7999999999997</v>
      </c>
      <c r="AG57" s="42">
        <f t="shared" si="78"/>
        <v>2272.7999999999997</v>
      </c>
      <c r="AH57" s="43">
        <f t="shared" si="57"/>
        <v>1394.2600821052172</v>
      </c>
      <c r="AI57" s="44">
        <f t="shared" si="79"/>
        <v>3168874.3146087374</v>
      </c>
      <c r="AJ57" s="14">
        <f>VLOOKUP($C57,Sheet5!$A$2:$L$901,7,0)</f>
        <v>3874050.1402941225</v>
      </c>
      <c r="AK57" s="15">
        <f>VLOOKUP($C57,ผลงานแก้ไข!$A$3:$M$902,6,0)</f>
        <v>4869</v>
      </c>
      <c r="AL57" s="16">
        <f t="shared" si="80"/>
        <v>795.65622105034345</v>
      </c>
      <c r="AM57" s="36">
        <f t="shared" si="81"/>
        <v>5842.8</v>
      </c>
      <c r="AN57" s="42">
        <f t="shared" si="82"/>
        <v>5842.8</v>
      </c>
      <c r="AO57" s="43">
        <f t="shared" si="58"/>
        <v>818.77003427185593</v>
      </c>
      <c r="AP57" s="44">
        <f t="shared" si="83"/>
        <v>4783909.5562436003</v>
      </c>
      <c r="AQ57" s="45">
        <f t="shared" si="84"/>
        <v>105066165.75954977</v>
      </c>
      <c r="AR57" s="14">
        <f>VLOOKUP($C57,Sheet5!$A$2:$L$901,8,0)</f>
        <v>38886456.043606073</v>
      </c>
      <c r="AS57" s="17">
        <f>VLOOKUP($C57,ผลงานแก้ไข!$A$3:$M$902,8,0)</f>
        <v>2409.9630999999999</v>
      </c>
      <c r="AT57" s="14">
        <f t="shared" si="85"/>
        <v>16135.705996330846</v>
      </c>
      <c r="AU57" s="36">
        <f t="shared" si="86"/>
        <v>2891.9557199999999</v>
      </c>
      <c r="AV57" s="42">
        <f t="shared" si="87"/>
        <v>2891.9557199999999</v>
      </c>
      <c r="AW57" s="43">
        <f t="shared" si="59"/>
        <v>16604.448255524258</v>
      </c>
      <c r="AX57" s="44">
        <f t="shared" si="88"/>
        <v>48019329.110007398</v>
      </c>
      <c r="AY57" s="14">
        <f>VLOOKUP($C57,Sheet5!$A$2:$L$901,9,0)</f>
        <v>2212508.920173306</v>
      </c>
      <c r="AZ57" s="17">
        <f>VLOOKUP($C57,ผลงานแก้ไข!$A$3:$M$902,10,0)</f>
        <v>119.9973</v>
      </c>
      <c r="BA57" s="14">
        <f t="shared" si="89"/>
        <v>18437.989189534317</v>
      </c>
      <c r="BB57" s="36">
        <f t="shared" si="90"/>
        <v>143.99675999999999</v>
      </c>
      <c r="BC57" s="42">
        <f t="shared" si="91"/>
        <v>143.99675999999999</v>
      </c>
      <c r="BD57" s="43">
        <f t="shared" si="60"/>
        <v>18973.612775490288</v>
      </c>
      <c r="BE57" s="44">
        <f t="shared" si="92"/>
        <v>2732138.7651652088</v>
      </c>
      <c r="BF57" s="14">
        <f>VLOOKUP($C57,Sheet5!$A$2:$L$901,10,0)</f>
        <v>724000.62953099806</v>
      </c>
      <c r="BG57" s="17">
        <f>VLOOKUP($C57,ผลงานแก้ไข!$A$3:$M$902,9,0)</f>
        <v>122.7389</v>
      </c>
      <c r="BH57" s="14">
        <f t="shared" si="93"/>
        <v>5898.7055410387256</v>
      </c>
      <c r="BI57" s="36">
        <f t="shared" si="94"/>
        <v>147.28667999999999</v>
      </c>
      <c r="BJ57" s="42">
        <f t="shared" si="95"/>
        <v>147.28667999999999</v>
      </c>
      <c r="BK57" s="43">
        <f t="shared" si="61"/>
        <v>6070.0629370059005</v>
      </c>
      <c r="BL57" s="44">
        <f t="shared" si="96"/>
        <v>894039.41738264821</v>
      </c>
      <c r="BM57" s="14">
        <f>VLOOKUP($C57,Sheet5!$A$2:$L$901,11,0)</f>
        <v>504980.0007729205</v>
      </c>
      <c r="BN57" s="17">
        <f>VLOOKUP($C57,ผลงานแก้ไข!$A$3:$M$902,11,0)</f>
        <v>32.8065</v>
      </c>
      <c r="BO57" s="14">
        <f t="shared" si="97"/>
        <v>15392.681351955269</v>
      </c>
      <c r="BP57" s="36">
        <f t="shared" si="98"/>
        <v>39.367799999999995</v>
      </c>
      <c r="BQ57" s="42">
        <f t="shared" si="99"/>
        <v>39.367799999999995</v>
      </c>
      <c r="BR57" s="43">
        <f t="shared" si="62"/>
        <v>15839.83874522957</v>
      </c>
      <c r="BS57" s="44">
        <f t="shared" si="100"/>
        <v>623579.60375444859</v>
      </c>
      <c r="BT57" s="14">
        <f>VLOOKUP($C57,Sheet5!$A$2:$L$901,12,0)</f>
        <v>4087042.1581497053</v>
      </c>
      <c r="BU57" s="17">
        <f>VLOOKUP($C57,ผลงานแก้ไข!$A$3:$M$902,12,0)</f>
        <v>73.578300000000098</v>
      </c>
      <c r="BV57" s="14">
        <f t="shared" si="101"/>
        <v>55546.841366947861</v>
      </c>
      <c r="BW57" s="36">
        <f t="shared" si="102"/>
        <v>88.293960000000112</v>
      </c>
      <c r="BX57" s="42">
        <f t="shared" si="103"/>
        <v>88.293960000000112</v>
      </c>
      <c r="BY57" s="43">
        <f t="shared" si="63"/>
        <v>57160.477108657695</v>
      </c>
      <c r="BZ57" s="44">
        <f t="shared" si="104"/>
        <v>5046924.8794127442</v>
      </c>
      <c r="CA57" s="45">
        <f t="shared" si="105"/>
        <v>57316011.775722444</v>
      </c>
      <c r="CB57" s="46">
        <f t="shared" si="106"/>
        <v>162382177.53527221</v>
      </c>
      <c r="CC57" s="47">
        <f>IFERROR(VLOOKUP($C57,'UC Revenue Structure'!$A$2:$F$897,6,0),0)</f>
        <v>0.51</v>
      </c>
      <c r="CD57" s="46">
        <f t="shared" si="107"/>
        <v>82814910.542988822</v>
      </c>
    </row>
    <row r="58" spans="1:82">
      <c r="A58" s="7">
        <v>8</v>
      </c>
      <c r="B58" s="8" t="s">
        <v>3</v>
      </c>
      <c r="C58" s="7">
        <v>11098</v>
      </c>
      <c r="D58" s="9" t="s">
        <v>1441</v>
      </c>
      <c r="E58" s="10" t="s">
        <v>1823</v>
      </c>
      <c r="F58" s="12">
        <v>10</v>
      </c>
      <c r="G58" s="13" t="s">
        <v>1826</v>
      </c>
      <c r="H58" s="14">
        <f>VLOOKUP($C58,Sheet5!$A$2:$L$901,3,0)</f>
        <v>64354115.563266434</v>
      </c>
      <c r="I58" s="15">
        <f>VLOOKUP($C58,ผลงานแก้ไข!$A$3:$M$902,2,0)</f>
        <v>108040</v>
      </c>
      <c r="J58" s="16">
        <f t="shared" si="64"/>
        <v>595.65082898247351</v>
      </c>
      <c r="K58" s="36">
        <f t="shared" si="65"/>
        <v>129648</v>
      </c>
      <c r="L58" s="42">
        <f t="shared" si="66"/>
        <v>129648</v>
      </c>
      <c r="M58" s="43">
        <f t="shared" si="54"/>
        <v>612.95448556441443</v>
      </c>
      <c r="N58" s="44">
        <f t="shared" si="67"/>
        <v>79468323.144455194</v>
      </c>
      <c r="O58" s="14">
        <f>VLOOKUP($C58,Sheet5!$A$2:$L$901,4,0)</f>
        <v>11345288.858629348</v>
      </c>
      <c r="P58" s="15">
        <f>VLOOKUP($C58,ผลงานแก้ไข!$A$3:$M$902,4,0)</f>
        <v>12767</v>
      </c>
      <c r="Q58" s="16">
        <f t="shared" si="68"/>
        <v>888.64172151870821</v>
      </c>
      <c r="R58" s="36">
        <f t="shared" si="69"/>
        <v>15320.4</v>
      </c>
      <c r="S58" s="42">
        <f t="shared" si="70"/>
        <v>15320.4</v>
      </c>
      <c r="T58" s="43">
        <f t="shared" si="55"/>
        <v>914.45676352882674</v>
      </c>
      <c r="U58" s="44">
        <f t="shared" si="71"/>
        <v>14009843.399967037</v>
      </c>
      <c r="V58" s="14">
        <f>VLOOKUP($C58,Sheet5!$A$2:$L$901,5,0)</f>
        <v>2233066.3341355058</v>
      </c>
      <c r="W58" s="15">
        <f>VLOOKUP($C58,ผลงานแก้ไข!$A$3:$M$902,3,0)</f>
        <v>5323</v>
      </c>
      <c r="X58" s="16">
        <f t="shared" si="72"/>
        <v>419.51274359111511</v>
      </c>
      <c r="Y58" s="36">
        <f t="shared" si="73"/>
        <v>6387.5999999999995</v>
      </c>
      <c r="Z58" s="42">
        <f t="shared" si="74"/>
        <v>6387.5999999999995</v>
      </c>
      <c r="AA58" s="43">
        <f t="shared" si="56"/>
        <v>431.699588792437</v>
      </c>
      <c r="AB58" s="44">
        <f t="shared" si="75"/>
        <v>2757524.2933705705</v>
      </c>
      <c r="AC58" s="14">
        <f>VLOOKUP($C58,Sheet5!$A$2:$L$901,6,0)</f>
        <v>2109645.8115857947</v>
      </c>
      <c r="AD58" s="15">
        <f>VLOOKUP($C58,ผลงานแก้ไข!$A$3:$M$902,5,0)</f>
        <v>2360</v>
      </c>
      <c r="AE58" s="16">
        <f t="shared" si="76"/>
        <v>893.91771677364181</v>
      </c>
      <c r="AF58" s="36">
        <f t="shared" si="77"/>
        <v>2832</v>
      </c>
      <c r="AG58" s="42">
        <f t="shared" si="78"/>
        <v>2832</v>
      </c>
      <c r="AH58" s="43">
        <f t="shared" si="57"/>
        <v>919.88602644591606</v>
      </c>
      <c r="AI58" s="44">
        <f t="shared" si="79"/>
        <v>2605117.2268948341</v>
      </c>
      <c r="AJ58" s="14">
        <f>VLOOKUP($C58,Sheet5!$A$2:$L$901,7,0)</f>
        <v>4696919.0771879964</v>
      </c>
      <c r="AK58" s="15">
        <f>VLOOKUP($C58,ผลงานแก้ไข!$A$3:$M$902,6,0)</f>
        <v>6218</v>
      </c>
      <c r="AL58" s="16">
        <f t="shared" si="80"/>
        <v>755.3745701492436</v>
      </c>
      <c r="AM58" s="36">
        <f t="shared" si="81"/>
        <v>7461.5999999999995</v>
      </c>
      <c r="AN58" s="42">
        <f t="shared" si="82"/>
        <v>7461.5999999999995</v>
      </c>
      <c r="AO58" s="43">
        <f t="shared" si="58"/>
        <v>777.31820141207913</v>
      </c>
      <c r="AP58" s="44">
        <f t="shared" si="83"/>
        <v>5800037.4916563695</v>
      </c>
      <c r="AQ58" s="45">
        <f t="shared" si="84"/>
        <v>104640845.55634402</v>
      </c>
      <c r="AR58" s="14">
        <f>VLOOKUP($C58,Sheet5!$A$2:$L$901,8,0)</f>
        <v>36167146.885960028</v>
      </c>
      <c r="AS58" s="17">
        <f>VLOOKUP($C58,ผลงานแก้ไข!$A$3:$M$902,8,0)</f>
        <v>3367.2404999999999</v>
      </c>
      <c r="AT58" s="14">
        <f t="shared" si="85"/>
        <v>10740.886160629165</v>
      </c>
      <c r="AU58" s="36">
        <f t="shared" si="86"/>
        <v>4040.6885999999995</v>
      </c>
      <c r="AV58" s="42">
        <f t="shared" si="87"/>
        <v>4040.6885999999995</v>
      </c>
      <c r="AW58" s="43">
        <f t="shared" si="59"/>
        <v>11052.908903595442</v>
      </c>
      <c r="AX58" s="44">
        <f t="shared" si="88"/>
        <v>44661363.003596596</v>
      </c>
      <c r="AY58" s="14">
        <f>VLOOKUP($C58,Sheet5!$A$2:$L$901,9,0)</f>
        <v>5853961.1312301122</v>
      </c>
      <c r="AZ58" s="17">
        <f>VLOOKUP($C58,ผลงานแก้ไข!$A$3:$M$902,10,0)</f>
        <v>323.08409999999998</v>
      </c>
      <c r="BA58" s="14">
        <f t="shared" si="89"/>
        <v>18119.001000761451</v>
      </c>
      <c r="BB58" s="36">
        <f t="shared" si="90"/>
        <v>387.70091999999994</v>
      </c>
      <c r="BC58" s="42">
        <f t="shared" si="91"/>
        <v>387.70091999999994</v>
      </c>
      <c r="BD58" s="43">
        <f t="shared" si="60"/>
        <v>18645.35797983357</v>
      </c>
      <c r="BE58" s="44">
        <f t="shared" si="92"/>
        <v>7228822.4425108153</v>
      </c>
      <c r="BF58" s="14">
        <f>VLOOKUP($C58,Sheet5!$A$2:$L$901,10,0)</f>
        <v>1268710.7336341229</v>
      </c>
      <c r="BG58" s="17">
        <f>VLOOKUP($C58,ผลงานแก้ไข!$A$3:$M$902,9,0)</f>
        <v>149.16479999999999</v>
      </c>
      <c r="BH58" s="14">
        <f t="shared" si="93"/>
        <v>8505.4297906350766</v>
      </c>
      <c r="BI58" s="36">
        <f t="shared" si="94"/>
        <v>178.99775999999997</v>
      </c>
      <c r="BJ58" s="42">
        <f t="shared" si="95"/>
        <v>178.99775999999997</v>
      </c>
      <c r="BK58" s="43">
        <f t="shared" si="61"/>
        <v>8752.5125260530258</v>
      </c>
      <c r="BL58" s="44">
        <f t="shared" si="96"/>
        <v>1566680.1365354331</v>
      </c>
      <c r="BM58" s="14">
        <f>VLOOKUP($C58,Sheet5!$A$2:$L$901,11,0)</f>
        <v>1391994.3783353067</v>
      </c>
      <c r="BN58" s="17">
        <f>VLOOKUP($C58,ผลงานแก้ไข!$A$3:$M$902,11,0)</f>
        <v>72.660399999999996</v>
      </c>
      <c r="BO58" s="14">
        <f t="shared" si="97"/>
        <v>19157.538058355127</v>
      </c>
      <c r="BP58" s="36">
        <f t="shared" si="98"/>
        <v>87.192479999999989</v>
      </c>
      <c r="BQ58" s="42">
        <f t="shared" si="99"/>
        <v>87.192479999999989</v>
      </c>
      <c r="BR58" s="43">
        <f t="shared" si="62"/>
        <v>19714.064538950344</v>
      </c>
      <c r="BS58" s="44">
        <f t="shared" si="100"/>
        <v>1718918.178031137</v>
      </c>
      <c r="BT58" s="14">
        <f>VLOOKUP($C58,Sheet5!$A$2:$L$901,12,0)</f>
        <v>5775169.0260353545</v>
      </c>
      <c r="BU58" s="17">
        <f>VLOOKUP($C58,ผลงานแก้ไข!$A$3:$M$902,12,0)</f>
        <v>108.03110000000042</v>
      </c>
      <c r="BV58" s="14">
        <f t="shared" si="101"/>
        <v>53458.393240792066</v>
      </c>
      <c r="BW58" s="36">
        <f t="shared" si="102"/>
        <v>129.6373200000005</v>
      </c>
      <c r="BX58" s="42">
        <f t="shared" si="103"/>
        <v>129.6373200000005</v>
      </c>
      <c r="BY58" s="43">
        <f t="shared" si="63"/>
        <v>55011.359564437073</v>
      </c>
      <c r="BZ58" s="44">
        <f t="shared" si="104"/>
        <v>7131525.2234900165</v>
      </c>
      <c r="CA58" s="45">
        <f t="shared" si="105"/>
        <v>62307308.984164</v>
      </c>
      <c r="CB58" s="46">
        <f t="shared" si="106"/>
        <v>166948154.54050803</v>
      </c>
      <c r="CC58" s="47">
        <f>IFERROR(VLOOKUP($C58,'UC Revenue Structure'!$A$2:$F$897,6,0),0)</f>
        <v>0.48</v>
      </c>
      <c r="CD58" s="46">
        <f t="shared" si="107"/>
        <v>80135114.179443851</v>
      </c>
    </row>
    <row r="59" spans="1:82">
      <c r="A59" s="7">
        <v>8</v>
      </c>
      <c r="B59" s="8" t="s">
        <v>3</v>
      </c>
      <c r="C59" s="7">
        <v>11099</v>
      </c>
      <c r="D59" s="9" t="s">
        <v>1442</v>
      </c>
      <c r="E59" s="10" t="s">
        <v>1823</v>
      </c>
      <c r="F59" s="12">
        <v>5</v>
      </c>
      <c r="G59" s="13" t="s">
        <v>1827</v>
      </c>
      <c r="H59" s="14">
        <f>VLOOKUP($C59,Sheet5!$A$2:$L$901,3,0)</f>
        <v>35367284.850372374</v>
      </c>
      <c r="I59" s="15">
        <f>VLOOKUP($C59,ผลงานแก้ไข!$A$3:$M$902,2,0)</f>
        <v>52692</v>
      </c>
      <c r="J59" s="16">
        <f t="shared" si="64"/>
        <v>671.2078655274496</v>
      </c>
      <c r="K59" s="36">
        <f t="shared" si="65"/>
        <v>63230.399999999994</v>
      </c>
      <c r="L59" s="42">
        <f t="shared" si="66"/>
        <v>63230.399999999994</v>
      </c>
      <c r="M59" s="43">
        <f t="shared" si="54"/>
        <v>690.70645402102195</v>
      </c>
      <c r="N59" s="44">
        <f t="shared" si="67"/>
        <v>43673645.370330825</v>
      </c>
      <c r="O59" s="14">
        <f>VLOOKUP($C59,Sheet5!$A$2:$L$901,4,0)</f>
        <v>3343268.9300523498</v>
      </c>
      <c r="P59" s="15">
        <f>VLOOKUP($C59,ผลงานแก้ไข!$A$3:$M$902,4,0)</f>
        <v>5124</v>
      </c>
      <c r="Q59" s="16">
        <f t="shared" si="68"/>
        <v>652.47246878461158</v>
      </c>
      <c r="R59" s="36">
        <f t="shared" si="69"/>
        <v>6148.8</v>
      </c>
      <c r="S59" s="42">
        <f t="shared" si="70"/>
        <v>6148.8</v>
      </c>
      <c r="T59" s="43">
        <f t="shared" si="55"/>
        <v>671.42679400280451</v>
      </c>
      <c r="U59" s="44">
        <f t="shared" si="71"/>
        <v>4128469.0709644444</v>
      </c>
      <c r="V59" s="14">
        <f>VLOOKUP($C59,Sheet5!$A$2:$L$901,5,0)</f>
        <v>985956.61497192294</v>
      </c>
      <c r="W59" s="15">
        <f>VLOOKUP($C59,ผลงานแก้ไข!$A$3:$M$902,3,0)</f>
        <v>2742</v>
      </c>
      <c r="X59" s="16">
        <f t="shared" si="72"/>
        <v>359.57571661995729</v>
      </c>
      <c r="Y59" s="36">
        <f t="shared" si="73"/>
        <v>3290.4</v>
      </c>
      <c r="Z59" s="42">
        <f t="shared" si="74"/>
        <v>3290.4</v>
      </c>
      <c r="AA59" s="43">
        <f t="shared" si="56"/>
        <v>370.02139118776705</v>
      </c>
      <c r="AB59" s="44">
        <f t="shared" si="75"/>
        <v>1217518.3855642288</v>
      </c>
      <c r="AC59" s="14">
        <f>VLOOKUP($C59,Sheet5!$A$2:$L$901,6,0)</f>
        <v>693621.58546773193</v>
      </c>
      <c r="AD59" s="15">
        <f>VLOOKUP($C59,ผลงานแก้ไข!$A$3:$M$902,5,0)</f>
        <v>1031</v>
      </c>
      <c r="AE59" s="16">
        <f t="shared" si="76"/>
        <v>672.76584429459933</v>
      </c>
      <c r="AF59" s="36">
        <f t="shared" si="77"/>
        <v>1237.2</v>
      </c>
      <c r="AG59" s="42">
        <f t="shared" si="78"/>
        <v>1237.2</v>
      </c>
      <c r="AH59" s="43">
        <f t="shared" si="57"/>
        <v>692.3096920713574</v>
      </c>
      <c r="AI59" s="44">
        <f t="shared" si="79"/>
        <v>856525.55103068345</v>
      </c>
      <c r="AJ59" s="14">
        <f>VLOOKUP($C59,Sheet5!$A$2:$L$901,7,0)</f>
        <v>2295483.6993301753</v>
      </c>
      <c r="AK59" s="15">
        <f>VLOOKUP($C59,ผลงานแก้ไข!$A$3:$M$902,6,0)</f>
        <v>-6549</v>
      </c>
      <c r="AL59" s="16">
        <f t="shared" si="80"/>
        <v>-350.50903944574367</v>
      </c>
      <c r="AM59" s="36">
        <f t="shared" si="81"/>
        <v>-7858.7999999999993</v>
      </c>
      <c r="AN59" s="42">
        <f t="shared" si="82"/>
        <v>-7858.7999999999993</v>
      </c>
      <c r="AO59" s="43">
        <f t="shared" si="58"/>
        <v>-360.69132704164252</v>
      </c>
      <c r="AP59" s="44">
        <f t="shared" si="83"/>
        <v>2834601.0009548599</v>
      </c>
      <c r="AQ59" s="45">
        <f t="shared" si="84"/>
        <v>52710759.378845036</v>
      </c>
      <c r="AR59" s="14">
        <f>VLOOKUP($C59,Sheet5!$A$2:$L$901,8,0)</f>
        <v>18409123.51706969</v>
      </c>
      <c r="AS59" s="17">
        <f>VLOOKUP($C59,ผลงานแก้ไข!$A$3:$M$902,8,0)</f>
        <v>1132.249</v>
      </c>
      <c r="AT59" s="14">
        <f t="shared" si="85"/>
        <v>16258.900221655917</v>
      </c>
      <c r="AU59" s="36">
        <f t="shared" si="86"/>
        <v>1358.6987999999999</v>
      </c>
      <c r="AV59" s="42">
        <f t="shared" si="87"/>
        <v>1358.6987999999999</v>
      </c>
      <c r="AW59" s="43">
        <f t="shared" si="59"/>
        <v>16731.22127309502</v>
      </c>
      <c r="AX59" s="44">
        <f t="shared" si="88"/>
        <v>22732690.266288675</v>
      </c>
      <c r="AY59" s="14">
        <f>VLOOKUP($C59,Sheet5!$A$2:$L$901,9,0)</f>
        <v>2066610.7770519089</v>
      </c>
      <c r="AZ59" s="17">
        <f>VLOOKUP($C59,ผลงานแก้ไข!$A$3:$M$902,10,0)</f>
        <v>98.38000000000001</v>
      </c>
      <c r="BA59" s="14">
        <f t="shared" si="89"/>
        <v>21006.411639072056</v>
      </c>
      <c r="BB59" s="36">
        <f t="shared" si="90"/>
        <v>118.05600000000001</v>
      </c>
      <c r="BC59" s="42">
        <f t="shared" si="91"/>
        <v>118.05600000000001</v>
      </c>
      <c r="BD59" s="43">
        <f t="shared" si="60"/>
        <v>21616.6478971871</v>
      </c>
      <c r="BE59" s="44">
        <f t="shared" si="92"/>
        <v>2551974.9841503208</v>
      </c>
      <c r="BF59" s="14">
        <f>VLOOKUP($C59,Sheet5!$A$2:$L$901,10,0)</f>
        <v>590625.98729845113</v>
      </c>
      <c r="BG59" s="17">
        <f>VLOOKUP($C59,ผลงานแก้ไข!$A$3:$M$902,9,0)</f>
        <v>44.929200000000009</v>
      </c>
      <c r="BH59" s="14">
        <f t="shared" si="93"/>
        <v>13145.704515069287</v>
      </c>
      <c r="BI59" s="36">
        <f t="shared" si="94"/>
        <v>53.915040000000012</v>
      </c>
      <c r="BJ59" s="42">
        <f t="shared" si="95"/>
        <v>53.915040000000012</v>
      </c>
      <c r="BK59" s="43">
        <f t="shared" si="61"/>
        <v>13527.58723123205</v>
      </c>
      <c r="BL59" s="44">
        <f t="shared" si="96"/>
        <v>729340.4066753654</v>
      </c>
      <c r="BM59" s="14">
        <f>VLOOKUP($C59,Sheet5!$A$2:$L$901,11,0)</f>
        <v>598521.55291087937</v>
      </c>
      <c r="BN59" s="17">
        <f>VLOOKUP($C59,ผลงานแก้ไข!$A$3:$M$902,11,0)</f>
        <v>18.608200000000004</v>
      </c>
      <c r="BO59" s="14">
        <f t="shared" si="97"/>
        <v>32164.398110020273</v>
      </c>
      <c r="BP59" s="36">
        <f t="shared" si="98"/>
        <v>22.329840000000004</v>
      </c>
      <c r="BQ59" s="42">
        <f t="shared" si="99"/>
        <v>22.329840000000004</v>
      </c>
      <c r="BR59" s="43">
        <f t="shared" si="62"/>
        <v>33098.773875116363</v>
      </c>
      <c r="BS59" s="44">
        <f t="shared" si="100"/>
        <v>739090.32482752856</v>
      </c>
      <c r="BT59" s="14">
        <f>VLOOKUP($C59,Sheet5!$A$2:$L$901,12,0)</f>
        <v>1272723.2154745073</v>
      </c>
      <c r="BU59" s="17">
        <f>VLOOKUP($C59,ผลงานแก้ไข!$A$3:$M$902,12,0)</f>
        <v>51.052499999999803</v>
      </c>
      <c r="BV59" s="14">
        <f t="shared" si="101"/>
        <v>24929.694245619943</v>
      </c>
      <c r="BW59" s="36">
        <f t="shared" si="102"/>
        <v>61.262999999999764</v>
      </c>
      <c r="BX59" s="42">
        <f t="shared" si="103"/>
        <v>61.262999999999764</v>
      </c>
      <c r="BY59" s="43">
        <f t="shared" si="63"/>
        <v>25653.901863455201</v>
      </c>
      <c r="BZ59" s="44">
        <f t="shared" si="104"/>
        <v>1571634.9898608499</v>
      </c>
      <c r="CA59" s="45">
        <f t="shared" si="105"/>
        <v>28324730.971802741</v>
      </c>
      <c r="CB59" s="46">
        <f t="shared" si="106"/>
        <v>81035490.350647777</v>
      </c>
      <c r="CC59" s="47">
        <f>IFERROR(VLOOKUP($C59,'UC Revenue Structure'!$A$2:$F$897,6,0),0)</f>
        <v>0.52</v>
      </c>
      <c r="CD59" s="46">
        <f t="shared" si="107"/>
        <v>42138454.982336849</v>
      </c>
    </row>
    <row r="60" spans="1:82">
      <c r="A60" s="7">
        <v>8</v>
      </c>
      <c r="B60" s="8" t="s">
        <v>3</v>
      </c>
      <c r="C60" s="7">
        <v>11100</v>
      </c>
      <c r="D60" s="9" t="s">
        <v>1443</v>
      </c>
      <c r="E60" s="10" t="s">
        <v>1823</v>
      </c>
      <c r="F60" s="12">
        <v>5</v>
      </c>
      <c r="G60" s="13" t="s">
        <v>1827</v>
      </c>
      <c r="H60" s="14">
        <f>VLOOKUP($C60,Sheet5!$A$2:$L$901,3,0)</f>
        <v>25700424.864368305</v>
      </c>
      <c r="I60" s="15">
        <f>VLOOKUP($C60,ผลงานแก้ไข!$A$3:$M$902,2,0)</f>
        <v>35534</v>
      </c>
      <c r="J60" s="16">
        <f t="shared" si="64"/>
        <v>723.26292746013132</v>
      </c>
      <c r="K60" s="36">
        <f t="shared" si="65"/>
        <v>42640.799999999996</v>
      </c>
      <c r="L60" s="42">
        <f t="shared" si="66"/>
        <v>42640.799999999996</v>
      </c>
      <c r="M60" s="43">
        <f t="shared" si="54"/>
        <v>744.27371550284818</v>
      </c>
      <c r="N60" s="44">
        <f t="shared" si="67"/>
        <v>31736426.648013845</v>
      </c>
      <c r="O60" s="14">
        <f>VLOOKUP($C60,Sheet5!$A$2:$L$901,4,0)</f>
        <v>2575459.3353068512</v>
      </c>
      <c r="P60" s="15">
        <f>VLOOKUP($C60,ผลงานแก้ไข!$A$3:$M$902,4,0)</f>
        <v>3673</v>
      </c>
      <c r="Q60" s="16">
        <f t="shared" si="68"/>
        <v>701.18685959892491</v>
      </c>
      <c r="R60" s="36">
        <f t="shared" si="69"/>
        <v>4407.5999999999995</v>
      </c>
      <c r="S60" s="42">
        <f t="shared" si="70"/>
        <v>4407.5999999999995</v>
      </c>
      <c r="T60" s="43">
        <f t="shared" si="55"/>
        <v>721.55633787027364</v>
      </c>
      <c r="U60" s="44">
        <f t="shared" si="71"/>
        <v>3180331.7147970176</v>
      </c>
      <c r="V60" s="14">
        <f>VLOOKUP($C60,Sheet5!$A$2:$L$901,5,0)</f>
        <v>1018207.3897527226</v>
      </c>
      <c r="W60" s="15">
        <f>VLOOKUP($C60,ผลงานแก้ไข!$A$3:$M$902,3,0)</f>
        <v>2576</v>
      </c>
      <c r="X60" s="16">
        <f t="shared" si="72"/>
        <v>395.26684384810659</v>
      </c>
      <c r="Y60" s="36">
        <f t="shared" si="73"/>
        <v>3091.2</v>
      </c>
      <c r="Z60" s="42">
        <f t="shared" si="74"/>
        <v>3091.2</v>
      </c>
      <c r="AA60" s="43">
        <f t="shared" si="56"/>
        <v>406.7493456618941</v>
      </c>
      <c r="AB60" s="44">
        <f t="shared" si="75"/>
        <v>1257343.5773100469</v>
      </c>
      <c r="AC60" s="14">
        <f>VLOOKUP($C60,Sheet5!$A$2:$L$901,6,0)</f>
        <v>402116.66813841183</v>
      </c>
      <c r="AD60" s="15">
        <f>VLOOKUP($C60,ผลงานแก้ไข!$A$3:$M$902,5,0)</f>
        <v>544</v>
      </c>
      <c r="AE60" s="16">
        <f t="shared" si="76"/>
        <v>739.18505172502171</v>
      </c>
      <c r="AF60" s="36">
        <f t="shared" si="77"/>
        <v>652.79999999999995</v>
      </c>
      <c r="AG60" s="42">
        <f t="shared" si="78"/>
        <v>652.79999999999995</v>
      </c>
      <c r="AH60" s="43">
        <f t="shared" si="57"/>
        <v>760.65837747763362</v>
      </c>
      <c r="AI60" s="44">
        <f t="shared" si="79"/>
        <v>496557.78881739918</v>
      </c>
      <c r="AJ60" s="14">
        <f>VLOOKUP($C60,Sheet5!$A$2:$L$901,7,0)</f>
        <v>1338339.0705439455</v>
      </c>
      <c r="AK60" s="15">
        <f>VLOOKUP($C60,ผลงานแก้ไข!$A$3:$M$902,6,0)</f>
        <v>2938</v>
      </c>
      <c r="AL60" s="16">
        <f t="shared" si="80"/>
        <v>455.52725341863362</v>
      </c>
      <c r="AM60" s="36">
        <f t="shared" si="81"/>
        <v>3525.6</v>
      </c>
      <c r="AN60" s="42">
        <f t="shared" si="82"/>
        <v>3525.6</v>
      </c>
      <c r="AO60" s="43">
        <f t="shared" si="58"/>
        <v>468.76032013044494</v>
      </c>
      <c r="AP60" s="44">
        <f t="shared" si="83"/>
        <v>1652661.3846518965</v>
      </c>
      <c r="AQ60" s="45">
        <f t="shared" si="84"/>
        <v>38323321.113590211</v>
      </c>
      <c r="AR60" s="14">
        <f>VLOOKUP($C60,Sheet5!$A$2:$L$901,8,0)</f>
        <v>15221732.072333695</v>
      </c>
      <c r="AS60" s="17">
        <f>VLOOKUP($C60,ผลงานแก้ไข!$A$3:$M$902,8,0)</f>
        <v>916.5231</v>
      </c>
      <c r="AT60" s="14">
        <f t="shared" si="85"/>
        <v>16608.12703175042</v>
      </c>
      <c r="AU60" s="36">
        <f t="shared" si="86"/>
        <v>1099.82772</v>
      </c>
      <c r="AV60" s="42">
        <f t="shared" si="87"/>
        <v>1099.82772</v>
      </c>
      <c r="AW60" s="43">
        <f t="shared" si="59"/>
        <v>17090.593122022769</v>
      </c>
      <c r="AX60" s="44">
        <f t="shared" si="88"/>
        <v>18796708.066841982</v>
      </c>
      <c r="AY60" s="14">
        <f>VLOOKUP($C60,Sheet5!$A$2:$L$901,9,0)</f>
        <v>1403195.3560028856</v>
      </c>
      <c r="AZ60" s="17">
        <f>VLOOKUP($C60,ผลงานแก้ไข!$A$3:$M$902,10,0)</f>
        <v>63.822099999999999</v>
      </c>
      <c r="BA60" s="14">
        <f t="shared" si="89"/>
        <v>21986.041763008201</v>
      </c>
      <c r="BB60" s="36">
        <f t="shared" si="90"/>
        <v>76.586519999999993</v>
      </c>
      <c r="BC60" s="42">
        <f t="shared" si="91"/>
        <v>76.586519999999993</v>
      </c>
      <c r="BD60" s="43">
        <f t="shared" si="60"/>
        <v>22624.73627622359</v>
      </c>
      <c r="BE60" s="44">
        <f t="shared" si="92"/>
        <v>1732749.8173137233</v>
      </c>
      <c r="BF60" s="14">
        <f>VLOOKUP($C60,Sheet5!$A$2:$L$901,10,0)</f>
        <v>542905.61631800281</v>
      </c>
      <c r="BG60" s="17">
        <f>VLOOKUP($C60,ผลงานแก้ไข!$A$3:$M$902,9,0)</f>
        <v>42.018299999999996</v>
      </c>
      <c r="BH60" s="14">
        <f t="shared" si="93"/>
        <v>12920.694466887115</v>
      </c>
      <c r="BI60" s="36">
        <f t="shared" si="94"/>
        <v>50.421959999999991</v>
      </c>
      <c r="BJ60" s="42">
        <f t="shared" si="95"/>
        <v>50.421959999999991</v>
      </c>
      <c r="BK60" s="43">
        <f t="shared" si="61"/>
        <v>13296.040641150186</v>
      </c>
      <c r="BL60" s="44">
        <f t="shared" si="96"/>
        <v>670412.42936644889</v>
      </c>
      <c r="BM60" s="14">
        <f>VLOOKUP($C60,Sheet5!$A$2:$L$901,11,0)</f>
        <v>413020.75027144473</v>
      </c>
      <c r="BN60" s="17">
        <f>VLOOKUP($C60,ผลงานแก้ไข!$A$3:$M$902,11,0)</f>
        <v>13.8353</v>
      </c>
      <c r="BO60" s="14">
        <f t="shared" si="97"/>
        <v>29852.67759076021</v>
      </c>
      <c r="BP60" s="36">
        <f t="shared" si="98"/>
        <v>16.602360000000001</v>
      </c>
      <c r="BQ60" s="42">
        <f t="shared" si="99"/>
        <v>16.602360000000001</v>
      </c>
      <c r="BR60" s="43">
        <f t="shared" si="62"/>
        <v>30719.897874771792</v>
      </c>
      <c r="BS60" s="44">
        <f t="shared" si="100"/>
        <v>510022.80368019623</v>
      </c>
      <c r="BT60" s="14">
        <f>VLOOKUP($C60,Sheet5!$A$2:$L$901,12,0)</f>
        <v>978007.63696373685</v>
      </c>
      <c r="BU60" s="17">
        <f>VLOOKUP($C60,ผลงานแก้ไข!$A$3:$M$902,12,0)</f>
        <v>19.059699999999918</v>
      </c>
      <c r="BV60" s="14">
        <f t="shared" si="101"/>
        <v>51312.855761829465</v>
      </c>
      <c r="BW60" s="36">
        <f t="shared" si="102"/>
        <v>22.8716399999999</v>
      </c>
      <c r="BX60" s="42">
        <f t="shared" si="103"/>
        <v>22.8716399999999</v>
      </c>
      <c r="BY60" s="43">
        <f t="shared" si="63"/>
        <v>52803.494221710615</v>
      </c>
      <c r="BZ60" s="44">
        <f t="shared" si="104"/>
        <v>1207702.5105810401</v>
      </c>
      <c r="CA60" s="45">
        <f t="shared" si="105"/>
        <v>22917595.627783388</v>
      </c>
      <c r="CB60" s="46">
        <f t="shared" si="106"/>
        <v>61240916.741373599</v>
      </c>
      <c r="CC60" s="47">
        <f>IFERROR(VLOOKUP($C60,'UC Revenue Structure'!$A$2:$F$897,6,0),0)</f>
        <v>0.49</v>
      </c>
      <c r="CD60" s="46">
        <f t="shared" si="107"/>
        <v>30008049.203273062</v>
      </c>
    </row>
    <row r="61" spans="1:82">
      <c r="A61" s="7">
        <v>8</v>
      </c>
      <c r="B61" s="8" t="s">
        <v>3</v>
      </c>
      <c r="C61" s="7">
        <v>11101</v>
      </c>
      <c r="D61" s="9" t="s">
        <v>1444</v>
      </c>
      <c r="E61" s="10" t="s">
        <v>1823</v>
      </c>
      <c r="F61" s="12">
        <v>5</v>
      </c>
      <c r="G61" s="13" t="s">
        <v>1827</v>
      </c>
      <c r="H61" s="14">
        <f>VLOOKUP($C61,Sheet5!$A$2:$L$901,3,0)</f>
        <v>39635683.806773126</v>
      </c>
      <c r="I61" s="15">
        <f>VLOOKUP($C61,ผลงานแก้ไข!$A$3:$M$902,2,0)</f>
        <v>67899</v>
      </c>
      <c r="J61" s="16">
        <f t="shared" si="64"/>
        <v>583.74473566286872</v>
      </c>
      <c r="K61" s="36">
        <f t="shared" si="65"/>
        <v>81478.8</v>
      </c>
      <c r="L61" s="42">
        <f t="shared" si="66"/>
        <v>81478.8</v>
      </c>
      <c r="M61" s="43">
        <f t="shared" si="54"/>
        <v>600.70252023387502</v>
      </c>
      <c r="N61" s="44">
        <f t="shared" si="67"/>
        <v>48944520.505631857</v>
      </c>
      <c r="O61" s="14">
        <f>VLOOKUP($C61,Sheet5!$A$2:$L$901,4,0)</f>
        <v>9226827.3281941786</v>
      </c>
      <c r="P61" s="15">
        <f>VLOOKUP($C61,ผลงานแก้ไข!$A$3:$M$902,4,0)</f>
        <v>11040</v>
      </c>
      <c r="Q61" s="16">
        <f t="shared" si="68"/>
        <v>835.76334494512491</v>
      </c>
      <c r="R61" s="36">
        <f t="shared" si="69"/>
        <v>13248</v>
      </c>
      <c r="S61" s="42">
        <f t="shared" si="70"/>
        <v>13248</v>
      </c>
      <c r="T61" s="43">
        <f t="shared" si="55"/>
        <v>860.04227011578075</v>
      </c>
      <c r="U61" s="44">
        <f t="shared" si="71"/>
        <v>11393839.994493863</v>
      </c>
      <c r="V61" s="14">
        <f>VLOOKUP($C61,Sheet5!$A$2:$L$901,5,0)</f>
        <v>1751604.7888689274</v>
      </c>
      <c r="W61" s="15">
        <f>VLOOKUP($C61,ผลงานแก้ไข!$A$3:$M$902,3,0)</f>
        <v>3147</v>
      </c>
      <c r="X61" s="16">
        <f t="shared" si="72"/>
        <v>556.59510291354536</v>
      </c>
      <c r="Y61" s="36">
        <f t="shared" si="73"/>
        <v>3776.3999999999996</v>
      </c>
      <c r="Z61" s="42">
        <f t="shared" si="74"/>
        <v>3776.3999999999996</v>
      </c>
      <c r="AA61" s="43">
        <f t="shared" si="56"/>
        <v>572.76419065318385</v>
      </c>
      <c r="AB61" s="44">
        <f t="shared" si="75"/>
        <v>2162986.6895826831</v>
      </c>
      <c r="AC61" s="14">
        <f>VLOOKUP($C61,Sheet5!$A$2:$L$901,6,0)</f>
        <v>1081158.6804562702</v>
      </c>
      <c r="AD61" s="15">
        <f>VLOOKUP($C61,ผลงานแก้ไข!$A$3:$M$902,5,0)</f>
        <v>1695</v>
      </c>
      <c r="AE61" s="16">
        <f t="shared" si="76"/>
        <v>637.85172888275531</v>
      </c>
      <c r="AF61" s="36">
        <f t="shared" si="77"/>
        <v>2034</v>
      </c>
      <c r="AG61" s="42">
        <f t="shared" si="78"/>
        <v>2034</v>
      </c>
      <c r="AH61" s="43">
        <f t="shared" si="57"/>
        <v>656.38132160679936</v>
      </c>
      <c r="AI61" s="44">
        <f t="shared" si="79"/>
        <v>1335079.60814823</v>
      </c>
      <c r="AJ61" s="14">
        <f>VLOOKUP($C61,Sheet5!$A$2:$L$901,7,0)</f>
        <v>2965128.7378902207</v>
      </c>
      <c r="AK61" s="15">
        <f>VLOOKUP($C61,ผลงานแก้ไข!$A$3:$M$902,6,0)</f>
        <v>171</v>
      </c>
      <c r="AL61" s="16">
        <f t="shared" si="80"/>
        <v>17339.934139708894</v>
      </c>
      <c r="AM61" s="36">
        <f t="shared" si="81"/>
        <v>205.2</v>
      </c>
      <c r="AN61" s="42">
        <f t="shared" si="82"/>
        <v>205.2</v>
      </c>
      <c r="AO61" s="43">
        <f t="shared" si="58"/>
        <v>17843.659226467436</v>
      </c>
      <c r="AP61" s="44">
        <f t="shared" si="83"/>
        <v>3661518.8732711179</v>
      </c>
      <c r="AQ61" s="45">
        <f t="shared" si="84"/>
        <v>67497945.671127751</v>
      </c>
      <c r="AR61" s="14">
        <f>VLOOKUP($C61,Sheet5!$A$2:$L$901,8,0)</f>
        <v>18650835.310857177</v>
      </c>
      <c r="AS61" s="17">
        <f>VLOOKUP($C61,ผลงานแก้ไข!$A$3:$M$902,8,0)</f>
        <v>1375.1196</v>
      </c>
      <c r="AT61" s="14">
        <f t="shared" si="85"/>
        <v>13563.064122464095</v>
      </c>
      <c r="AU61" s="36">
        <f t="shared" si="86"/>
        <v>1650.1435199999999</v>
      </c>
      <c r="AV61" s="42">
        <f t="shared" si="87"/>
        <v>1650.1435199999999</v>
      </c>
      <c r="AW61" s="43">
        <f t="shared" si="59"/>
        <v>13957.071135221677</v>
      </c>
      <c r="AX61" s="44">
        <f t="shared" si="88"/>
        <v>23031170.491965093</v>
      </c>
      <c r="AY61" s="14">
        <f>VLOOKUP($C61,Sheet5!$A$2:$L$901,9,0)</f>
        <v>2526736.8603667687</v>
      </c>
      <c r="AZ61" s="17">
        <f>VLOOKUP($C61,ผลงานแก้ไข!$A$3:$M$902,10,0)</f>
        <v>144.95580000000001</v>
      </c>
      <c r="BA61" s="14">
        <f t="shared" si="89"/>
        <v>17431.084926348365</v>
      </c>
      <c r="BB61" s="36">
        <f t="shared" si="90"/>
        <v>173.94696000000002</v>
      </c>
      <c r="BC61" s="42">
        <f t="shared" si="91"/>
        <v>173.94696000000002</v>
      </c>
      <c r="BD61" s="43">
        <f t="shared" si="60"/>
        <v>17937.457943458787</v>
      </c>
      <c r="BE61" s="44">
        <f t="shared" si="92"/>
        <v>3120166.2793925083</v>
      </c>
      <c r="BF61" s="14">
        <f>VLOOKUP($C61,Sheet5!$A$2:$L$901,10,0)</f>
        <v>761203.36069618945</v>
      </c>
      <c r="BG61" s="17">
        <f>VLOOKUP($C61,ผลงานแก้ไข!$A$3:$M$902,9,0)</f>
        <v>53.40270000000001</v>
      </c>
      <c r="BH61" s="14">
        <f t="shared" si="93"/>
        <v>14254.0238732534</v>
      </c>
      <c r="BI61" s="36">
        <f t="shared" si="94"/>
        <v>64.083240000000004</v>
      </c>
      <c r="BJ61" s="42">
        <f t="shared" si="95"/>
        <v>64.083240000000004</v>
      </c>
      <c r="BK61" s="43">
        <f t="shared" si="61"/>
        <v>14668.103266771412</v>
      </c>
      <c r="BL61" s="44">
        <f t="shared" si="96"/>
        <v>939979.58198929648</v>
      </c>
      <c r="BM61" s="14">
        <f>VLOOKUP($C61,Sheet5!$A$2:$L$901,11,0)</f>
        <v>343080.25286158081</v>
      </c>
      <c r="BN61" s="17">
        <f>VLOOKUP($C61,ผลงานแก้ไข!$A$3:$M$902,11,0)</f>
        <v>18.583299999999998</v>
      </c>
      <c r="BO61" s="14">
        <f t="shared" si="97"/>
        <v>18461.750758023649</v>
      </c>
      <c r="BP61" s="36">
        <f t="shared" si="98"/>
        <v>22.299959999999995</v>
      </c>
      <c r="BQ61" s="42">
        <f t="shared" si="99"/>
        <v>22.299959999999995</v>
      </c>
      <c r="BR61" s="43">
        <f t="shared" si="62"/>
        <v>18998.064617544234</v>
      </c>
      <c r="BS61" s="44">
        <f t="shared" si="100"/>
        <v>423656.08104865166</v>
      </c>
      <c r="BT61" s="14">
        <f>VLOOKUP($C61,Sheet5!$A$2:$L$901,12,0)</f>
        <v>1202836.1830355769</v>
      </c>
      <c r="BU61" s="17">
        <f>VLOOKUP($C61,ผลงานแก้ไข!$A$3:$M$902,12,0)</f>
        <v>26.943999999999999</v>
      </c>
      <c r="BV61" s="14">
        <f t="shared" si="101"/>
        <v>44642.07923974083</v>
      </c>
      <c r="BW61" s="36">
        <f t="shared" si="102"/>
        <v>32.332799999999999</v>
      </c>
      <c r="BX61" s="42">
        <f t="shared" si="103"/>
        <v>32.332799999999999</v>
      </c>
      <c r="BY61" s="43">
        <f t="shared" si="63"/>
        <v>45938.931641655297</v>
      </c>
      <c r="BZ61" s="44">
        <f t="shared" si="104"/>
        <v>1485334.2889833124</v>
      </c>
      <c r="CA61" s="45">
        <f t="shared" si="105"/>
        <v>29000306.723378859</v>
      </c>
      <c r="CB61" s="46">
        <f t="shared" si="106"/>
        <v>96498252.394506603</v>
      </c>
      <c r="CC61" s="47">
        <f>IFERROR(VLOOKUP($C61,'UC Revenue Structure'!$A$2:$F$897,6,0),0)</f>
        <v>0.4</v>
      </c>
      <c r="CD61" s="46">
        <f t="shared" si="107"/>
        <v>38599300.957802646</v>
      </c>
    </row>
    <row r="62" spans="1:82">
      <c r="A62" s="7">
        <v>8</v>
      </c>
      <c r="B62" s="8" t="s">
        <v>3</v>
      </c>
      <c r="C62" s="7">
        <v>11102</v>
      </c>
      <c r="D62" s="9" t="s">
        <v>1445</v>
      </c>
      <c r="E62" s="10" t="s">
        <v>1823</v>
      </c>
      <c r="F62" s="12">
        <v>6</v>
      </c>
      <c r="G62" s="13" t="s">
        <v>1825</v>
      </c>
      <c r="H62" s="14">
        <f>VLOOKUP($C62,Sheet5!$A$2:$L$901,3,0)</f>
        <v>44078529.987013079</v>
      </c>
      <c r="I62" s="15">
        <f>VLOOKUP($C62,ผลงานแก้ไข!$A$3:$M$902,2,0)</f>
        <v>63636</v>
      </c>
      <c r="J62" s="16">
        <f t="shared" si="64"/>
        <v>692.66657217633224</v>
      </c>
      <c r="K62" s="36">
        <f t="shared" si="65"/>
        <v>76363.199999999997</v>
      </c>
      <c r="L62" s="42">
        <f t="shared" si="66"/>
        <v>76363.199999999997</v>
      </c>
      <c r="M62" s="43">
        <f t="shared" si="54"/>
        <v>712.78853609805469</v>
      </c>
      <c r="N62" s="44">
        <f t="shared" si="67"/>
        <v>54430813.539762966</v>
      </c>
      <c r="O62" s="14">
        <f>VLOOKUP($C62,Sheet5!$A$2:$L$901,4,0)</f>
        <v>3906947.9229745632</v>
      </c>
      <c r="P62" s="15">
        <f>VLOOKUP($C62,ผลงานแก้ไข!$A$3:$M$902,4,0)</f>
        <v>4796</v>
      </c>
      <c r="Q62" s="16">
        <f t="shared" si="68"/>
        <v>814.62633923573048</v>
      </c>
      <c r="R62" s="36">
        <f t="shared" si="69"/>
        <v>5755.2</v>
      </c>
      <c r="S62" s="42">
        <f t="shared" si="70"/>
        <v>5755.2</v>
      </c>
      <c r="T62" s="43">
        <f t="shared" si="55"/>
        <v>838.29123439052842</v>
      </c>
      <c r="U62" s="44">
        <f t="shared" si="71"/>
        <v>4824533.7121643694</v>
      </c>
      <c r="V62" s="14">
        <f>VLOOKUP($C62,Sheet5!$A$2:$L$901,5,0)</f>
        <v>1167148.4240529011</v>
      </c>
      <c r="W62" s="15">
        <f>VLOOKUP($C62,ผลงานแก้ไข!$A$3:$M$902,3,0)</f>
        <v>2163</v>
      </c>
      <c r="X62" s="16">
        <f t="shared" si="72"/>
        <v>539.59705226671338</v>
      </c>
      <c r="Y62" s="36">
        <f t="shared" si="73"/>
        <v>2595.6</v>
      </c>
      <c r="Z62" s="42">
        <f t="shared" si="74"/>
        <v>2595.6</v>
      </c>
      <c r="AA62" s="43">
        <f t="shared" si="56"/>
        <v>555.27234663506135</v>
      </c>
      <c r="AB62" s="44">
        <f t="shared" si="75"/>
        <v>1441264.9029259651</v>
      </c>
      <c r="AC62" s="14">
        <f>VLOOKUP($C62,Sheet5!$A$2:$L$901,6,0)</f>
        <v>669664.52010494587</v>
      </c>
      <c r="AD62" s="15">
        <f>VLOOKUP($C62,ผลงานแก้ไข!$A$3:$M$902,5,0)</f>
        <v>1073</v>
      </c>
      <c r="AE62" s="16">
        <f t="shared" si="76"/>
        <v>624.10486496267094</v>
      </c>
      <c r="AF62" s="36">
        <f t="shared" si="77"/>
        <v>1287.5999999999999</v>
      </c>
      <c r="AG62" s="42">
        <f t="shared" si="78"/>
        <v>1287.5999999999999</v>
      </c>
      <c r="AH62" s="43">
        <f t="shared" si="57"/>
        <v>642.2351112898366</v>
      </c>
      <c r="AI62" s="44">
        <f t="shared" si="79"/>
        <v>826941.92929679353</v>
      </c>
      <c r="AJ62" s="14">
        <f>VLOOKUP($C62,Sheet5!$A$2:$L$901,7,0)</f>
        <v>1723235.9264067265</v>
      </c>
      <c r="AK62" s="15">
        <f>VLOOKUP($C62,ผลงานแก้ไข!$A$3:$M$902,6,0)</f>
        <v>1938</v>
      </c>
      <c r="AL62" s="16">
        <f t="shared" si="80"/>
        <v>889.18262456487435</v>
      </c>
      <c r="AM62" s="36">
        <f t="shared" si="81"/>
        <v>2325.6</v>
      </c>
      <c r="AN62" s="42">
        <f t="shared" si="82"/>
        <v>2325.6</v>
      </c>
      <c r="AO62" s="43">
        <f t="shared" si="58"/>
        <v>915.01337980848393</v>
      </c>
      <c r="AP62" s="44">
        <f t="shared" si="83"/>
        <v>2127955.1160826101</v>
      </c>
      <c r="AQ62" s="45">
        <f t="shared" si="84"/>
        <v>63651509.200232707</v>
      </c>
      <c r="AR62" s="14">
        <f>VLOOKUP($C62,Sheet5!$A$2:$L$901,8,0)</f>
        <v>13805275.187461719</v>
      </c>
      <c r="AS62" s="17">
        <f>VLOOKUP($C62,ผลงานแก้ไข!$A$3:$M$902,8,0)</f>
        <v>1044.7095000000002</v>
      </c>
      <c r="AT62" s="14">
        <f t="shared" si="85"/>
        <v>13214.46314737419</v>
      </c>
      <c r="AU62" s="36">
        <f t="shared" si="86"/>
        <v>1253.6514000000002</v>
      </c>
      <c r="AV62" s="42">
        <f t="shared" si="87"/>
        <v>1253.6514000000002</v>
      </c>
      <c r="AW62" s="43">
        <f t="shared" si="59"/>
        <v>13598.343301805411</v>
      </c>
      <c r="AX62" s="44">
        <f t="shared" si="88"/>
        <v>17047582.117988978</v>
      </c>
      <c r="AY62" s="14">
        <f>VLOOKUP($C62,Sheet5!$A$2:$L$901,9,0)</f>
        <v>641200.07954093209</v>
      </c>
      <c r="AZ62" s="17">
        <f>VLOOKUP($C62,ผลงานแก้ไข!$A$3:$M$902,10,0)</f>
        <v>40.942500000000003</v>
      </c>
      <c r="BA62" s="14">
        <f t="shared" si="89"/>
        <v>15660.989913682166</v>
      </c>
      <c r="BB62" s="36">
        <f t="shared" si="90"/>
        <v>49.131</v>
      </c>
      <c r="BC62" s="42">
        <f t="shared" si="91"/>
        <v>49.131</v>
      </c>
      <c r="BD62" s="43">
        <f t="shared" si="60"/>
        <v>16115.941670674632</v>
      </c>
      <c r="BE62" s="44">
        <f t="shared" si="92"/>
        <v>791792.33022191538</v>
      </c>
      <c r="BF62" s="14">
        <f>VLOOKUP($C62,Sheet5!$A$2:$L$901,10,0)</f>
        <v>344989.7287087022</v>
      </c>
      <c r="BG62" s="17">
        <f>VLOOKUP($C62,ผลงานแก้ไข!$A$3:$M$902,9,0)</f>
        <v>31.919499999999999</v>
      </c>
      <c r="BH62" s="14">
        <f t="shared" si="93"/>
        <v>10808.118194479932</v>
      </c>
      <c r="BI62" s="36">
        <f t="shared" si="94"/>
        <v>38.303399999999996</v>
      </c>
      <c r="BJ62" s="42">
        <f t="shared" si="95"/>
        <v>38.303399999999996</v>
      </c>
      <c r="BK62" s="43">
        <f t="shared" si="61"/>
        <v>11122.094028029574</v>
      </c>
      <c r="BL62" s="44">
        <f t="shared" si="96"/>
        <v>426014.01639322797</v>
      </c>
      <c r="BM62" s="14">
        <f>VLOOKUP($C62,Sheet5!$A$2:$L$901,11,0)</f>
        <v>184779.55157733004</v>
      </c>
      <c r="BN62" s="17">
        <f>VLOOKUP($C62,ผลงานแก้ไข!$A$3:$M$902,11,0)</f>
        <v>12.8246</v>
      </c>
      <c r="BO62" s="14">
        <f t="shared" si="97"/>
        <v>14408.211685146518</v>
      </c>
      <c r="BP62" s="36">
        <f t="shared" si="98"/>
        <v>15.389519999999999</v>
      </c>
      <c r="BQ62" s="42">
        <f t="shared" si="99"/>
        <v>15.389519999999999</v>
      </c>
      <c r="BR62" s="43">
        <f t="shared" si="62"/>
        <v>14826.770234600024</v>
      </c>
      <c r="BS62" s="44">
        <f t="shared" si="100"/>
        <v>228176.87706078176</v>
      </c>
      <c r="BT62" s="14">
        <f>VLOOKUP($C62,Sheet5!$A$2:$L$901,12,0)</f>
        <v>1031771.9121591133</v>
      </c>
      <c r="BU62" s="17">
        <f>VLOOKUP($C62,ผลงานแก้ไข!$A$3:$M$902,12,0)</f>
        <v>41.211099999999988</v>
      </c>
      <c r="BV62" s="14">
        <f t="shared" si="101"/>
        <v>25036.262370068103</v>
      </c>
      <c r="BW62" s="36">
        <f t="shared" si="102"/>
        <v>49.453319999999984</v>
      </c>
      <c r="BX62" s="42">
        <f t="shared" si="103"/>
        <v>49.453319999999984</v>
      </c>
      <c r="BY62" s="43">
        <f t="shared" si="63"/>
        <v>25763.565791918583</v>
      </c>
      <c r="BZ62" s="44">
        <f t="shared" si="104"/>
        <v>1274093.8634488026</v>
      </c>
      <c r="CA62" s="45">
        <f t="shared" si="105"/>
        <v>19767659.205113705</v>
      </c>
      <c r="CB62" s="46">
        <f t="shared" si="106"/>
        <v>83419168.405346408</v>
      </c>
      <c r="CC62" s="47">
        <f>IFERROR(VLOOKUP($C62,'UC Revenue Structure'!$A$2:$F$897,6,0),0)</f>
        <v>0.55000000000000004</v>
      </c>
      <c r="CD62" s="46">
        <f t="shared" si="107"/>
        <v>45880542.622940525</v>
      </c>
    </row>
    <row r="63" spans="1:82">
      <c r="A63" s="7">
        <v>8</v>
      </c>
      <c r="B63" s="8" t="s">
        <v>3</v>
      </c>
      <c r="C63" s="7">
        <v>11103</v>
      </c>
      <c r="D63" s="9" t="s">
        <v>1446</v>
      </c>
      <c r="E63" s="10" t="s">
        <v>1823</v>
      </c>
      <c r="F63" s="12">
        <v>5</v>
      </c>
      <c r="G63" s="13" t="s">
        <v>1827</v>
      </c>
      <c r="H63" s="14">
        <f>VLOOKUP($C63,Sheet5!$A$2:$L$901,3,0)</f>
        <v>35485275.955795445</v>
      </c>
      <c r="I63" s="15">
        <f>VLOOKUP($C63,ผลงานแก้ไข!$A$3:$M$902,2,0)</f>
        <v>55784</v>
      </c>
      <c r="J63" s="16">
        <f t="shared" si="64"/>
        <v>636.11924486941496</v>
      </c>
      <c r="K63" s="36">
        <f t="shared" si="65"/>
        <v>66940.800000000003</v>
      </c>
      <c r="L63" s="42">
        <f t="shared" si="66"/>
        <v>66940.800000000003</v>
      </c>
      <c r="M63" s="43">
        <f t="shared" si="54"/>
        <v>654.59850893287148</v>
      </c>
      <c r="N63" s="44">
        <f t="shared" si="67"/>
        <v>43819347.866773568</v>
      </c>
      <c r="O63" s="14">
        <f>VLOOKUP($C63,Sheet5!$A$2:$L$901,4,0)</f>
        <v>3099394.8546634363</v>
      </c>
      <c r="P63" s="15">
        <f>VLOOKUP($C63,ผลงานแก้ไข!$A$3:$M$902,4,0)</f>
        <v>4117</v>
      </c>
      <c r="Q63" s="16">
        <f t="shared" si="68"/>
        <v>752.82848060807294</v>
      </c>
      <c r="R63" s="36">
        <f t="shared" si="69"/>
        <v>4940.3999999999996</v>
      </c>
      <c r="S63" s="42">
        <f t="shared" si="70"/>
        <v>4940.3999999999996</v>
      </c>
      <c r="T63" s="43">
        <f t="shared" si="55"/>
        <v>774.69814796973742</v>
      </c>
      <c r="U63" s="44">
        <f t="shared" si="71"/>
        <v>3827318.7302296907</v>
      </c>
      <c r="V63" s="14">
        <f>VLOOKUP($C63,Sheet5!$A$2:$L$901,5,0)</f>
        <v>1046348.4861993245</v>
      </c>
      <c r="W63" s="15">
        <f>VLOOKUP($C63,ผลงานแก้ไข!$A$3:$M$902,3,0)</f>
        <v>2649</v>
      </c>
      <c r="X63" s="16">
        <f t="shared" si="72"/>
        <v>394.99754103409759</v>
      </c>
      <c r="Y63" s="36">
        <f t="shared" si="73"/>
        <v>3178.7999999999997</v>
      </c>
      <c r="Z63" s="42">
        <f t="shared" si="74"/>
        <v>3178.7999999999997</v>
      </c>
      <c r="AA63" s="43">
        <f t="shared" si="56"/>
        <v>406.47221960113814</v>
      </c>
      <c r="AB63" s="44">
        <f t="shared" si="75"/>
        <v>1292093.8916680978</v>
      </c>
      <c r="AC63" s="14">
        <f>VLOOKUP($C63,Sheet5!$A$2:$L$901,6,0)</f>
        <v>613134.00124658062</v>
      </c>
      <c r="AD63" s="15">
        <f>VLOOKUP($C63,ผลงานแก้ไข!$A$3:$M$902,5,0)</f>
        <v>848</v>
      </c>
      <c r="AE63" s="16">
        <f t="shared" si="76"/>
        <v>723.03537882851492</v>
      </c>
      <c r="AF63" s="36">
        <f t="shared" si="77"/>
        <v>1017.5999999999999</v>
      </c>
      <c r="AG63" s="42">
        <f t="shared" si="78"/>
        <v>1017.5999999999999</v>
      </c>
      <c r="AH63" s="43">
        <f t="shared" si="57"/>
        <v>744.03955658348332</v>
      </c>
      <c r="AI63" s="44">
        <f t="shared" si="79"/>
        <v>757134.6527793525</v>
      </c>
      <c r="AJ63" s="14">
        <f>VLOOKUP($C63,Sheet5!$A$2:$L$901,7,0)</f>
        <v>1322307.9555492313</v>
      </c>
      <c r="AK63" s="15">
        <f>VLOOKUP($C63,ผลงานแก้ไข!$A$3:$M$902,6,0)</f>
        <v>2956</v>
      </c>
      <c r="AL63" s="16">
        <f t="shared" si="80"/>
        <v>447.33016087592398</v>
      </c>
      <c r="AM63" s="36">
        <f t="shared" si="81"/>
        <v>3547.2</v>
      </c>
      <c r="AN63" s="42">
        <f t="shared" si="82"/>
        <v>3547.2</v>
      </c>
      <c r="AO63" s="43">
        <f t="shared" si="58"/>
        <v>460.32510204936955</v>
      </c>
      <c r="AP63" s="44">
        <f t="shared" si="83"/>
        <v>1632865.2019895236</v>
      </c>
      <c r="AQ63" s="45">
        <f t="shared" si="84"/>
        <v>51328760.343440235</v>
      </c>
      <c r="AR63" s="14">
        <f>VLOOKUP($C63,Sheet5!$A$2:$L$901,8,0)</f>
        <v>13288130.580477765</v>
      </c>
      <c r="AS63" s="17">
        <f>VLOOKUP($C63,ผลงานแก้ไข!$A$3:$M$902,8,0)</f>
        <v>1244.0715</v>
      </c>
      <c r="AT63" s="14">
        <f t="shared" si="85"/>
        <v>10681.163084660138</v>
      </c>
      <c r="AU63" s="36">
        <f t="shared" si="86"/>
        <v>1492.8858</v>
      </c>
      <c r="AV63" s="42">
        <f t="shared" si="87"/>
        <v>1492.8858</v>
      </c>
      <c r="AW63" s="43">
        <f t="shared" si="59"/>
        <v>10991.450872269515</v>
      </c>
      <c r="AX63" s="44">
        <f t="shared" si="88"/>
        <v>16408980.928608773</v>
      </c>
      <c r="AY63" s="14">
        <f>VLOOKUP($C63,Sheet5!$A$2:$L$901,9,0)</f>
        <v>741517.93275774806</v>
      </c>
      <c r="AZ63" s="17">
        <f>VLOOKUP($C63,ผลงานแก้ไข!$A$3:$M$902,10,0)</f>
        <v>64.591800000000006</v>
      </c>
      <c r="BA63" s="14">
        <f t="shared" si="89"/>
        <v>11480.06299186194</v>
      </c>
      <c r="BB63" s="36">
        <f t="shared" si="90"/>
        <v>77.510159999999999</v>
      </c>
      <c r="BC63" s="42">
        <f t="shared" si="91"/>
        <v>77.510159999999999</v>
      </c>
      <c r="BD63" s="43">
        <f t="shared" si="60"/>
        <v>11813.558821775528</v>
      </c>
      <c r="BE63" s="44">
        <f t="shared" si="92"/>
        <v>915670.83444523264</v>
      </c>
      <c r="BF63" s="14">
        <f>VLOOKUP($C63,Sheet5!$A$2:$L$901,10,0)</f>
        <v>400850.74335395341</v>
      </c>
      <c r="BG63" s="17">
        <f>VLOOKUP($C63,ผลงานแก้ไข!$A$3:$M$902,9,0)</f>
        <v>54.782899999999998</v>
      </c>
      <c r="BH63" s="14">
        <f t="shared" si="93"/>
        <v>7317.0778354916119</v>
      </c>
      <c r="BI63" s="36">
        <f t="shared" si="94"/>
        <v>65.73948</v>
      </c>
      <c r="BJ63" s="42">
        <f t="shared" si="95"/>
        <v>65.73948</v>
      </c>
      <c r="BK63" s="43">
        <f t="shared" si="61"/>
        <v>7529.6389466126429</v>
      </c>
      <c r="BL63" s="44">
        <f t="shared" si="96"/>
        <v>494994.54893806292</v>
      </c>
      <c r="BM63" s="14">
        <f>VLOOKUP($C63,Sheet5!$A$2:$L$901,11,0)</f>
        <v>90403.631979049984</v>
      </c>
      <c r="BN63" s="17">
        <f>VLOOKUP($C63,ผลงานแก้ไข!$A$3:$M$902,11,0)</f>
        <v>5.6658999999999997</v>
      </c>
      <c r="BO63" s="14">
        <f t="shared" si="97"/>
        <v>15955.740831827245</v>
      </c>
      <c r="BP63" s="36">
        <f t="shared" si="98"/>
        <v>6.7990799999999991</v>
      </c>
      <c r="BQ63" s="42">
        <f t="shared" si="99"/>
        <v>6.7990799999999991</v>
      </c>
      <c r="BR63" s="43">
        <f t="shared" si="62"/>
        <v>16419.255102991825</v>
      </c>
      <c r="BS63" s="44">
        <f t="shared" si="100"/>
        <v>111635.82898564964</v>
      </c>
      <c r="BT63" s="14">
        <f>VLOOKUP($C63,Sheet5!$A$2:$L$901,12,0)</f>
        <v>681030.64797746611</v>
      </c>
      <c r="BU63" s="17">
        <f>VLOOKUP($C63,ผลงานแก้ไข!$A$3:$M$902,12,0)</f>
        <v>22.259999999999799</v>
      </c>
      <c r="BV63" s="14">
        <f t="shared" si="101"/>
        <v>30594.368732141611</v>
      </c>
      <c r="BW63" s="36">
        <f t="shared" si="102"/>
        <v>26.711999999999758</v>
      </c>
      <c r="BX63" s="42">
        <f t="shared" si="103"/>
        <v>26.711999999999758</v>
      </c>
      <c r="BY63" s="43">
        <f t="shared" si="63"/>
        <v>31483.135143810327</v>
      </c>
      <c r="BZ63" s="44">
        <f t="shared" si="104"/>
        <v>840977.50596145377</v>
      </c>
      <c r="CA63" s="45">
        <f t="shared" si="105"/>
        <v>18772259.646939173</v>
      </c>
      <c r="CB63" s="46">
        <f t="shared" si="106"/>
        <v>70101019.990379408</v>
      </c>
      <c r="CC63" s="47">
        <f>IFERROR(VLOOKUP($C63,'UC Revenue Structure'!$A$2:$F$897,6,0),0)</f>
        <v>0.59</v>
      </c>
      <c r="CD63" s="46">
        <f t="shared" si="107"/>
        <v>41359601.794323847</v>
      </c>
    </row>
    <row r="64" spans="1:82">
      <c r="A64" s="7">
        <v>8</v>
      </c>
      <c r="B64" s="8" t="s">
        <v>3</v>
      </c>
      <c r="C64" s="7">
        <v>11450</v>
      </c>
      <c r="D64" s="9" t="s">
        <v>1447</v>
      </c>
      <c r="E64" s="10" t="s">
        <v>1823</v>
      </c>
      <c r="F64" s="12">
        <v>15</v>
      </c>
      <c r="G64" s="13" t="s">
        <v>1824</v>
      </c>
      <c r="H64" s="14">
        <f>VLOOKUP($C64,Sheet5!$A$2:$L$901,3,0)</f>
        <v>157143950.88171414</v>
      </c>
      <c r="I64" s="15">
        <f>VLOOKUP($C64,ผลงานแก้ไข!$A$3:$M$902,2,0)</f>
        <v>161218</v>
      </c>
      <c r="J64" s="16">
        <f t="shared" si="64"/>
        <v>974.72956420321634</v>
      </c>
      <c r="K64" s="36">
        <f t="shared" si="65"/>
        <v>193461.6</v>
      </c>
      <c r="L64" s="42">
        <f t="shared" si="66"/>
        <v>193461.6</v>
      </c>
      <c r="M64" s="43">
        <f t="shared" si="54"/>
        <v>1003.0454580433197</v>
      </c>
      <c r="N64" s="44">
        <f t="shared" si="67"/>
        <v>194050779.18579352</v>
      </c>
      <c r="O64" s="14">
        <f>VLOOKUP($C64,Sheet5!$A$2:$L$901,4,0)</f>
        <v>55379746.621528201</v>
      </c>
      <c r="P64" s="15">
        <f>VLOOKUP($C64,ผลงานแก้ไข!$A$3:$M$902,4,0)</f>
        <v>37240</v>
      </c>
      <c r="Q64" s="16">
        <f t="shared" si="68"/>
        <v>1487.1038297939904</v>
      </c>
      <c r="R64" s="36">
        <f t="shared" si="69"/>
        <v>44688</v>
      </c>
      <c r="S64" s="42">
        <f t="shared" si="70"/>
        <v>44688</v>
      </c>
      <c r="T64" s="43">
        <f t="shared" si="55"/>
        <v>1530.3041960495059</v>
      </c>
      <c r="U64" s="44">
        <f t="shared" si="71"/>
        <v>68386233.913060322</v>
      </c>
      <c r="V64" s="14">
        <f>VLOOKUP($C64,Sheet5!$A$2:$L$901,5,0)</f>
        <v>11880904.777875634</v>
      </c>
      <c r="W64" s="15">
        <f>VLOOKUP($C64,ผลงานแก้ไข!$A$3:$M$902,3,0)</f>
        <v>14242</v>
      </c>
      <c r="X64" s="16">
        <f t="shared" si="72"/>
        <v>834.21603551998555</v>
      </c>
      <c r="Y64" s="36">
        <f t="shared" si="73"/>
        <v>17090.399999999998</v>
      </c>
      <c r="Z64" s="42">
        <f t="shared" si="74"/>
        <v>17090.399999999998</v>
      </c>
      <c r="AA64" s="43">
        <f t="shared" si="56"/>
        <v>858.45001135184111</v>
      </c>
      <c r="AB64" s="44">
        <f t="shared" si="75"/>
        <v>14671254.074007504</v>
      </c>
      <c r="AC64" s="14">
        <f>VLOOKUP($C64,Sheet5!$A$2:$L$901,6,0)</f>
        <v>10232280.595300015</v>
      </c>
      <c r="AD64" s="15">
        <f>VLOOKUP($C64,ผลงานแก้ไข!$A$3:$M$902,5,0)</f>
        <v>5438</v>
      </c>
      <c r="AE64" s="16">
        <f t="shared" si="76"/>
        <v>1881.6257071165896</v>
      </c>
      <c r="AF64" s="36">
        <f t="shared" si="77"/>
        <v>6525.5999999999995</v>
      </c>
      <c r="AG64" s="42">
        <f t="shared" si="78"/>
        <v>6525.5999999999995</v>
      </c>
      <c r="AH64" s="43">
        <f t="shared" si="57"/>
        <v>1936.2869339083265</v>
      </c>
      <c r="AI64" s="44">
        <f t="shared" si="79"/>
        <v>12635434.015912175</v>
      </c>
      <c r="AJ64" s="14">
        <f>VLOOKUP($C64,Sheet5!$A$2:$L$901,7,0)</f>
        <v>12944606.159164917</v>
      </c>
      <c r="AK64" s="15">
        <f>VLOOKUP($C64,ผลงานแก้ไข!$A$3:$M$902,6,0)</f>
        <v>67109</v>
      </c>
      <c r="AL64" s="16">
        <f t="shared" si="80"/>
        <v>192.88927206730716</v>
      </c>
      <c r="AM64" s="36">
        <f t="shared" si="81"/>
        <v>80530.8</v>
      </c>
      <c r="AN64" s="42">
        <f t="shared" si="82"/>
        <v>80530.8</v>
      </c>
      <c r="AO64" s="43">
        <f t="shared" si="58"/>
        <v>198.49270542086242</v>
      </c>
      <c r="AP64" s="44">
        <f t="shared" si="83"/>
        <v>15984776.361706387</v>
      </c>
      <c r="AQ64" s="45">
        <f t="shared" si="84"/>
        <v>305728477.55047989</v>
      </c>
      <c r="AR64" s="14">
        <f>VLOOKUP($C64,Sheet5!$A$2:$L$901,8,0)</f>
        <v>179250365.68696517</v>
      </c>
      <c r="AS64" s="17">
        <f>VLOOKUP($C64,ผลงานแก้ไข!$A$3:$M$902,8,0)</f>
        <v>11816.159299999998</v>
      </c>
      <c r="AT64" s="14">
        <f t="shared" si="85"/>
        <v>15169.934759339712</v>
      </c>
      <c r="AU64" s="36">
        <f t="shared" si="86"/>
        <v>14179.391159999997</v>
      </c>
      <c r="AV64" s="42">
        <f t="shared" si="87"/>
        <v>14179.391159999997</v>
      </c>
      <c r="AW64" s="43">
        <f t="shared" si="59"/>
        <v>15610.621364098532</v>
      </c>
      <c r="AX64" s="44">
        <f t="shared" si="88"/>
        <v>221349106.57220581</v>
      </c>
      <c r="AY64" s="14">
        <f>VLOOKUP($C64,Sheet5!$A$2:$L$901,9,0)</f>
        <v>18893624.701337118</v>
      </c>
      <c r="AZ64" s="17">
        <f>VLOOKUP($C64,ผลงานแก้ไข!$A$3:$M$902,10,0)</f>
        <v>1056.7037</v>
      </c>
      <c r="BA64" s="14">
        <f t="shared" si="89"/>
        <v>17879.775287374425</v>
      </c>
      <c r="BB64" s="36">
        <f t="shared" si="90"/>
        <v>1268.0444399999999</v>
      </c>
      <c r="BC64" s="42">
        <f t="shared" si="91"/>
        <v>1268.0444399999999</v>
      </c>
      <c r="BD64" s="43">
        <f t="shared" si="60"/>
        <v>18399.182759472653</v>
      </c>
      <c r="BE64" s="44">
        <f t="shared" si="92"/>
        <v>23330981.398693152</v>
      </c>
      <c r="BF64" s="14">
        <f>VLOOKUP($C64,Sheet5!$A$2:$L$901,10,0)</f>
        <v>8557011.9230497871</v>
      </c>
      <c r="BG64" s="17">
        <f>VLOOKUP($C64,ผลงานแก้ไข!$A$3:$M$902,9,0)</f>
        <v>519.33449999999993</v>
      </c>
      <c r="BH64" s="14">
        <f t="shared" si="93"/>
        <v>16476.879396708264</v>
      </c>
      <c r="BI64" s="36">
        <f t="shared" si="94"/>
        <v>623.20139999999992</v>
      </c>
      <c r="BJ64" s="42">
        <f t="shared" si="95"/>
        <v>623.20139999999992</v>
      </c>
      <c r="BK64" s="43">
        <f t="shared" si="61"/>
        <v>16955.532743182637</v>
      </c>
      <c r="BL64" s="44">
        <f t="shared" si="96"/>
        <v>10566711.743297258</v>
      </c>
      <c r="BM64" s="14">
        <f>VLOOKUP($C64,Sheet5!$A$2:$L$901,11,0)</f>
        <v>3903263.7609499688</v>
      </c>
      <c r="BN64" s="17">
        <f>VLOOKUP($C64,ผลงานแก้ไข!$A$3:$M$902,11,0)</f>
        <v>234.8794</v>
      </c>
      <c r="BO64" s="14">
        <f t="shared" si="97"/>
        <v>16618.161324279477</v>
      </c>
      <c r="BP64" s="36">
        <f t="shared" si="98"/>
        <v>281.85527999999999</v>
      </c>
      <c r="BQ64" s="42">
        <f t="shared" si="99"/>
        <v>281.85527999999999</v>
      </c>
      <c r="BR64" s="43">
        <f t="shared" si="62"/>
        <v>17100.918910749795</v>
      </c>
      <c r="BS64" s="44">
        <f t="shared" si="100"/>
        <v>4819984.2878466779</v>
      </c>
      <c r="BT64" s="14">
        <f>VLOOKUP($C64,Sheet5!$A$2:$L$901,12,0)</f>
        <v>21959056.342114992</v>
      </c>
      <c r="BU64" s="17">
        <f>VLOOKUP($C64,ผลงานแก้ไข!$A$3:$M$902,12,0)</f>
        <v>1250.2306000000033</v>
      </c>
      <c r="BV64" s="14">
        <f t="shared" si="101"/>
        <v>17564.004866074254</v>
      </c>
      <c r="BW64" s="36">
        <f t="shared" si="102"/>
        <v>1500.2767200000039</v>
      </c>
      <c r="BX64" s="42">
        <f t="shared" si="103"/>
        <v>1500.2767200000039</v>
      </c>
      <c r="BY64" s="43">
        <f t="shared" si="63"/>
        <v>18074.239207433711</v>
      </c>
      <c r="BZ64" s="44">
        <f t="shared" si="104"/>
        <v>27116360.31462412</v>
      </c>
      <c r="CA64" s="45">
        <f t="shared" si="105"/>
        <v>287183144.31666702</v>
      </c>
      <c r="CB64" s="46">
        <f t="shared" si="106"/>
        <v>592911621.86714697</v>
      </c>
      <c r="CC64" s="47">
        <f>IFERROR(VLOOKUP($C64,'UC Revenue Structure'!$A$2:$F$897,6,0),0)</f>
        <v>0.47</v>
      </c>
      <c r="CD64" s="46">
        <f t="shared" si="107"/>
        <v>278668462.27755904</v>
      </c>
    </row>
    <row r="65" spans="1:82">
      <c r="A65" s="7">
        <v>8</v>
      </c>
      <c r="B65" s="8" t="s">
        <v>3</v>
      </c>
      <c r="C65" s="7">
        <v>21323</v>
      </c>
      <c r="D65" s="9" t="s">
        <v>1840</v>
      </c>
      <c r="E65" s="10" t="s">
        <v>1823</v>
      </c>
      <c r="F65" s="12">
        <v>5</v>
      </c>
      <c r="G65" s="13" t="s">
        <v>1827</v>
      </c>
      <c r="H65" s="14">
        <f>VLOOKUP($C65,Sheet5!$A$2:$L$901,3,0)</f>
        <v>32133653.625762716</v>
      </c>
      <c r="I65" s="15">
        <f>VLOOKUP($C65,ผลงานแก้ไข!$A$3:$M$902,2,0)</f>
        <v>36398</v>
      </c>
      <c r="J65" s="16">
        <f t="shared" si="64"/>
        <v>882.84118978412869</v>
      </c>
      <c r="K65" s="36">
        <f t="shared" si="65"/>
        <v>43677.599999999999</v>
      </c>
      <c r="L65" s="42">
        <f t="shared" si="66"/>
        <v>43677.599999999999</v>
      </c>
      <c r="M65" s="43">
        <f t="shared" si="54"/>
        <v>908.48772634735758</v>
      </c>
      <c r="N65" s="44">
        <f t="shared" si="67"/>
        <v>39680563.516309343</v>
      </c>
      <c r="O65" s="14">
        <f>VLOOKUP($C65,Sheet5!$A$2:$L$901,4,0)</f>
        <v>3919448.5997699588</v>
      </c>
      <c r="P65" s="15">
        <f>VLOOKUP($C65,ผลงานแก้ไข!$A$3:$M$902,4,0)</f>
        <v>4760</v>
      </c>
      <c r="Q65" s="16">
        <f t="shared" si="68"/>
        <v>823.41357138024341</v>
      </c>
      <c r="R65" s="36">
        <f t="shared" si="69"/>
        <v>5712</v>
      </c>
      <c r="S65" s="42">
        <f t="shared" si="70"/>
        <v>5712</v>
      </c>
      <c r="T65" s="43">
        <f t="shared" si="55"/>
        <v>847.33373562883946</v>
      </c>
      <c r="U65" s="44">
        <f t="shared" si="71"/>
        <v>4839970.2979119308</v>
      </c>
      <c r="V65" s="14">
        <f>VLOOKUP($C65,Sheet5!$A$2:$L$901,5,0)</f>
        <v>1156856.752278219</v>
      </c>
      <c r="W65" s="15">
        <f>VLOOKUP($C65,ผลงานแก้ไข!$A$3:$M$902,3,0)</f>
        <v>1992</v>
      </c>
      <c r="X65" s="16">
        <f t="shared" si="72"/>
        <v>580.75138166577256</v>
      </c>
      <c r="Y65" s="36">
        <f t="shared" si="73"/>
        <v>2390.4</v>
      </c>
      <c r="Z65" s="42">
        <f t="shared" si="74"/>
        <v>2390.4</v>
      </c>
      <c r="AA65" s="43">
        <f t="shared" si="56"/>
        <v>597.62220930316323</v>
      </c>
      <c r="AB65" s="44">
        <f t="shared" si="75"/>
        <v>1428556.1291182814</v>
      </c>
      <c r="AC65" s="14">
        <f>VLOOKUP($C65,Sheet5!$A$2:$L$901,6,0)</f>
        <v>421107.86507366854</v>
      </c>
      <c r="AD65" s="15">
        <f>VLOOKUP($C65,ผลงานแก้ไข!$A$3:$M$902,5,0)</f>
        <v>602</v>
      </c>
      <c r="AE65" s="16">
        <f t="shared" si="76"/>
        <v>699.51472603599427</v>
      </c>
      <c r="AF65" s="36">
        <f t="shared" si="77"/>
        <v>722.4</v>
      </c>
      <c r="AG65" s="42">
        <f t="shared" si="78"/>
        <v>722.4</v>
      </c>
      <c r="AH65" s="43">
        <f t="shared" si="57"/>
        <v>719.83562882733986</v>
      </c>
      <c r="AI65" s="44">
        <f t="shared" si="79"/>
        <v>520009.25826487032</v>
      </c>
      <c r="AJ65" s="14">
        <f>VLOOKUP($C65,Sheet5!$A$2:$L$901,7,0)</f>
        <v>2212028.2214603787</v>
      </c>
      <c r="AK65" s="15">
        <f>VLOOKUP($C65,ผลงานแก้ไข!$A$3:$M$902,6,0)</f>
        <v>2573</v>
      </c>
      <c r="AL65" s="16">
        <f t="shared" si="80"/>
        <v>859.707820233338</v>
      </c>
      <c r="AM65" s="36">
        <f t="shared" si="81"/>
        <v>3087.6</v>
      </c>
      <c r="AN65" s="42">
        <f t="shared" si="82"/>
        <v>3087.6</v>
      </c>
      <c r="AO65" s="43">
        <f t="shared" si="58"/>
        <v>884.68233241111648</v>
      </c>
      <c r="AP65" s="44">
        <f t="shared" si="83"/>
        <v>2731545.1695525632</v>
      </c>
      <c r="AQ65" s="45">
        <f t="shared" si="84"/>
        <v>49200644.371156991</v>
      </c>
      <c r="AR65" s="14">
        <f>VLOOKUP($C65,Sheet5!$A$2:$L$901,8,0)</f>
        <v>21043095.901101675</v>
      </c>
      <c r="AS65" s="17">
        <f>VLOOKUP($C65,ผลงานแก้ไข!$A$3:$M$902,8,0)</f>
        <v>1230.0304000000001</v>
      </c>
      <c r="AT65" s="14">
        <f t="shared" si="85"/>
        <v>17107.785223114544</v>
      </c>
      <c r="AU65" s="36">
        <f t="shared" si="86"/>
        <v>1476.03648</v>
      </c>
      <c r="AV65" s="42">
        <f t="shared" si="87"/>
        <v>1476.03648</v>
      </c>
      <c r="AW65" s="43">
        <f t="shared" si="59"/>
        <v>17604.766383846021</v>
      </c>
      <c r="AX65" s="44">
        <f t="shared" si="88"/>
        <v>25985277.404434409</v>
      </c>
      <c r="AY65" s="14">
        <f>VLOOKUP($C65,Sheet5!$A$2:$L$901,9,0)</f>
        <v>2654287.2421114985</v>
      </c>
      <c r="AZ65" s="17">
        <f>VLOOKUP($C65,ผลงานแก้ไข!$A$3:$M$902,10,0)</f>
        <v>133.69760000000002</v>
      </c>
      <c r="BA65" s="14">
        <f t="shared" si="89"/>
        <v>19852.916148917393</v>
      </c>
      <c r="BB65" s="36">
        <f t="shared" si="90"/>
        <v>160.43712000000002</v>
      </c>
      <c r="BC65" s="42">
        <f t="shared" si="91"/>
        <v>160.43712000000002</v>
      </c>
      <c r="BD65" s="43">
        <f t="shared" si="60"/>
        <v>20429.643363043444</v>
      </c>
      <c r="BE65" s="44">
        <f t="shared" si="92"/>
        <v>3277673.143793805</v>
      </c>
      <c r="BF65" s="14">
        <f>VLOOKUP($C65,Sheet5!$A$2:$L$901,10,0)</f>
        <v>667194.48731539352</v>
      </c>
      <c r="BG65" s="17">
        <f>VLOOKUP($C65,ผลงานแก้ไข!$A$3:$M$902,9,0)</f>
        <v>44.213000000000001</v>
      </c>
      <c r="BH65" s="14">
        <f t="shared" si="93"/>
        <v>15090.459532612433</v>
      </c>
      <c r="BI65" s="36">
        <f t="shared" si="94"/>
        <v>53.055599999999998</v>
      </c>
      <c r="BJ65" s="42">
        <f t="shared" si="95"/>
        <v>53.055599999999998</v>
      </c>
      <c r="BK65" s="43">
        <f t="shared" si="61"/>
        <v>15528.837382034824</v>
      </c>
      <c r="BL65" s="44">
        <f t="shared" si="96"/>
        <v>823891.78460628679</v>
      </c>
      <c r="BM65" s="14">
        <f>VLOOKUP($C65,Sheet5!$A$2:$L$901,11,0)</f>
        <v>539040.99462243437</v>
      </c>
      <c r="BN65" s="17">
        <f>VLOOKUP($C65,ผลงานแก้ไข!$A$3:$M$902,11,0)</f>
        <v>21.131499999999999</v>
      </c>
      <c r="BO65" s="14">
        <f t="shared" si="97"/>
        <v>25508.884585686505</v>
      </c>
      <c r="BP65" s="36">
        <f t="shared" si="98"/>
        <v>25.357799999999997</v>
      </c>
      <c r="BQ65" s="42">
        <f t="shared" si="99"/>
        <v>25.357799999999997</v>
      </c>
      <c r="BR65" s="43">
        <f t="shared" si="62"/>
        <v>26249.917682900697</v>
      </c>
      <c r="BS65" s="44">
        <f t="shared" si="100"/>
        <v>665640.16261945921</v>
      </c>
      <c r="BT65" s="14">
        <f>VLOOKUP($C65,Sheet5!$A$2:$L$901,12,0)</f>
        <v>923456.75050404971</v>
      </c>
      <c r="BU65" s="17">
        <f>VLOOKUP($C65,ผลงานแก้ไข!$A$3:$M$902,12,0)</f>
        <v>17.131599999999583</v>
      </c>
      <c r="BV65" s="14">
        <f t="shared" si="101"/>
        <v>53903.707213807946</v>
      </c>
      <c r="BW65" s="36">
        <f t="shared" si="102"/>
        <v>20.557919999999498</v>
      </c>
      <c r="BX65" s="42">
        <f t="shared" si="103"/>
        <v>20.557919999999498</v>
      </c>
      <c r="BY65" s="43">
        <f t="shared" si="63"/>
        <v>55469.609908369064</v>
      </c>
      <c r="BZ65" s="44">
        <f t="shared" si="104"/>
        <v>1140339.8029274307</v>
      </c>
      <c r="CA65" s="45">
        <f t="shared" si="105"/>
        <v>31892822.298381392</v>
      </c>
      <c r="CB65" s="46">
        <f t="shared" si="106"/>
        <v>81093466.669538379</v>
      </c>
      <c r="CC65" s="47">
        <f>IFERROR(VLOOKUP($C65,'UC Revenue Structure'!$A$2:$F$897,6,0),0)</f>
        <v>0.56999999999999995</v>
      </c>
      <c r="CD65" s="46">
        <f t="shared" si="107"/>
        <v>46223276.00163687</v>
      </c>
    </row>
    <row r="66" spans="1:82">
      <c r="A66" s="7">
        <v>8</v>
      </c>
      <c r="B66" s="8" t="s">
        <v>4</v>
      </c>
      <c r="C66" s="7">
        <v>10706</v>
      </c>
      <c r="D66" s="9" t="s">
        <v>1449</v>
      </c>
      <c r="E66" s="10" t="s">
        <v>1833</v>
      </c>
      <c r="F66" s="12">
        <v>17</v>
      </c>
      <c r="G66" s="13" t="s">
        <v>1834</v>
      </c>
      <c r="H66" s="14">
        <f>VLOOKUP($C66,Sheet5!$A$2:$L$901,3,0)</f>
        <v>148670699.82353324</v>
      </c>
      <c r="I66" s="15">
        <f>VLOOKUP($C66,ผลงานแก้ไข!$A$3:$M$902,2,0)</f>
        <v>237714</v>
      </c>
      <c r="J66" s="16">
        <f t="shared" si="64"/>
        <v>625.41835913548732</v>
      </c>
      <c r="K66" s="36">
        <f t="shared" si="65"/>
        <v>285256.8</v>
      </c>
      <c r="L66" s="42">
        <f t="shared" si="66"/>
        <v>285256.8</v>
      </c>
      <c r="M66" s="43">
        <f t="shared" si="54"/>
        <v>643.58676246837319</v>
      </c>
      <c r="N66" s="44">
        <f t="shared" si="67"/>
        <v>183587500.38408822</v>
      </c>
      <c r="O66" s="14">
        <f>VLOOKUP($C66,Sheet5!$A$2:$L$901,4,0)</f>
        <v>85691916.303066581</v>
      </c>
      <c r="P66" s="15">
        <f>VLOOKUP($C66,ผลงานแก้ไข!$A$3:$M$902,4,0)</f>
        <v>62473</v>
      </c>
      <c r="Q66" s="16">
        <f t="shared" si="68"/>
        <v>1371.6632193598286</v>
      </c>
      <c r="R66" s="36">
        <f t="shared" si="69"/>
        <v>74967.599999999991</v>
      </c>
      <c r="S66" s="42">
        <f t="shared" si="70"/>
        <v>74967.599999999991</v>
      </c>
      <c r="T66" s="43">
        <f t="shared" si="55"/>
        <v>1411.5100358822317</v>
      </c>
      <c r="U66" s="44">
        <f t="shared" si="71"/>
        <v>105817519.76600479</v>
      </c>
      <c r="V66" s="14">
        <f>VLOOKUP($C66,Sheet5!$A$2:$L$901,5,0)</f>
        <v>36320028.998875447</v>
      </c>
      <c r="W66" s="15">
        <f>VLOOKUP($C66,ผลงานแก้ไข!$A$3:$M$902,3,0)</f>
        <v>34810</v>
      </c>
      <c r="X66" s="16">
        <f t="shared" si="72"/>
        <v>1043.3791726192314</v>
      </c>
      <c r="Y66" s="36">
        <f t="shared" si="73"/>
        <v>41772</v>
      </c>
      <c r="Z66" s="42">
        <f t="shared" si="74"/>
        <v>41772</v>
      </c>
      <c r="AA66" s="43">
        <f t="shared" si="56"/>
        <v>1073.6893375838201</v>
      </c>
      <c r="AB66" s="44">
        <f t="shared" si="75"/>
        <v>44850151.009551331</v>
      </c>
      <c r="AC66" s="14">
        <f>VLOOKUP($C66,Sheet5!$A$2:$L$901,6,0)</f>
        <v>9649403.2346359827</v>
      </c>
      <c r="AD66" s="15">
        <f>VLOOKUP($C66,ผลงานแก้ไข!$A$3:$M$902,5,0)</f>
        <v>8424</v>
      </c>
      <c r="AE66" s="16">
        <f t="shared" si="76"/>
        <v>1145.4657211106341</v>
      </c>
      <c r="AF66" s="36">
        <f t="shared" si="77"/>
        <v>10108.799999999999</v>
      </c>
      <c r="AG66" s="42">
        <f t="shared" si="78"/>
        <v>10108.799999999999</v>
      </c>
      <c r="AH66" s="43">
        <f t="shared" si="57"/>
        <v>1178.7415003088981</v>
      </c>
      <c r="AI66" s="44">
        <f t="shared" si="79"/>
        <v>11915662.078322589</v>
      </c>
      <c r="AJ66" s="14">
        <f>VLOOKUP($C66,Sheet5!$A$2:$L$901,7,0)</f>
        <v>34735874.43913132</v>
      </c>
      <c r="AK66" s="15">
        <f>VLOOKUP($C66,ผลงานแก้ไข!$A$3:$M$902,6,0)</f>
        <v>45387</v>
      </c>
      <c r="AL66" s="16">
        <f t="shared" si="80"/>
        <v>765.32651285899749</v>
      </c>
      <c r="AM66" s="36">
        <f t="shared" si="81"/>
        <v>54464.4</v>
      </c>
      <c r="AN66" s="42">
        <f t="shared" si="82"/>
        <v>54464.4</v>
      </c>
      <c r="AO66" s="43">
        <f t="shared" si="58"/>
        <v>787.55924805755137</v>
      </c>
      <c r="AP66" s="44">
        <f t="shared" si="83"/>
        <v>42893941.909905702</v>
      </c>
      <c r="AQ66" s="45">
        <f t="shared" si="84"/>
        <v>389064775.14787269</v>
      </c>
      <c r="AR66" s="14">
        <f>VLOOKUP($C66,Sheet5!$A$2:$L$901,8,0)</f>
        <v>277707417.55893344</v>
      </c>
      <c r="AS66" s="17">
        <f>VLOOKUP($C66,ผลงานแก้ไข!$A$3:$M$902,8,0)</f>
        <v>21854.727999999999</v>
      </c>
      <c r="AT66" s="14">
        <f t="shared" si="85"/>
        <v>12706.972036391093</v>
      </c>
      <c r="AU66" s="36">
        <f t="shared" si="86"/>
        <v>26225.673599999998</v>
      </c>
      <c r="AV66" s="42">
        <f t="shared" si="87"/>
        <v>26225.673599999998</v>
      </c>
      <c r="AW66" s="43">
        <f t="shared" si="59"/>
        <v>13076.109574048254</v>
      </c>
      <c r="AX66" s="44">
        <f t="shared" si="88"/>
        <v>342929781.64682454</v>
      </c>
      <c r="AY66" s="14">
        <f>VLOOKUP($C66,Sheet5!$A$2:$L$901,9,0)</f>
        <v>46667678.047278836</v>
      </c>
      <c r="AZ66" s="17">
        <f>VLOOKUP($C66,ผลงานแก้ไข!$A$3:$M$902,10,0)</f>
        <v>2980.9586999999997</v>
      </c>
      <c r="BA66" s="14">
        <f t="shared" si="89"/>
        <v>15655.258171567033</v>
      </c>
      <c r="BB66" s="36">
        <f t="shared" si="90"/>
        <v>3577.1504399999994</v>
      </c>
      <c r="BC66" s="42">
        <f t="shared" si="91"/>
        <v>3577.1504399999994</v>
      </c>
      <c r="BD66" s="43">
        <f t="shared" si="60"/>
        <v>16110.043421451055</v>
      </c>
      <c r="BE66" s="44">
        <f t="shared" si="92"/>
        <v>57628048.913462736</v>
      </c>
      <c r="BF66" s="14">
        <f>VLOOKUP($C66,Sheet5!$A$2:$L$901,10,0)</f>
        <v>26683488.932259198</v>
      </c>
      <c r="BG66" s="17">
        <f>VLOOKUP($C66,ผลงานแก้ไข!$A$3:$M$902,9,0)</f>
        <v>1622.4871000000001</v>
      </c>
      <c r="BH66" s="14">
        <f t="shared" si="93"/>
        <v>16446.040731084518</v>
      </c>
      <c r="BI66" s="36">
        <f t="shared" si="94"/>
        <v>1946.98452</v>
      </c>
      <c r="BJ66" s="42">
        <f t="shared" si="95"/>
        <v>1946.98452</v>
      </c>
      <c r="BK66" s="43">
        <f t="shared" si="61"/>
        <v>16923.798214322524</v>
      </c>
      <c r="BL66" s="44">
        <f t="shared" si="96"/>
        <v>32950373.142889597</v>
      </c>
      <c r="BM66" s="14">
        <f>VLOOKUP($C66,Sheet5!$A$2:$L$901,11,0)</f>
        <v>9458115.9387367442</v>
      </c>
      <c r="BN66" s="17">
        <f>VLOOKUP($C66,ผลงานแก้ไข!$A$3:$M$902,11,0)</f>
        <v>639.85529999999994</v>
      </c>
      <c r="BO66" s="14">
        <f t="shared" si="97"/>
        <v>14781.648192547198</v>
      </c>
      <c r="BP66" s="36">
        <f t="shared" si="98"/>
        <v>767.82635999999991</v>
      </c>
      <c r="BQ66" s="42">
        <f t="shared" si="99"/>
        <v>767.82635999999991</v>
      </c>
      <c r="BR66" s="43">
        <f t="shared" si="62"/>
        <v>15211.055072540694</v>
      </c>
      <c r="BS66" s="44">
        <f t="shared" si="100"/>
        <v>11679449.048108455</v>
      </c>
      <c r="BT66" s="14">
        <f>VLOOKUP($C66,Sheet5!$A$2:$L$901,12,0)</f>
        <v>72959972.043549135</v>
      </c>
      <c r="BU66" s="17">
        <f>VLOOKUP($C66,ผลงานแก้ไข!$A$3:$M$902,12,0)</f>
        <v>2540.4140000000016</v>
      </c>
      <c r="BV66" s="14">
        <f t="shared" si="101"/>
        <v>28719.717354552875</v>
      </c>
      <c r="BW66" s="36">
        <f t="shared" si="102"/>
        <v>3048.4968000000017</v>
      </c>
      <c r="BX66" s="42">
        <f t="shared" si="103"/>
        <v>3048.4968000000017</v>
      </c>
      <c r="BY66" s="43">
        <f t="shared" si="63"/>
        <v>29554.025143702635</v>
      </c>
      <c r="BZ66" s="44">
        <f t="shared" si="104"/>
        <v>90095351.077697068</v>
      </c>
      <c r="CA66" s="45">
        <f t="shared" si="105"/>
        <v>535283003.82898247</v>
      </c>
      <c r="CB66" s="46">
        <f t="shared" si="106"/>
        <v>924347778.97685516</v>
      </c>
      <c r="CC66" s="47">
        <f>IFERROR(VLOOKUP($C66,'UC Revenue Structure'!$A$2:$F$897,6,0),0)</f>
        <v>0.27</v>
      </c>
      <c r="CD66" s="46">
        <f t="shared" si="107"/>
        <v>249573900.32375091</v>
      </c>
    </row>
    <row r="67" spans="1:82">
      <c r="A67" s="7">
        <v>8</v>
      </c>
      <c r="B67" s="8" t="s">
        <v>4</v>
      </c>
      <c r="C67" s="7">
        <v>11042</v>
      </c>
      <c r="D67" s="9" t="s">
        <v>1450</v>
      </c>
      <c r="E67" s="10" t="s">
        <v>1823</v>
      </c>
      <c r="F67" s="12">
        <v>10</v>
      </c>
      <c r="G67" s="13" t="s">
        <v>1826</v>
      </c>
      <c r="H67" s="14">
        <f>VLOOKUP($C67,Sheet5!$A$2:$L$901,3,0)</f>
        <v>69383137.650378942</v>
      </c>
      <c r="I67" s="15">
        <f>VLOOKUP($C67,ผลงานแก้ไข!$A$3:$M$902,2,0)</f>
        <v>91234</v>
      </c>
      <c r="J67" s="16">
        <f t="shared" si="64"/>
        <v>760.49649966436789</v>
      </c>
      <c r="K67" s="36">
        <f t="shared" si="65"/>
        <v>109480.8</v>
      </c>
      <c r="L67" s="42">
        <f t="shared" si="66"/>
        <v>109480.8</v>
      </c>
      <c r="M67" s="43">
        <f t="shared" si="54"/>
        <v>782.58892297961779</v>
      </c>
      <c r="N67" s="44">
        <f t="shared" si="67"/>
        <v>85678461.358946934</v>
      </c>
      <c r="O67" s="14">
        <f>VLOOKUP($C67,Sheet5!$A$2:$L$901,4,0)</f>
        <v>11646506.515521938</v>
      </c>
      <c r="P67" s="15">
        <f>VLOOKUP($C67,ผลงานแก้ไข!$A$3:$M$902,4,0)</f>
        <v>16975</v>
      </c>
      <c r="Q67" s="16">
        <f t="shared" si="68"/>
        <v>686.09758559775776</v>
      </c>
      <c r="R67" s="36">
        <f t="shared" si="69"/>
        <v>20370</v>
      </c>
      <c r="S67" s="42">
        <f t="shared" si="70"/>
        <v>20370</v>
      </c>
      <c r="T67" s="43">
        <f t="shared" si="55"/>
        <v>706.02872045937261</v>
      </c>
      <c r="U67" s="44">
        <f t="shared" si="71"/>
        <v>14381805.035757421</v>
      </c>
      <c r="V67" s="14">
        <f>VLOOKUP($C67,Sheet5!$A$2:$L$901,5,0)</f>
        <v>2155826.7634105473</v>
      </c>
      <c r="W67" s="15">
        <f>VLOOKUP($C67,ผลงานแก้ไข!$A$3:$M$902,3,0)</f>
        <v>4187</v>
      </c>
      <c r="X67" s="16">
        <f t="shared" si="72"/>
        <v>514.8857806091587</v>
      </c>
      <c r="Y67" s="36">
        <f t="shared" si="73"/>
        <v>5024.3999999999996</v>
      </c>
      <c r="Z67" s="42">
        <f t="shared" si="74"/>
        <v>5024.3999999999996</v>
      </c>
      <c r="AA67" s="43">
        <f t="shared" si="56"/>
        <v>529.84321253585472</v>
      </c>
      <c r="AB67" s="44">
        <f t="shared" si="75"/>
        <v>2662144.2370651481</v>
      </c>
      <c r="AC67" s="14">
        <f>VLOOKUP($C67,Sheet5!$A$2:$L$901,6,0)</f>
        <v>1429247.2592006829</v>
      </c>
      <c r="AD67" s="15">
        <f>VLOOKUP($C67,ผลงานแก้ไข!$A$3:$M$902,5,0)</f>
        <v>1930</v>
      </c>
      <c r="AE67" s="16">
        <f t="shared" si="76"/>
        <v>740.54262134750411</v>
      </c>
      <c r="AF67" s="36">
        <f t="shared" si="77"/>
        <v>2316</v>
      </c>
      <c r="AG67" s="42">
        <f t="shared" si="78"/>
        <v>2316</v>
      </c>
      <c r="AH67" s="43">
        <f t="shared" si="57"/>
        <v>762.05538449764913</v>
      </c>
      <c r="AI67" s="44">
        <f t="shared" si="79"/>
        <v>1764920.2704965554</v>
      </c>
      <c r="AJ67" s="14">
        <f>VLOOKUP($C67,Sheet5!$A$2:$L$901,7,0)</f>
        <v>6973875.641950231</v>
      </c>
      <c r="AK67" s="15">
        <f>VLOOKUP($C67,ผลงานแก้ไข!$A$3:$M$902,6,0)</f>
        <v>17585</v>
      </c>
      <c r="AL67" s="16">
        <f t="shared" si="80"/>
        <v>396.5809293119267</v>
      </c>
      <c r="AM67" s="36">
        <f t="shared" si="81"/>
        <v>21102</v>
      </c>
      <c r="AN67" s="42">
        <f t="shared" si="82"/>
        <v>21102</v>
      </c>
      <c r="AO67" s="43">
        <f t="shared" si="58"/>
        <v>408.10160530843814</v>
      </c>
      <c r="AP67" s="44">
        <f t="shared" si="83"/>
        <v>8611760.0752186608</v>
      </c>
      <c r="AQ67" s="45">
        <f t="shared" si="84"/>
        <v>113099090.97748473</v>
      </c>
      <c r="AR67" s="14">
        <f>VLOOKUP($C67,Sheet5!$A$2:$L$901,8,0)</f>
        <v>54561084.267171428</v>
      </c>
      <c r="AS67" s="17">
        <f>VLOOKUP($C67,ผลงานแก้ไข!$A$3:$M$902,8,0)</f>
        <v>3098.0161000000003</v>
      </c>
      <c r="AT67" s="14">
        <f t="shared" si="85"/>
        <v>17611.620632691815</v>
      </c>
      <c r="AU67" s="36">
        <f t="shared" si="86"/>
        <v>3717.6193200000002</v>
      </c>
      <c r="AV67" s="42">
        <f t="shared" si="87"/>
        <v>3717.6193200000002</v>
      </c>
      <c r="AW67" s="43">
        <f t="shared" si="59"/>
        <v>18123.238212071512</v>
      </c>
      <c r="AX67" s="44">
        <f t="shared" si="88"/>
        <v>67375300.518159315</v>
      </c>
      <c r="AY67" s="14">
        <f>VLOOKUP($C67,Sheet5!$A$2:$L$901,9,0)</f>
        <v>5563392.2073761718</v>
      </c>
      <c r="AZ67" s="17">
        <f>VLOOKUP($C67,ผลงานแก้ไข!$A$3:$M$902,10,0)</f>
        <v>321.61360000000002</v>
      </c>
      <c r="BA67" s="14">
        <f t="shared" si="89"/>
        <v>17298.373599176688</v>
      </c>
      <c r="BB67" s="36">
        <f t="shared" si="90"/>
        <v>385.93632000000002</v>
      </c>
      <c r="BC67" s="42">
        <f t="shared" si="91"/>
        <v>385.93632000000002</v>
      </c>
      <c r="BD67" s="43">
        <f t="shared" si="60"/>
        <v>17800.891352232771</v>
      </c>
      <c r="BE67" s="44">
        <f t="shared" si="92"/>
        <v>6870010.50120054</v>
      </c>
      <c r="BF67" s="14">
        <f>VLOOKUP($C67,Sheet5!$A$2:$L$901,10,0)</f>
        <v>2160671.8325965703</v>
      </c>
      <c r="BG67" s="17">
        <f>VLOOKUP($C67,ผลงานแก้ไข!$A$3:$M$902,9,0)</f>
        <v>131.4984</v>
      </c>
      <c r="BH67" s="14">
        <f t="shared" si="93"/>
        <v>16431.164429351003</v>
      </c>
      <c r="BI67" s="36">
        <f t="shared" si="94"/>
        <v>157.79808</v>
      </c>
      <c r="BJ67" s="42">
        <f t="shared" si="95"/>
        <v>157.79808</v>
      </c>
      <c r="BK67" s="43">
        <f t="shared" si="61"/>
        <v>16908.48975602365</v>
      </c>
      <c r="BL67" s="44">
        <f t="shared" si="96"/>
        <v>2668127.2192002004</v>
      </c>
      <c r="BM67" s="14">
        <f>VLOOKUP($C67,Sheet5!$A$2:$L$901,11,0)</f>
        <v>1300410.2482090492</v>
      </c>
      <c r="BN67" s="17">
        <f>VLOOKUP($C67,ผลงานแก้ไข!$A$3:$M$902,11,0)</f>
        <v>57.1935</v>
      </c>
      <c r="BO67" s="14">
        <f t="shared" si="97"/>
        <v>22737.028652015513</v>
      </c>
      <c r="BP67" s="36">
        <f t="shared" si="98"/>
        <v>68.632199999999997</v>
      </c>
      <c r="BQ67" s="42">
        <f t="shared" si="99"/>
        <v>68.632199999999997</v>
      </c>
      <c r="BR67" s="43">
        <f t="shared" si="62"/>
        <v>23397.539334356563</v>
      </c>
      <c r="BS67" s="44">
        <f t="shared" si="100"/>
        <v>1605824.5991034263</v>
      </c>
      <c r="BT67" s="14">
        <f>VLOOKUP($C67,Sheet5!$A$2:$L$901,12,0)</f>
        <v>7794896.5241844701</v>
      </c>
      <c r="BU67" s="17">
        <f>VLOOKUP($C67,ผลงานแก้ไข!$A$3:$M$902,12,0)</f>
        <v>359.8118999999997</v>
      </c>
      <c r="BV67" s="14">
        <f t="shared" si="101"/>
        <v>21663.809685517561</v>
      </c>
      <c r="BW67" s="36">
        <f t="shared" si="102"/>
        <v>431.77427999999964</v>
      </c>
      <c r="BX67" s="42">
        <f t="shared" si="103"/>
        <v>431.77427999999964</v>
      </c>
      <c r="BY67" s="43">
        <f t="shared" si="63"/>
        <v>22293.143356881847</v>
      </c>
      <c r="BZ67" s="44">
        <f t="shared" si="104"/>
        <v>9625605.9218544345</v>
      </c>
      <c r="CA67" s="45">
        <f t="shared" si="105"/>
        <v>88144868.759517908</v>
      </c>
      <c r="CB67" s="46">
        <f t="shared" si="106"/>
        <v>201243959.73700264</v>
      </c>
      <c r="CC67" s="47">
        <f>IFERROR(VLOOKUP($C67,'UC Revenue Structure'!$A$2:$F$897,6,0),0)</f>
        <v>0.39</v>
      </c>
      <c r="CD67" s="46">
        <f t="shared" si="107"/>
        <v>78485144.297431037</v>
      </c>
    </row>
    <row r="68" spans="1:82">
      <c r="A68" s="7">
        <v>8</v>
      </c>
      <c r="B68" s="8" t="s">
        <v>4</v>
      </c>
      <c r="C68" s="7">
        <v>11044</v>
      </c>
      <c r="D68" s="9" t="s">
        <v>1451</v>
      </c>
      <c r="E68" s="10" t="s">
        <v>1823</v>
      </c>
      <c r="F68" s="12">
        <v>5</v>
      </c>
      <c r="G68" s="13" t="s">
        <v>1827</v>
      </c>
      <c r="H68" s="14">
        <f>VLOOKUP($C68,Sheet5!$A$2:$L$901,3,0)</f>
        <v>34605801.801543176</v>
      </c>
      <c r="I68" s="15">
        <f>VLOOKUP($C68,ผลงานแก้ไข!$A$3:$M$902,2,0)</f>
        <v>47104</v>
      </c>
      <c r="J68" s="16">
        <f t="shared" si="64"/>
        <v>734.66800699607631</v>
      </c>
      <c r="K68" s="36">
        <f t="shared" si="65"/>
        <v>56524.799999999996</v>
      </c>
      <c r="L68" s="42">
        <f t="shared" si="66"/>
        <v>56524.799999999996</v>
      </c>
      <c r="M68" s="43">
        <f t="shared" si="54"/>
        <v>756.01011259931238</v>
      </c>
      <c r="N68" s="44">
        <f t="shared" si="67"/>
        <v>42733320.41265361</v>
      </c>
      <c r="O68" s="14">
        <f>VLOOKUP($C68,Sheet5!$A$2:$L$901,4,0)</f>
        <v>6941818.2205975251</v>
      </c>
      <c r="P68" s="15">
        <f>VLOOKUP($C68,ผลงานแก้ไข!$A$3:$M$902,4,0)</f>
        <v>16508</v>
      </c>
      <c r="Q68" s="16">
        <f t="shared" si="68"/>
        <v>420.51237100784618</v>
      </c>
      <c r="R68" s="36">
        <f t="shared" si="69"/>
        <v>19809.599999999999</v>
      </c>
      <c r="S68" s="42">
        <f t="shared" si="70"/>
        <v>19809.599999999999</v>
      </c>
      <c r="T68" s="43">
        <f t="shared" si="55"/>
        <v>432.7282553856241</v>
      </c>
      <c r="U68" s="44">
        <f t="shared" si="71"/>
        <v>8572173.6478870586</v>
      </c>
      <c r="V68" s="14">
        <f>VLOOKUP($C68,Sheet5!$A$2:$L$901,5,0)</f>
        <v>1600745.2645210421</v>
      </c>
      <c r="W68" s="15">
        <f>VLOOKUP($C68,ผลงานแก้ไข!$A$3:$M$902,3,0)</f>
        <v>3160</v>
      </c>
      <c r="X68" s="16">
        <f t="shared" si="72"/>
        <v>506.56495712691208</v>
      </c>
      <c r="Y68" s="36">
        <f t="shared" si="73"/>
        <v>3792</v>
      </c>
      <c r="Z68" s="42">
        <f t="shared" si="74"/>
        <v>3792</v>
      </c>
      <c r="AA68" s="43">
        <f t="shared" si="56"/>
        <v>521.28066913144892</v>
      </c>
      <c r="AB68" s="44">
        <f t="shared" si="75"/>
        <v>1976696.2973464543</v>
      </c>
      <c r="AC68" s="14">
        <f>VLOOKUP($C68,Sheet5!$A$2:$L$901,6,0)</f>
        <v>1028114.327004855</v>
      </c>
      <c r="AD68" s="15">
        <f>VLOOKUP($C68,ผลงานแก้ไข!$A$3:$M$902,5,0)</f>
        <v>1243</v>
      </c>
      <c r="AE68" s="16">
        <f t="shared" si="76"/>
        <v>827.12335237719628</v>
      </c>
      <c r="AF68" s="36">
        <f t="shared" si="77"/>
        <v>1491.6</v>
      </c>
      <c r="AG68" s="42">
        <f t="shared" si="78"/>
        <v>1491.6</v>
      </c>
      <c r="AH68" s="43">
        <f t="shared" si="57"/>
        <v>851.15128576375389</v>
      </c>
      <c r="AI68" s="44">
        <f t="shared" si="79"/>
        <v>1269577.2578452153</v>
      </c>
      <c r="AJ68" s="14">
        <f>VLOOKUP($C68,Sheet5!$A$2:$L$901,7,0)</f>
        <v>3542472.0087740188</v>
      </c>
      <c r="AK68" s="15">
        <f>VLOOKUP($C68,ผลงานแก้ไข!$A$3:$M$902,6,0)</f>
        <v>-5704</v>
      </c>
      <c r="AL68" s="16">
        <f t="shared" si="80"/>
        <v>-621.05049242181258</v>
      </c>
      <c r="AM68" s="36">
        <f t="shared" si="81"/>
        <v>-6844.8</v>
      </c>
      <c r="AN68" s="42">
        <f t="shared" si="82"/>
        <v>-6844.8</v>
      </c>
      <c r="AO68" s="43">
        <f t="shared" si="58"/>
        <v>-639.09200922666628</v>
      </c>
      <c r="AP68" s="44">
        <f t="shared" si="83"/>
        <v>4374456.9847546853</v>
      </c>
      <c r="AQ68" s="45">
        <f t="shared" si="84"/>
        <v>58926224.600487024</v>
      </c>
      <c r="AR68" s="14">
        <f>VLOOKUP($C68,Sheet5!$A$2:$L$901,8,0)</f>
        <v>13546924.028258869</v>
      </c>
      <c r="AS68" s="17">
        <f>VLOOKUP($C68,ผลงานแก้ไข!$A$3:$M$902,8,0)</f>
        <v>914.33500000000004</v>
      </c>
      <c r="AT68" s="14">
        <f t="shared" si="85"/>
        <v>14816.149472850617</v>
      </c>
      <c r="AU68" s="36">
        <f t="shared" si="86"/>
        <v>1097.202</v>
      </c>
      <c r="AV68" s="42">
        <f t="shared" si="87"/>
        <v>1097.202</v>
      </c>
      <c r="AW68" s="43">
        <f t="shared" si="59"/>
        <v>15246.558615036927</v>
      </c>
      <c r="AX68" s="44">
        <f t="shared" si="88"/>
        <v>16728554.605535747</v>
      </c>
      <c r="AY68" s="14">
        <f>VLOOKUP($C68,Sheet5!$A$2:$L$901,9,0)</f>
        <v>1198989.9062586387</v>
      </c>
      <c r="AZ68" s="17">
        <f>VLOOKUP($C68,ผลงานแก้ไข!$A$3:$M$902,10,0)</f>
        <v>93.683999999999997</v>
      </c>
      <c r="BA68" s="14">
        <f t="shared" si="89"/>
        <v>12798.235624638559</v>
      </c>
      <c r="BB68" s="36">
        <f t="shared" si="90"/>
        <v>112.4208</v>
      </c>
      <c r="BC68" s="42">
        <f t="shared" si="91"/>
        <v>112.4208</v>
      </c>
      <c r="BD68" s="43">
        <f t="shared" si="60"/>
        <v>13170.024369534309</v>
      </c>
      <c r="BE68" s="44">
        <f t="shared" si="92"/>
        <v>1480584.6756425425</v>
      </c>
      <c r="BF68" s="14">
        <f>VLOOKUP($C68,Sheet5!$A$2:$L$901,10,0)</f>
        <v>678325.00806086382</v>
      </c>
      <c r="BG68" s="17">
        <f>VLOOKUP($C68,ผลงานแก้ไข!$A$3:$M$902,9,0)</f>
        <v>56.085299999999997</v>
      </c>
      <c r="BH68" s="14">
        <f t="shared" si="93"/>
        <v>12094.524020748107</v>
      </c>
      <c r="BI68" s="36">
        <f t="shared" si="94"/>
        <v>67.302359999999993</v>
      </c>
      <c r="BJ68" s="42">
        <f t="shared" si="95"/>
        <v>67.302359999999993</v>
      </c>
      <c r="BK68" s="43">
        <f t="shared" si="61"/>
        <v>12445.869943550841</v>
      </c>
      <c r="BL68" s="44">
        <f t="shared" si="96"/>
        <v>837636.41945403826</v>
      </c>
      <c r="BM68" s="14">
        <f>VLOOKUP($C68,Sheet5!$A$2:$L$901,11,0)</f>
        <v>136591.47858465905</v>
      </c>
      <c r="BN68" s="17">
        <f>VLOOKUP($C68,ผลงานแก้ไข!$A$3:$M$902,11,0)</f>
        <v>9.1016999999999992</v>
      </c>
      <c r="BO68" s="14">
        <f t="shared" si="97"/>
        <v>15007.24903970237</v>
      </c>
      <c r="BP68" s="36">
        <f t="shared" si="98"/>
        <v>10.922039999999999</v>
      </c>
      <c r="BQ68" s="42">
        <f t="shared" si="99"/>
        <v>10.922039999999999</v>
      </c>
      <c r="BR68" s="43">
        <f t="shared" si="62"/>
        <v>15443.209624305724</v>
      </c>
      <c r="BS68" s="44">
        <f t="shared" si="100"/>
        <v>168671.35324505207</v>
      </c>
      <c r="BT68" s="14">
        <f>VLOOKUP($C68,Sheet5!$A$2:$L$901,12,0)</f>
        <v>1790754.1463963455</v>
      </c>
      <c r="BU68" s="17">
        <f>VLOOKUP($C68,ผลงานแก้ไข!$A$3:$M$902,12,0)</f>
        <v>83.680700000000002</v>
      </c>
      <c r="BV68" s="14">
        <f t="shared" si="101"/>
        <v>21399.846636038481</v>
      </c>
      <c r="BW68" s="36">
        <f t="shared" si="102"/>
        <v>100.41683999999999</v>
      </c>
      <c r="BX68" s="42">
        <f t="shared" si="103"/>
        <v>100.41683999999999</v>
      </c>
      <c r="BY68" s="43">
        <f t="shared" si="63"/>
        <v>22021.5121808154</v>
      </c>
      <c r="BZ68" s="44">
        <f t="shared" si="104"/>
        <v>2211330.6652189908</v>
      </c>
      <c r="CA68" s="45">
        <f t="shared" si="105"/>
        <v>21426777.71909637</v>
      </c>
      <c r="CB68" s="46">
        <f t="shared" si="106"/>
        <v>80353002.319583386</v>
      </c>
      <c r="CC68" s="47">
        <f>IFERROR(VLOOKUP($C68,'UC Revenue Structure'!$A$2:$F$897,6,0),0)</f>
        <v>0.5</v>
      </c>
      <c r="CD68" s="46">
        <f t="shared" si="107"/>
        <v>40176501.159791693</v>
      </c>
    </row>
    <row r="69" spans="1:82">
      <c r="A69" s="7">
        <v>8</v>
      </c>
      <c r="B69" s="8" t="s">
        <v>4</v>
      </c>
      <c r="C69" s="7">
        <v>11045</v>
      </c>
      <c r="D69" s="9" t="s">
        <v>1452</v>
      </c>
      <c r="E69" s="10" t="s">
        <v>1823</v>
      </c>
      <c r="F69" s="12">
        <v>5</v>
      </c>
      <c r="G69" s="13" t="s">
        <v>1827</v>
      </c>
      <c r="H69" s="14">
        <f>VLOOKUP($C69,Sheet5!$A$2:$L$901,3,0)</f>
        <v>29471979.273508254</v>
      </c>
      <c r="I69" s="15">
        <f>VLOOKUP($C69,ผลงานแก้ไข!$A$3:$M$902,2,0)</f>
        <v>44969</v>
      </c>
      <c r="J69" s="16">
        <f t="shared" si="64"/>
        <v>655.38435974800984</v>
      </c>
      <c r="K69" s="36">
        <f t="shared" si="65"/>
        <v>53962.799999999996</v>
      </c>
      <c r="L69" s="42">
        <f t="shared" si="66"/>
        <v>53962.799999999996</v>
      </c>
      <c r="M69" s="43">
        <f t="shared" si="54"/>
        <v>674.4232753986895</v>
      </c>
      <c r="N69" s="44">
        <f t="shared" si="67"/>
        <v>36393768.325684398</v>
      </c>
      <c r="O69" s="14">
        <f>VLOOKUP($C69,Sheet5!$A$2:$L$901,4,0)</f>
        <v>4084815.1092096446</v>
      </c>
      <c r="P69" s="15">
        <f>VLOOKUP($C69,ผลงานแก้ไข!$A$3:$M$902,4,0)</f>
        <v>4632</v>
      </c>
      <c r="Q69" s="16">
        <f t="shared" si="68"/>
        <v>881.8685468932739</v>
      </c>
      <c r="R69" s="36">
        <f t="shared" si="69"/>
        <v>5558.4</v>
      </c>
      <c r="S69" s="42">
        <f t="shared" si="70"/>
        <v>5558.4</v>
      </c>
      <c r="T69" s="43">
        <f t="shared" si="55"/>
        <v>907.4868281805235</v>
      </c>
      <c r="U69" s="44">
        <f t="shared" si="71"/>
        <v>5044174.7857586211</v>
      </c>
      <c r="V69" s="14">
        <f>VLOOKUP($C69,Sheet5!$A$2:$L$901,5,0)</f>
        <v>1512825.8898067612</v>
      </c>
      <c r="W69" s="15">
        <f>VLOOKUP($C69,ผลงานแก้ไข!$A$3:$M$902,3,0)</f>
        <v>1906</v>
      </c>
      <c r="X69" s="16">
        <f t="shared" si="72"/>
        <v>793.71767565937103</v>
      </c>
      <c r="Y69" s="36">
        <f t="shared" si="73"/>
        <v>2287.1999999999998</v>
      </c>
      <c r="Z69" s="42">
        <f t="shared" si="74"/>
        <v>2287.1999999999998</v>
      </c>
      <c r="AA69" s="43">
        <f t="shared" si="56"/>
        <v>816.77517413727571</v>
      </c>
      <c r="AB69" s="44">
        <f t="shared" si="75"/>
        <v>1868128.1782867769</v>
      </c>
      <c r="AC69" s="14">
        <f>VLOOKUP($C69,Sheet5!$A$2:$L$901,6,0)</f>
        <v>429491.92422229022</v>
      </c>
      <c r="AD69" s="15">
        <f>VLOOKUP($C69,ผลงานแก้ไข!$A$3:$M$902,5,0)</f>
        <v>641</v>
      </c>
      <c r="AE69" s="16">
        <f t="shared" si="76"/>
        <v>670.03420315489893</v>
      </c>
      <c r="AF69" s="36">
        <f t="shared" si="77"/>
        <v>769.19999999999993</v>
      </c>
      <c r="AG69" s="42">
        <f t="shared" si="78"/>
        <v>769.19999999999993</v>
      </c>
      <c r="AH69" s="43">
        <f t="shared" si="57"/>
        <v>689.49869675654872</v>
      </c>
      <c r="AI69" s="44">
        <f t="shared" si="79"/>
        <v>530362.39754513721</v>
      </c>
      <c r="AJ69" s="14">
        <f>VLOOKUP($C69,Sheet5!$A$2:$L$901,7,0)</f>
        <v>4527999.0672611585</v>
      </c>
      <c r="AK69" s="15">
        <f>VLOOKUP($C69,ผลงานแก้ไข!$A$3:$M$902,6,0)</f>
        <v>7254</v>
      </c>
      <c r="AL69" s="16">
        <f t="shared" si="80"/>
        <v>624.20720530206211</v>
      </c>
      <c r="AM69" s="36">
        <f t="shared" si="81"/>
        <v>8704.7999999999993</v>
      </c>
      <c r="AN69" s="42">
        <f t="shared" si="82"/>
        <v>8704.7999999999993</v>
      </c>
      <c r="AO69" s="43">
        <f t="shared" si="58"/>
        <v>642.34042461608703</v>
      </c>
      <c r="AP69" s="44">
        <f t="shared" si="83"/>
        <v>5591444.928198114</v>
      </c>
      <c r="AQ69" s="45">
        <f t="shared" si="84"/>
        <v>49427878.615473047</v>
      </c>
      <c r="AR69" s="14">
        <f>VLOOKUP($C69,Sheet5!$A$2:$L$901,8,0)</f>
        <v>16920109.355327792</v>
      </c>
      <c r="AS69" s="17">
        <f>VLOOKUP($C69,ผลงานแก้ไข!$A$3:$M$902,8,0)</f>
        <v>1228.0677000000001</v>
      </c>
      <c r="AT69" s="14">
        <f t="shared" si="85"/>
        <v>13777.831104366471</v>
      </c>
      <c r="AU69" s="36">
        <f t="shared" si="86"/>
        <v>1473.6812400000001</v>
      </c>
      <c r="AV69" s="42">
        <f t="shared" si="87"/>
        <v>1473.6812400000001</v>
      </c>
      <c r="AW69" s="43">
        <f t="shared" si="59"/>
        <v>14178.077097948317</v>
      </c>
      <c r="AX69" s="44">
        <f t="shared" si="88"/>
        <v>20893966.238520078</v>
      </c>
      <c r="AY69" s="14">
        <f>VLOOKUP($C69,Sheet5!$A$2:$L$901,9,0)</f>
        <v>1226496.4728402044</v>
      </c>
      <c r="AZ69" s="17">
        <f>VLOOKUP($C69,ผลงานแก้ไข!$A$3:$M$902,10,0)</f>
        <v>60.816200000000002</v>
      </c>
      <c r="BA69" s="14">
        <f t="shared" si="89"/>
        <v>20167.265841012828</v>
      </c>
      <c r="BB69" s="36">
        <f t="shared" si="90"/>
        <v>72.979439999999997</v>
      </c>
      <c r="BC69" s="42">
        <f t="shared" si="91"/>
        <v>72.979439999999997</v>
      </c>
      <c r="BD69" s="43">
        <f t="shared" si="60"/>
        <v>20753.12491369425</v>
      </c>
      <c r="BE69" s="44">
        <f t="shared" si="92"/>
        <v>1514551.4344514546</v>
      </c>
      <c r="BF69" s="14">
        <f>VLOOKUP($C69,Sheet5!$A$2:$L$901,10,0)</f>
        <v>416035.80126239319</v>
      </c>
      <c r="BG69" s="17">
        <f>VLOOKUP($C69,ผลงานแก้ไข!$A$3:$M$902,9,0)</f>
        <v>24.789499999999997</v>
      </c>
      <c r="BH69" s="14">
        <f t="shared" si="93"/>
        <v>16782.742744403608</v>
      </c>
      <c r="BI69" s="36">
        <f t="shared" si="94"/>
        <v>29.747399999999995</v>
      </c>
      <c r="BJ69" s="42">
        <f t="shared" si="95"/>
        <v>29.747399999999995</v>
      </c>
      <c r="BK69" s="43">
        <f t="shared" si="61"/>
        <v>17270.281421128533</v>
      </c>
      <c r="BL69" s="44">
        <f t="shared" si="96"/>
        <v>513745.96954687883</v>
      </c>
      <c r="BM69" s="14">
        <f>VLOOKUP($C69,Sheet5!$A$2:$L$901,11,0)</f>
        <v>826754.49943716067</v>
      </c>
      <c r="BN69" s="17">
        <f>VLOOKUP($C69,ผลงานแก้ไข!$A$3:$M$902,11,0)</f>
        <v>24.354100000000003</v>
      </c>
      <c r="BO69" s="14">
        <f t="shared" si="97"/>
        <v>33947.240893203219</v>
      </c>
      <c r="BP69" s="36">
        <f t="shared" si="98"/>
        <v>29.224920000000001</v>
      </c>
      <c r="BQ69" s="42">
        <f t="shared" si="99"/>
        <v>29.224920000000001</v>
      </c>
      <c r="BR69" s="43">
        <f t="shared" si="62"/>
        <v>34933.40824115077</v>
      </c>
      <c r="BS69" s="44">
        <f t="shared" si="100"/>
        <v>1020926.061174972</v>
      </c>
      <c r="BT69" s="14">
        <f>VLOOKUP($C69,Sheet5!$A$2:$L$901,12,0)</f>
        <v>2307831.4771243413</v>
      </c>
      <c r="BU69" s="17">
        <f>VLOOKUP($C69,ผลงานแก้ไข!$A$3:$M$902,12,0)</f>
        <v>117.97219999999977</v>
      </c>
      <c r="BV69" s="14">
        <f t="shared" si="101"/>
        <v>19562.502666936325</v>
      </c>
      <c r="BW69" s="36">
        <f t="shared" si="102"/>
        <v>141.56663999999972</v>
      </c>
      <c r="BX69" s="42">
        <f t="shared" si="103"/>
        <v>141.56663999999972</v>
      </c>
      <c r="BY69" s="43">
        <f t="shared" si="63"/>
        <v>20130.793369410825</v>
      </c>
      <c r="BZ69" s="44">
        <f t="shared" si="104"/>
        <v>2849848.7778417636</v>
      </c>
      <c r="CA69" s="45">
        <f t="shared" si="105"/>
        <v>26793038.481535144</v>
      </c>
      <c r="CB69" s="46">
        <f t="shared" si="106"/>
        <v>76220917.097008198</v>
      </c>
      <c r="CC69" s="47">
        <f>IFERROR(VLOOKUP($C69,'UC Revenue Structure'!$A$2:$F$897,6,0),0)</f>
        <v>0.56999999999999995</v>
      </c>
      <c r="CD69" s="46">
        <f t="shared" si="107"/>
        <v>43445922.745294668</v>
      </c>
    </row>
    <row r="70" spans="1:82">
      <c r="A70" s="7">
        <v>8</v>
      </c>
      <c r="B70" s="8" t="s">
        <v>4</v>
      </c>
      <c r="C70" s="7">
        <v>11448</v>
      </c>
      <c r="D70" s="9" t="s">
        <v>1453</v>
      </c>
      <c r="E70" s="10" t="s">
        <v>1823</v>
      </c>
      <c r="F70" s="12">
        <v>13</v>
      </c>
      <c r="G70" s="13" t="s">
        <v>1828</v>
      </c>
      <c r="H70" s="14">
        <f>VLOOKUP($C70,Sheet5!$A$2:$L$901,3,0)</f>
        <v>99437408.947270066</v>
      </c>
      <c r="I70" s="15">
        <f>VLOOKUP($C70,ผลงานแก้ไข!$A$3:$M$902,2,0)</f>
        <v>138223</v>
      </c>
      <c r="J70" s="16">
        <f t="shared" si="64"/>
        <v>719.398428244721</v>
      </c>
      <c r="K70" s="36">
        <f t="shared" si="65"/>
        <v>165867.6</v>
      </c>
      <c r="L70" s="42">
        <f t="shared" si="66"/>
        <v>165867.6</v>
      </c>
      <c r="M70" s="43">
        <f t="shared" si="54"/>
        <v>740.2969525852302</v>
      </c>
      <c r="N70" s="44">
        <f t="shared" si="67"/>
        <v>122791278.81262593</v>
      </c>
      <c r="O70" s="14">
        <f>VLOOKUP($C70,Sheet5!$A$2:$L$901,4,0)</f>
        <v>36714793.443870559</v>
      </c>
      <c r="P70" s="15">
        <f>VLOOKUP($C70,ผลงานแก้ไข!$A$3:$M$902,4,0)</f>
        <v>35699</v>
      </c>
      <c r="Q70" s="16">
        <f t="shared" si="68"/>
        <v>1028.4543949093968</v>
      </c>
      <c r="R70" s="36">
        <f t="shared" si="69"/>
        <v>42838.799999999996</v>
      </c>
      <c r="S70" s="42">
        <f t="shared" si="70"/>
        <v>42838.799999999996</v>
      </c>
      <c r="T70" s="43">
        <f t="shared" si="55"/>
        <v>1058.3309950815149</v>
      </c>
      <c r="U70" s="44">
        <f t="shared" si="71"/>
        <v>45337629.832097992</v>
      </c>
      <c r="V70" s="14">
        <f>VLOOKUP($C70,Sheet5!$A$2:$L$901,5,0)</f>
        <v>8110611.1752724256</v>
      </c>
      <c r="W70" s="15">
        <f>VLOOKUP($C70,ผลงานแก้ไข!$A$3:$M$902,3,0)</f>
        <v>10869</v>
      </c>
      <c r="X70" s="16">
        <f t="shared" si="72"/>
        <v>746.21503130669112</v>
      </c>
      <c r="Y70" s="36">
        <f t="shared" si="73"/>
        <v>13042.8</v>
      </c>
      <c r="Z70" s="42">
        <f t="shared" si="74"/>
        <v>13042.8</v>
      </c>
      <c r="AA70" s="43">
        <f t="shared" si="56"/>
        <v>767.8925779661505</v>
      </c>
      <c r="AB70" s="44">
        <f t="shared" si="75"/>
        <v>10015469.315896908</v>
      </c>
      <c r="AC70" s="14">
        <f>VLOOKUP($C70,Sheet5!$A$2:$L$901,6,0)</f>
        <v>6388547.8796055214</v>
      </c>
      <c r="AD70" s="15">
        <f>VLOOKUP($C70,ผลงานแก้ไข!$A$3:$M$902,5,0)</f>
        <v>5516</v>
      </c>
      <c r="AE70" s="16">
        <f t="shared" si="76"/>
        <v>1158.1848947798262</v>
      </c>
      <c r="AF70" s="36">
        <f t="shared" si="77"/>
        <v>6619.2</v>
      </c>
      <c r="AG70" s="42">
        <f t="shared" si="78"/>
        <v>6619.2</v>
      </c>
      <c r="AH70" s="43">
        <f t="shared" si="57"/>
        <v>1191.8301659731801</v>
      </c>
      <c r="AI70" s="44">
        <f t="shared" si="79"/>
        <v>7888962.2346096737</v>
      </c>
      <c r="AJ70" s="14">
        <f>VLOOKUP($C70,Sheet5!$A$2:$L$901,7,0)</f>
        <v>35861397.212174632</v>
      </c>
      <c r="AK70" s="15">
        <f>VLOOKUP($C70,ผลงานแก้ไข!$A$3:$M$902,6,0)</f>
        <v>27628</v>
      </c>
      <c r="AL70" s="16">
        <f t="shared" si="80"/>
        <v>1298.0091650562701</v>
      </c>
      <c r="AM70" s="36">
        <f t="shared" si="81"/>
        <v>33153.599999999999</v>
      </c>
      <c r="AN70" s="42">
        <f t="shared" si="82"/>
        <v>33153.599999999999</v>
      </c>
      <c r="AO70" s="43">
        <f t="shared" si="58"/>
        <v>1335.7163313011547</v>
      </c>
      <c r="AP70" s="44">
        <f t="shared" si="83"/>
        <v>44283804.96142596</v>
      </c>
      <c r="AQ70" s="45">
        <f t="shared" si="84"/>
        <v>230317145.15665644</v>
      </c>
      <c r="AR70" s="14">
        <f>VLOOKUP($C70,Sheet5!$A$2:$L$901,8,0)</f>
        <v>195961061.44368044</v>
      </c>
      <c r="AS70" s="17">
        <f>VLOOKUP($C70,ผลงานแก้ไข!$A$3:$M$902,8,0)</f>
        <v>12384.311799999999</v>
      </c>
      <c r="AT70" s="14">
        <f t="shared" si="85"/>
        <v>15823.330727483819</v>
      </c>
      <c r="AU70" s="36">
        <f t="shared" si="86"/>
        <v>14861.174159999999</v>
      </c>
      <c r="AV70" s="42">
        <f t="shared" si="87"/>
        <v>14861.174159999999</v>
      </c>
      <c r="AW70" s="43">
        <f t="shared" si="59"/>
        <v>16282.998485117223</v>
      </c>
      <c r="AX70" s="44">
        <f t="shared" si="88"/>
        <v>241984476.33434319</v>
      </c>
      <c r="AY70" s="14">
        <f>VLOOKUP($C70,Sheet5!$A$2:$L$901,9,0)</f>
        <v>33838860.459328771</v>
      </c>
      <c r="AZ70" s="17">
        <f>VLOOKUP($C70,ผลงานแก้ไข!$A$3:$M$902,10,0)</f>
        <v>2481.8342000000002</v>
      </c>
      <c r="BA70" s="14">
        <f t="shared" si="89"/>
        <v>13634.617678863788</v>
      </c>
      <c r="BB70" s="36">
        <f t="shared" si="90"/>
        <v>2978.2010400000004</v>
      </c>
      <c r="BC70" s="42">
        <f t="shared" si="91"/>
        <v>2978.2010400000004</v>
      </c>
      <c r="BD70" s="43">
        <f t="shared" si="60"/>
        <v>14030.703322434782</v>
      </c>
      <c r="BE70" s="44">
        <f t="shared" si="92"/>
        <v>41786255.22680673</v>
      </c>
      <c r="BF70" s="14">
        <f>VLOOKUP($C70,Sheet5!$A$2:$L$901,10,0)</f>
        <v>9201809.2603357919</v>
      </c>
      <c r="BG70" s="17">
        <f>VLOOKUP($C70,ผลงานแก้ไข!$A$3:$M$902,9,0)</f>
        <v>543.40710000000001</v>
      </c>
      <c r="BH70" s="14">
        <f t="shared" si="93"/>
        <v>16933.546249829626</v>
      </c>
      <c r="BI70" s="36">
        <f t="shared" si="94"/>
        <v>652.08852000000002</v>
      </c>
      <c r="BJ70" s="42">
        <f t="shared" si="95"/>
        <v>652.08852000000002</v>
      </c>
      <c r="BK70" s="43">
        <f t="shared" si="61"/>
        <v>17425.465768387177</v>
      </c>
      <c r="BL70" s="44">
        <f t="shared" si="96"/>
        <v>11362946.183218258</v>
      </c>
      <c r="BM70" s="14">
        <f>VLOOKUP($C70,Sheet5!$A$2:$L$901,11,0)</f>
        <v>7413922.7133558607</v>
      </c>
      <c r="BN70" s="17">
        <f>VLOOKUP($C70,ผลงานแก้ไข!$A$3:$M$902,11,0)</f>
        <v>472.3503</v>
      </c>
      <c r="BO70" s="14">
        <f t="shared" si="97"/>
        <v>15695.814554062654</v>
      </c>
      <c r="BP70" s="36">
        <f t="shared" si="98"/>
        <v>566.82035999999994</v>
      </c>
      <c r="BQ70" s="42">
        <f t="shared" si="99"/>
        <v>566.82035999999994</v>
      </c>
      <c r="BR70" s="43">
        <f t="shared" si="62"/>
        <v>16151.777966858173</v>
      </c>
      <c r="BS70" s="44">
        <f t="shared" si="100"/>
        <v>9155156.6018146165</v>
      </c>
      <c r="BT70" s="14">
        <f>VLOOKUP($C70,Sheet5!$A$2:$L$901,12,0)</f>
        <v>77265802.765105963</v>
      </c>
      <c r="BU70" s="17">
        <f>VLOOKUP($C70,ผลงานแก้ไข!$A$3:$M$902,12,0)</f>
        <v>2306.3028000000004</v>
      </c>
      <c r="BV70" s="14">
        <f t="shared" si="101"/>
        <v>33502.020101222595</v>
      </c>
      <c r="BW70" s="36">
        <f t="shared" si="102"/>
        <v>2767.5633600000006</v>
      </c>
      <c r="BX70" s="42">
        <f t="shared" si="103"/>
        <v>2767.5633600000006</v>
      </c>
      <c r="BY70" s="43">
        <f t="shared" si="63"/>
        <v>34475.253785163113</v>
      </c>
      <c r="BZ70" s="44">
        <f t="shared" si="104"/>
        <v>95412449.202518761</v>
      </c>
      <c r="CA70" s="45">
        <f t="shared" si="105"/>
        <v>399701283.54870158</v>
      </c>
      <c r="CB70" s="46">
        <f t="shared" si="106"/>
        <v>630018428.70535803</v>
      </c>
      <c r="CC70" s="47">
        <f>IFERROR(VLOOKUP($C70,'UC Revenue Structure'!$A$2:$F$897,6,0),0)</f>
        <v>0.34</v>
      </c>
      <c r="CD70" s="46">
        <f t="shared" si="107"/>
        <v>214206265.75982174</v>
      </c>
    </row>
    <row r="71" spans="1:82">
      <c r="A71" s="7">
        <v>8</v>
      </c>
      <c r="B71" s="8" t="s">
        <v>4</v>
      </c>
      <c r="C71" s="7">
        <v>21356</v>
      </c>
      <c r="D71" s="9" t="s">
        <v>1454</v>
      </c>
      <c r="E71" s="10" t="s">
        <v>1823</v>
      </c>
      <c r="F71" s="12">
        <v>3</v>
      </c>
      <c r="G71" s="13" t="s">
        <v>1836</v>
      </c>
      <c r="H71" s="14">
        <f>VLOOKUP($C71,Sheet5!$A$2:$L$901,3,0)</f>
        <v>27450806.711860146</v>
      </c>
      <c r="I71" s="15">
        <f>VLOOKUP($C71,ผลงานแก้ไข!$A$3:$M$902,2,0)</f>
        <v>39487</v>
      </c>
      <c r="J71" s="16">
        <f t="shared" si="64"/>
        <v>695.18592731430965</v>
      </c>
      <c r="K71" s="36">
        <f t="shared" si="65"/>
        <v>47384.4</v>
      </c>
      <c r="L71" s="42">
        <f t="shared" si="66"/>
        <v>47384.4</v>
      </c>
      <c r="M71" s="43">
        <f t="shared" si="54"/>
        <v>715.38107850279039</v>
      </c>
      <c r="N71" s="44">
        <f t="shared" si="67"/>
        <v>33897903.176207624</v>
      </c>
      <c r="O71" s="14">
        <f>VLOOKUP($C71,Sheet5!$A$2:$L$901,4,0)</f>
        <v>2284025.3048201744</v>
      </c>
      <c r="P71" s="15">
        <f>VLOOKUP($C71,ผลงานแก้ไข!$A$3:$M$902,4,0)</f>
        <v>2983</v>
      </c>
      <c r="Q71" s="16">
        <f t="shared" si="68"/>
        <v>765.68062514923713</v>
      </c>
      <c r="R71" s="36">
        <f t="shared" si="69"/>
        <v>3579.6</v>
      </c>
      <c r="S71" s="42">
        <f t="shared" si="70"/>
        <v>3579.6</v>
      </c>
      <c r="T71" s="43">
        <f t="shared" si="55"/>
        <v>787.92364730982251</v>
      </c>
      <c r="U71" s="44">
        <f t="shared" si="71"/>
        <v>2820451.4879102404</v>
      </c>
      <c r="V71" s="14">
        <f>VLOOKUP($C71,Sheet5!$A$2:$L$901,5,0)</f>
        <v>1009043.3880117643</v>
      </c>
      <c r="W71" s="15">
        <f>VLOOKUP($C71,ผลงานแก้ไข!$A$3:$M$902,3,0)</f>
        <v>2586</v>
      </c>
      <c r="X71" s="16">
        <f t="shared" si="72"/>
        <v>390.19465893726385</v>
      </c>
      <c r="Y71" s="36">
        <f t="shared" si="73"/>
        <v>3103.2</v>
      </c>
      <c r="Z71" s="42">
        <f t="shared" si="74"/>
        <v>3103.2</v>
      </c>
      <c r="AA71" s="43">
        <f t="shared" si="56"/>
        <v>401.52981377939136</v>
      </c>
      <c r="AB71" s="44">
        <f t="shared" si="75"/>
        <v>1246027.3181202072</v>
      </c>
      <c r="AC71" s="14">
        <f>VLOOKUP($C71,Sheet5!$A$2:$L$901,6,0)</f>
        <v>274367.32535541517</v>
      </c>
      <c r="AD71" s="15">
        <f>VLOOKUP($C71,ผลงานแก้ไข!$A$3:$M$902,5,0)</f>
        <v>386</v>
      </c>
      <c r="AE71" s="16">
        <f t="shared" si="76"/>
        <v>710.79617967724141</v>
      </c>
      <c r="AF71" s="36">
        <f t="shared" si="77"/>
        <v>463.2</v>
      </c>
      <c r="AG71" s="42">
        <f t="shared" si="78"/>
        <v>463.2</v>
      </c>
      <c r="AH71" s="43">
        <f t="shared" si="57"/>
        <v>731.44480869686527</v>
      </c>
      <c r="AI71" s="44">
        <f t="shared" si="79"/>
        <v>338805.23538838798</v>
      </c>
      <c r="AJ71" s="14">
        <f>VLOOKUP($C71,Sheet5!$A$2:$L$901,7,0)</f>
        <v>1698280.0789367908</v>
      </c>
      <c r="AK71" s="15">
        <f>VLOOKUP($C71,ผลงานแก้ไข!$A$3:$M$902,6,0)</f>
        <v>1851</v>
      </c>
      <c r="AL71" s="16">
        <f t="shared" si="80"/>
        <v>917.49328953905501</v>
      </c>
      <c r="AM71" s="36">
        <f t="shared" si="81"/>
        <v>2221.1999999999998</v>
      </c>
      <c r="AN71" s="42">
        <f t="shared" si="82"/>
        <v>2221.1999999999998</v>
      </c>
      <c r="AO71" s="43">
        <f t="shared" si="58"/>
        <v>944.14646960016455</v>
      </c>
      <c r="AP71" s="44">
        <f t="shared" si="83"/>
        <v>2097138.1382758853</v>
      </c>
      <c r="AQ71" s="45">
        <f t="shared" si="84"/>
        <v>40400325.355902344</v>
      </c>
      <c r="AR71" s="14">
        <f>VLOOKUP($C71,Sheet5!$A$2:$L$901,8,0)</f>
        <v>10365510.109712366</v>
      </c>
      <c r="AS71" s="17">
        <f>VLOOKUP($C71,ผลงานแก้ไข!$A$3:$M$902,8,0)</f>
        <v>573.08719999999994</v>
      </c>
      <c r="AT71" s="14">
        <f t="shared" si="85"/>
        <v>18087.142950867456</v>
      </c>
      <c r="AU71" s="36">
        <f t="shared" si="86"/>
        <v>687.70463999999993</v>
      </c>
      <c r="AV71" s="42">
        <f t="shared" si="87"/>
        <v>687.70463999999993</v>
      </c>
      <c r="AW71" s="43">
        <f t="shared" si="59"/>
        <v>18612.574453590154</v>
      </c>
      <c r="AX71" s="44">
        <f t="shared" si="88"/>
        <v>12799953.814079411</v>
      </c>
      <c r="AY71" s="14">
        <f>VLOOKUP($C71,Sheet5!$A$2:$L$901,9,0)</f>
        <v>773853.98155903374</v>
      </c>
      <c r="AZ71" s="17">
        <f>VLOOKUP($C71,ผลงานแก้ไข!$A$3:$M$902,10,0)</f>
        <v>30.617499999999996</v>
      </c>
      <c r="BA71" s="14">
        <f t="shared" si="89"/>
        <v>25274.891207937744</v>
      </c>
      <c r="BB71" s="36">
        <f t="shared" si="90"/>
        <v>36.740999999999993</v>
      </c>
      <c r="BC71" s="42">
        <f t="shared" si="91"/>
        <v>36.740999999999993</v>
      </c>
      <c r="BD71" s="43">
        <f t="shared" si="60"/>
        <v>26009.126797528337</v>
      </c>
      <c r="BE71" s="44">
        <f t="shared" si="92"/>
        <v>955601.32766798849</v>
      </c>
      <c r="BF71" s="14">
        <f>VLOOKUP($C71,Sheet5!$A$2:$L$901,10,0)</f>
        <v>668776.83780412737</v>
      </c>
      <c r="BG71" s="17">
        <f>VLOOKUP($C71,ผลงานแก้ไข!$A$3:$M$902,9,0)</f>
        <v>40.880400000000009</v>
      </c>
      <c r="BH71" s="14">
        <f t="shared" si="93"/>
        <v>16359.351616034266</v>
      </c>
      <c r="BI71" s="36">
        <f t="shared" si="94"/>
        <v>49.056480000000008</v>
      </c>
      <c r="BJ71" s="42">
        <f t="shared" si="95"/>
        <v>49.056480000000008</v>
      </c>
      <c r="BK71" s="43">
        <f t="shared" si="61"/>
        <v>16834.590780480063</v>
      </c>
      <c r="BL71" s="44">
        <f t="shared" si="96"/>
        <v>825845.76593080466</v>
      </c>
      <c r="BM71" s="14">
        <f>VLOOKUP($C71,Sheet5!$A$2:$L$901,11,0)</f>
        <v>188196.4331230456</v>
      </c>
      <c r="BN71" s="17">
        <f>VLOOKUP($C71,ผลงานแก้ไข!$A$3:$M$902,11,0)</f>
        <v>6.556</v>
      </c>
      <c r="BO71" s="14">
        <f t="shared" si="97"/>
        <v>28705.984307969127</v>
      </c>
      <c r="BP71" s="36">
        <f t="shared" si="98"/>
        <v>7.8671999999999995</v>
      </c>
      <c r="BQ71" s="42">
        <f t="shared" si="99"/>
        <v>7.8671999999999995</v>
      </c>
      <c r="BR71" s="43">
        <f t="shared" si="62"/>
        <v>29539.89315211563</v>
      </c>
      <c r="BS71" s="44">
        <f t="shared" si="100"/>
        <v>232396.24740632408</v>
      </c>
      <c r="BT71" s="14">
        <f>VLOOKUP($C71,Sheet5!$A$2:$L$901,12,0)</f>
        <v>1035547.6388171393</v>
      </c>
      <c r="BU71" s="17">
        <f>VLOOKUP($C71,ผลงานแก้ไข!$A$3:$M$902,12,0)</f>
        <v>13.373500000000028</v>
      </c>
      <c r="BV71" s="14">
        <f t="shared" si="101"/>
        <v>77432.806581458644</v>
      </c>
      <c r="BW71" s="36">
        <f t="shared" si="102"/>
        <v>16.048200000000033</v>
      </c>
      <c r="BX71" s="42">
        <f t="shared" si="103"/>
        <v>16.048200000000033</v>
      </c>
      <c r="BY71" s="43">
        <f t="shared" si="63"/>
        <v>79682.229612650015</v>
      </c>
      <c r="BZ71" s="44">
        <f t="shared" si="104"/>
        <v>1278756.3572697325</v>
      </c>
      <c r="CA71" s="45">
        <f t="shared" si="105"/>
        <v>16092553.512354262</v>
      </c>
      <c r="CB71" s="46">
        <f t="shared" si="106"/>
        <v>56492878.868256606</v>
      </c>
      <c r="CC71" s="47">
        <f>IFERROR(VLOOKUP($C71,'UC Revenue Structure'!$A$2:$F$897,6,0),0)</f>
        <v>0.52</v>
      </c>
      <c r="CD71" s="46">
        <f t="shared" si="107"/>
        <v>29376297.011493437</v>
      </c>
    </row>
    <row r="72" spans="1:82">
      <c r="A72" s="7">
        <v>8</v>
      </c>
      <c r="B72" s="8" t="s">
        <v>4</v>
      </c>
      <c r="C72" s="7">
        <v>28778</v>
      </c>
      <c r="D72" s="9" t="s">
        <v>1455</v>
      </c>
      <c r="E72" s="10" t="s">
        <v>1823</v>
      </c>
      <c r="F72" s="12">
        <v>2</v>
      </c>
      <c r="G72" s="13" t="s">
        <v>1830</v>
      </c>
      <c r="H72" s="14">
        <f>VLOOKUP($C72,Sheet5!$A$2:$L$901,3,0)</f>
        <v>15494186.242852917</v>
      </c>
      <c r="I72" s="15">
        <f>VLOOKUP($C72,ผลงานแก้ไข!$A$3:$M$902,2,0)</f>
        <v>20993</v>
      </c>
      <c r="J72" s="16">
        <f t="shared" si="64"/>
        <v>738.0644139881349</v>
      </c>
      <c r="K72" s="36">
        <f t="shared" si="65"/>
        <v>25191.599999999999</v>
      </c>
      <c r="L72" s="42">
        <f t="shared" si="66"/>
        <v>25191.599999999999</v>
      </c>
      <c r="M72" s="43">
        <f t="shared" si="54"/>
        <v>759.50518521449021</v>
      </c>
      <c r="N72" s="44">
        <f t="shared" si="67"/>
        <v>19133150.82384935</v>
      </c>
      <c r="O72" s="14">
        <f>VLOOKUP($C72,Sheet5!$A$2:$L$901,4,0)</f>
        <v>1506874.4176222559</v>
      </c>
      <c r="P72" s="15">
        <f>VLOOKUP($C72,ผลงานแก้ไข!$A$3:$M$902,4,0)</f>
        <v>2199</v>
      </c>
      <c r="Q72" s="16">
        <f t="shared" si="68"/>
        <v>685.25439637210366</v>
      </c>
      <c r="R72" s="36">
        <f t="shared" si="69"/>
        <v>2638.7999999999997</v>
      </c>
      <c r="S72" s="42">
        <f t="shared" si="70"/>
        <v>2638.7999999999997</v>
      </c>
      <c r="T72" s="43">
        <f t="shared" si="55"/>
        <v>705.16103658671329</v>
      </c>
      <c r="U72" s="44">
        <f t="shared" si="71"/>
        <v>1860778.9433450189</v>
      </c>
      <c r="V72" s="14">
        <f>VLOOKUP($C72,Sheet5!$A$2:$L$901,5,0)</f>
        <v>439956.77620460547</v>
      </c>
      <c r="W72" s="15">
        <f>VLOOKUP($C72,ผลงานแก้ไข!$A$3:$M$902,3,0)</f>
        <v>928</v>
      </c>
      <c r="X72" s="16">
        <f t="shared" si="72"/>
        <v>474.09135366875591</v>
      </c>
      <c r="Y72" s="36">
        <f t="shared" si="73"/>
        <v>1113.5999999999999</v>
      </c>
      <c r="Z72" s="42">
        <f t="shared" si="74"/>
        <v>1113.5999999999999</v>
      </c>
      <c r="AA72" s="43">
        <f t="shared" si="56"/>
        <v>487.86370749283327</v>
      </c>
      <c r="AB72" s="44">
        <f t="shared" si="75"/>
        <v>543285.02466401912</v>
      </c>
      <c r="AC72" s="14">
        <f>VLOOKUP($C72,Sheet5!$A$2:$L$901,6,0)</f>
        <v>313437.8026935301</v>
      </c>
      <c r="AD72" s="15">
        <f>VLOOKUP($C72,ผลงานแก้ไข!$A$3:$M$902,5,0)</f>
        <v>420</v>
      </c>
      <c r="AE72" s="16">
        <f t="shared" si="76"/>
        <v>746.28048260364312</v>
      </c>
      <c r="AF72" s="36">
        <f t="shared" si="77"/>
        <v>504</v>
      </c>
      <c r="AG72" s="42">
        <f t="shared" si="78"/>
        <v>504</v>
      </c>
      <c r="AH72" s="43">
        <f t="shared" si="57"/>
        <v>767.95993062327898</v>
      </c>
      <c r="AI72" s="44">
        <f t="shared" si="79"/>
        <v>387051.80503413262</v>
      </c>
      <c r="AJ72" s="14">
        <f>VLOOKUP($C72,Sheet5!$A$2:$L$901,7,0)</f>
        <v>1665810.453972525</v>
      </c>
      <c r="AK72" s="15">
        <f>VLOOKUP($C72,ผลงานแก้ไข!$A$3:$M$902,6,0)</f>
        <v>1817</v>
      </c>
      <c r="AL72" s="16">
        <f t="shared" si="80"/>
        <v>916.79166426666211</v>
      </c>
      <c r="AM72" s="36">
        <f t="shared" si="81"/>
        <v>2180.4</v>
      </c>
      <c r="AN72" s="42">
        <f t="shared" si="82"/>
        <v>2180.4</v>
      </c>
      <c r="AO72" s="43">
        <f t="shared" si="58"/>
        <v>943.42446211360868</v>
      </c>
      <c r="AP72" s="44">
        <f t="shared" si="83"/>
        <v>2057042.6971925125</v>
      </c>
      <c r="AQ72" s="45">
        <f t="shared" si="84"/>
        <v>23981309.29408503</v>
      </c>
      <c r="AR72" s="14">
        <f>VLOOKUP($C72,Sheet5!$A$2:$L$901,8,0)</f>
        <v>10814305.225604387</v>
      </c>
      <c r="AS72" s="17">
        <f>VLOOKUP($C72,ผลงานแก้ไข!$A$3:$M$902,8,0)</f>
        <v>467.02030000000002</v>
      </c>
      <c r="AT72" s="14">
        <f t="shared" si="85"/>
        <v>23155.963939050158</v>
      </c>
      <c r="AU72" s="36">
        <f t="shared" si="86"/>
        <v>560.42435999999998</v>
      </c>
      <c r="AV72" s="42">
        <f t="shared" si="87"/>
        <v>560.42435999999998</v>
      </c>
      <c r="AW72" s="43">
        <f t="shared" si="59"/>
        <v>23828.644691479563</v>
      </c>
      <c r="AX72" s="44">
        <f t="shared" si="88"/>
        <v>13354152.950889831</v>
      </c>
      <c r="AY72" s="14">
        <f>VLOOKUP($C72,Sheet5!$A$2:$L$901,9,0)</f>
        <v>1037733.9330161071</v>
      </c>
      <c r="AZ72" s="17">
        <f>VLOOKUP($C72,ผลงานแก้ไข!$A$3:$M$902,10,0)</f>
        <v>38.089500000000001</v>
      </c>
      <c r="BA72" s="14">
        <f t="shared" si="89"/>
        <v>27244.619462479346</v>
      </c>
      <c r="BB72" s="36">
        <f t="shared" si="90"/>
        <v>45.7074</v>
      </c>
      <c r="BC72" s="42">
        <f t="shared" si="91"/>
        <v>45.7074</v>
      </c>
      <c r="BD72" s="43">
        <f t="shared" si="60"/>
        <v>28036.07565786437</v>
      </c>
      <c r="BE72" s="44">
        <f t="shared" si="92"/>
        <v>1281456.12452427</v>
      </c>
      <c r="BF72" s="14">
        <f>VLOOKUP($C72,Sheet5!$A$2:$L$901,10,0)</f>
        <v>235772.59784592688</v>
      </c>
      <c r="BG72" s="17">
        <f>VLOOKUP($C72,ผลงานแก้ไข!$A$3:$M$902,9,0)</f>
        <v>11.9161</v>
      </c>
      <c r="BH72" s="14">
        <f t="shared" si="93"/>
        <v>19786.053981246117</v>
      </c>
      <c r="BI72" s="36">
        <f t="shared" si="94"/>
        <v>14.29932</v>
      </c>
      <c r="BJ72" s="42">
        <f t="shared" si="95"/>
        <v>14.29932</v>
      </c>
      <c r="BK72" s="43">
        <f t="shared" si="61"/>
        <v>20360.838849401316</v>
      </c>
      <c r="BL72" s="44">
        <f t="shared" si="96"/>
        <v>291146.15017602121</v>
      </c>
      <c r="BM72" s="14">
        <f>VLOOKUP($C72,Sheet5!$A$2:$L$901,11,0)</f>
        <v>318343.98215371149</v>
      </c>
      <c r="BN72" s="17">
        <f>VLOOKUP($C72,ผลงานแก้ไข!$A$3:$M$902,11,0)</f>
        <v>8.4458000000000002</v>
      </c>
      <c r="BO72" s="14">
        <f t="shared" si="97"/>
        <v>37692.578814761357</v>
      </c>
      <c r="BP72" s="36">
        <f t="shared" si="98"/>
        <v>10.13496</v>
      </c>
      <c r="BQ72" s="42">
        <f t="shared" si="99"/>
        <v>10.13496</v>
      </c>
      <c r="BR72" s="43">
        <f t="shared" si="62"/>
        <v>38787.548229330176</v>
      </c>
      <c r="BS72" s="44">
        <f t="shared" si="100"/>
        <v>393110.24980233214</v>
      </c>
      <c r="BT72" s="14">
        <f>VLOOKUP($C72,Sheet5!$A$2:$L$901,12,0)</f>
        <v>1047834.1080340339</v>
      </c>
      <c r="BU72" s="17">
        <f>VLOOKUP($C72,ผลงานแก้ไข!$A$3:$M$902,12,0)</f>
        <v>14.621999999999991</v>
      </c>
      <c r="BV72" s="14">
        <f t="shared" si="101"/>
        <v>71661.476407744121</v>
      </c>
      <c r="BW72" s="36">
        <f t="shared" si="102"/>
        <v>17.546399999999988</v>
      </c>
      <c r="BX72" s="42">
        <f t="shared" si="103"/>
        <v>17.546399999999988</v>
      </c>
      <c r="BY72" s="43">
        <f t="shared" si="63"/>
        <v>73743.242297389093</v>
      </c>
      <c r="BZ72" s="44">
        <f t="shared" si="104"/>
        <v>1293928.4266469071</v>
      </c>
      <c r="CA72" s="45">
        <f t="shared" si="105"/>
        <v>16613793.90203936</v>
      </c>
      <c r="CB72" s="46">
        <f t="shared" si="106"/>
        <v>40595103.19612439</v>
      </c>
      <c r="CC72" s="47">
        <f>IFERROR(VLOOKUP($C72,'UC Revenue Structure'!$A$2:$F$897,6,0),0)</f>
        <v>0.75</v>
      </c>
      <c r="CD72" s="46">
        <f t="shared" si="107"/>
        <v>30446327.397093292</v>
      </c>
    </row>
    <row r="73" spans="1:82">
      <c r="A73" s="7">
        <v>8</v>
      </c>
      <c r="B73" s="8" t="s">
        <v>4</v>
      </c>
      <c r="C73" s="7">
        <v>28811</v>
      </c>
      <c r="D73" s="9" t="s">
        <v>1456</v>
      </c>
      <c r="E73" s="10" t="s">
        <v>1823</v>
      </c>
      <c r="F73" s="12">
        <v>4</v>
      </c>
      <c r="G73" s="13" t="s">
        <v>1837</v>
      </c>
      <c r="H73" s="14">
        <f>VLOOKUP($C73,Sheet5!$A$2:$L$901,3,0)</f>
        <v>33061783.49782509</v>
      </c>
      <c r="I73" s="15">
        <f>VLOOKUP($C73,ผลงานแก้ไข!$A$3:$M$902,2,0)</f>
        <v>53927</v>
      </c>
      <c r="J73" s="16">
        <f t="shared" si="64"/>
        <v>613.08404876638951</v>
      </c>
      <c r="K73" s="36">
        <f t="shared" si="65"/>
        <v>64712.399999999994</v>
      </c>
      <c r="L73" s="42">
        <f t="shared" si="66"/>
        <v>64712.399999999994</v>
      </c>
      <c r="M73" s="43">
        <f t="shared" si="54"/>
        <v>630.89414038305313</v>
      </c>
      <c r="N73" s="44">
        <f t="shared" si="67"/>
        <v>40826673.970124282</v>
      </c>
      <c r="O73" s="14">
        <f>VLOOKUP($C73,Sheet5!$A$2:$L$901,4,0)</f>
        <v>1892784.8047416057</v>
      </c>
      <c r="P73" s="15">
        <f>VLOOKUP($C73,ผลงานแก้ไข!$A$3:$M$902,4,0)</f>
        <v>2960</v>
      </c>
      <c r="Q73" s="16">
        <f t="shared" si="68"/>
        <v>639.45432592621808</v>
      </c>
      <c r="R73" s="36">
        <f t="shared" si="69"/>
        <v>3552</v>
      </c>
      <c r="S73" s="42">
        <f t="shared" si="70"/>
        <v>3552</v>
      </c>
      <c r="T73" s="43">
        <f t="shared" si="55"/>
        <v>658.03047409437477</v>
      </c>
      <c r="U73" s="44">
        <f t="shared" si="71"/>
        <v>2337324.2439832194</v>
      </c>
      <c r="V73" s="14">
        <f>VLOOKUP($C73,Sheet5!$A$2:$L$901,5,0)</f>
        <v>489815.44100769324</v>
      </c>
      <c r="W73" s="15">
        <f>VLOOKUP($C73,ผลงานแก้ไข!$A$3:$M$902,3,0)</f>
        <v>1431</v>
      </c>
      <c r="X73" s="16">
        <f t="shared" si="72"/>
        <v>342.28891754555781</v>
      </c>
      <c r="Y73" s="36">
        <f t="shared" si="73"/>
        <v>1717.2</v>
      </c>
      <c r="Z73" s="42">
        <f t="shared" si="74"/>
        <v>1717.2</v>
      </c>
      <c r="AA73" s="43">
        <f t="shared" si="56"/>
        <v>352.23241060025629</v>
      </c>
      <c r="AB73" s="44">
        <f t="shared" si="75"/>
        <v>604853.49548276013</v>
      </c>
      <c r="AC73" s="14">
        <f>VLOOKUP($C73,Sheet5!$A$2:$L$901,6,0)</f>
        <v>458680.54687972384</v>
      </c>
      <c r="AD73" s="15">
        <f>VLOOKUP($C73,ผลงานแก้ไข!$A$3:$M$902,5,0)</f>
        <v>643</v>
      </c>
      <c r="AE73" s="16">
        <f t="shared" si="76"/>
        <v>713.34455191247878</v>
      </c>
      <c r="AF73" s="36">
        <f t="shared" si="77"/>
        <v>771.6</v>
      </c>
      <c r="AG73" s="42">
        <f t="shared" si="78"/>
        <v>771.6</v>
      </c>
      <c r="AH73" s="43">
        <f t="shared" si="57"/>
        <v>734.06721114553625</v>
      </c>
      <c r="AI73" s="44">
        <f t="shared" si="79"/>
        <v>566406.2601198958</v>
      </c>
      <c r="AJ73" s="14">
        <f>VLOOKUP($C73,Sheet5!$A$2:$L$901,7,0)</f>
        <v>2305087.5659980197</v>
      </c>
      <c r="AK73" s="15">
        <f>VLOOKUP($C73,ผลงานแก้ไข!$A$3:$M$902,6,0)</f>
        <v>4568</v>
      </c>
      <c r="AL73" s="16">
        <f t="shared" si="80"/>
        <v>504.61636733756995</v>
      </c>
      <c r="AM73" s="36">
        <f t="shared" si="81"/>
        <v>5481.5999999999995</v>
      </c>
      <c r="AN73" s="42">
        <f t="shared" si="82"/>
        <v>5481.5999999999995</v>
      </c>
      <c r="AO73" s="43">
        <f t="shared" si="58"/>
        <v>519.27547280872636</v>
      </c>
      <c r="AP73" s="44">
        <f t="shared" si="83"/>
        <v>2846460.4317483143</v>
      </c>
      <c r="AQ73" s="45">
        <f t="shared" si="84"/>
        <v>47181718.401458465</v>
      </c>
      <c r="AR73" s="14">
        <f>VLOOKUP($C73,Sheet5!$A$2:$L$901,8,0)</f>
        <v>14926705.38783947</v>
      </c>
      <c r="AS73" s="17">
        <f>VLOOKUP($C73,ผลงานแก้ไข!$A$3:$M$902,8,0)</f>
        <v>1144.3607</v>
      </c>
      <c r="AT73" s="14">
        <f t="shared" si="85"/>
        <v>13043.706750711966</v>
      </c>
      <c r="AU73" s="36">
        <f t="shared" si="86"/>
        <v>1373.2328399999999</v>
      </c>
      <c r="AV73" s="42">
        <f t="shared" si="87"/>
        <v>1373.2328399999999</v>
      </c>
      <c r="AW73" s="43">
        <f t="shared" si="59"/>
        <v>13422.626431820148</v>
      </c>
      <c r="AX73" s="44">
        <f t="shared" si="88"/>
        <v>18432391.415227447</v>
      </c>
      <c r="AY73" s="14">
        <f>VLOOKUP($C73,Sheet5!$A$2:$L$901,9,0)</f>
        <v>531117.52661126247</v>
      </c>
      <c r="AZ73" s="17">
        <f>VLOOKUP($C73,ผลงานแก้ไข!$A$3:$M$902,10,0)</f>
        <v>35.104599999999998</v>
      </c>
      <c r="BA73" s="14">
        <f t="shared" si="89"/>
        <v>15129.570671970696</v>
      </c>
      <c r="BB73" s="36">
        <f t="shared" si="90"/>
        <v>42.125519999999995</v>
      </c>
      <c r="BC73" s="42">
        <f t="shared" si="91"/>
        <v>42.125519999999995</v>
      </c>
      <c r="BD73" s="43">
        <f t="shared" si="60"/>
        <v>15569.084699991445</v>
      </c>
      <c r="BE73" s="44">
        <f t="shared" si="92"/>
        <v>655855.78891118348</v>
      </c>
      <c r="BF73" s="14">
        <f>VLOOKUP($C73,Sheet5!$A$2:$L$901,10,0)</f>
        <v>220253.13308193898</v>
      </c>
      <c r="BG73" s="17">
        <f>VLOOKUP($C73,ผลงานแก้ไข!$A$3:$M$902,9,0)</f>
        <v>17.915500000000002</v>
      </c>
      <c r="BH73" s="14">
        <f t="shared" si="93"/>
        <v>12293.998664951521</v>
      </c>
      <c r="BI73" s="36">
        <f t="shared" si="94"/>
        <v>21.4986</v>
      </c>
      <c r="BJ73" s="42">
        <f t="shared" si="95"/>
        <v>21.4986</v>
      </c>
      <c r="BK73" s="43">
        <f t="shared" si="61"/>
        <v>12651.139326168362</v>
      </c>
      <c r="BL73" s="44">
        <f t="shared" si="96"/>
        <v>271981.78391756315</v>
      </c>
      <c r="BM73" s="14">
        <f>VLOOKUP($C73,Sheet5!$A$2:$L$901,11,0)</f>
        <v>248741.71496775103</v>
      </c>
      <c r="BN73" s="17">
        <f>VLOOKUP($C73,ผลงานแก้ไข!$A$3:$M$902,11,0)</f>
        <v>9.386000000000001</v>
      </c>
      <c r="BO73" s="14">
        <f t="shared" si="97"/>
        <v>26501.354673742917</v>
      </c>
      <c r="BP73" s="36">
        <f t="shared" si="98"/>
        <v>11.263200000000001</v>
      </c>
      <c r="BQ73" s="42">
        <f t="shared" si="99"/>
        <v>11.263200000000001</v>
      </c>
      <c r="BR73" s="43">
        <f t="shared" si="62"/>
        <v>27271.219027015148</v>
      </c>
      <c r="BS73" s="44">
        <f t="shared" si="100"/>
        <v>307161.19414507702</v>
      </c>
      <c r="BT73" s="14">
        <f>VLOOKUP($C73,Sheet5!$A$2:$L$901,12,0)</f>
        <v>895796.64104744617</v>
      </c>
      <c r="BU73" s="17">
        <f>VLOOKUP($C73,ผลงานแก้ไข!$A$3:$M$902,12,0)</f>
        <v>30.180400000000105</v>
      </c>
      <c r="BV73" s="14">
        <f t="shared" si="101"/>
        <v>29681.403859705075</v>
      </c>
      <c r="BW73" s="36">
        <f t="shared" si="102"/>
        <v>36.216480000000125</v>
      </c>
      <c r="BX73" s="42">
        <f t="shared" si="103"/>
        <v>36.216480000000125</v>
      </c>
      <c r="BY73" s="43">
        <f t="shared" si="63"/>
        <v>30543.648641829506</v>
      </c>
      <c r="BZ73" s="44">
        <f t="shared" si="104"/>
        <v>1106183.4401638494</v>
      </c>
      <c r="CA73" s="45">
        <f t="shared" si="105"/>
        <v>20773573.622365121</v>
      </c>
      <c r="CB73" s="46">
        <f t="shared" si="106"/>
        <v>67955292.023823589</v>
      </c>
      <c r="CC73" s="47">
        <f>IFERROR(VLOOKUP($C73,'UC Revenue Structure'!$A$2:$F$897,6,0),0)</f>
        <v>0.77</v>
      </c>
      <c r="CD73" s="46">
        <f t="shared" si="107"/>
        <v>52325574.858344167</v>
      </c>
    </row>
    <row r="74" spans="1:82">
      <c r="A74" s="7">
        <v>8</v>
      </c>
      <c r="B74" s="8" t="s">
        <v>4</v>
      </c>
      <c r="C74" s="7">
        <v>28815</v>
      </c>
      <c r="D74" s="9" t="s">
        <v>1457</v>
      </c>
      <c r="E74" s="10" t="s">
        <v>1823</v>
      </c>
      <c r="F74" s="12">
        <v>4</v>
      </c>
      <c r="G74" s="13" t="s">
        <v>1837</v>
      </c>
      <c r="H74" s="14">
        <f>VLOOKUP($C74,Sheet5!$A$2:$L$901,3,0)</f>
        <v>26294189.89309692</v>
      </c>
      <c r="I74" s="15">
        <f>VLOOKUP($C74,ผลงานแก้ไข!$A$3:$M$902,2,0)</f>
        <v>42861</v>
      </c>
      <c r="J74" s="16">
        <f t="shared" si="64"/>
        <v>613.47588467597393</v>
      </c>
      <c r="K74" s="36">
        <f t="shared" si="65"/>
        <v>51433.2</v>
      </c>
      <c r="L74" s="42">
        <f t="shared" si="66"/>
        <v>51433.2</v>
      </c>
      <c r="M74" s="43">
        <f t="shared" si="54"/>
        <v>631.297359125811</v>
      </c>
      <c r="N74" s="44">
        <f t="shared" si="67"/>
        <v>32469643.331389662</v>
      </c>
      <c r="O74" s="14">
        <f>VLOOKUP($C74,Sheet5!$A$2:$L$901,4,0)</f>
        <v>2377479.4158118125</v>
      </c>
      <c r="P74" s="15">
        <f>VLOOKUP($C74,ผลงานแก้ไข!$A$3:$M$902,4,0)</f>
        <v>3725</v>
      </c>
      <c r="Q74" s="16">
        <f t="shared" si="68"/>
        <v>638.2495076004866</v>
      </c>
      <c r="R74" s="36">
        <f t="shared" si="69"/>
        <v>4470</v>
      </c>
      <c r="S74" s="42">
        <f t="shared" si="70"/>
        <v>4470</v>
      </c>
      <c r="T74" s="43">
        <f t="shared" si="55"/>
        <v>656.7906557962807</v>
      </c>
      <c r="U74" s="44">
        <f t="shared" si="71"/>
        <v>2935854.2314093746</v>
      </c>
      <c r="V74" s="14">
        <f>VLOOKUP($C74,Sheet5!$A$2:$L$901,5,0)</f>
        <v>796966.48903660022</v>
      </c>
      <c r="W74" s="15">
        <f>VLOOKUP($C74,ผลงานแก้ไข!$A$3:$M$902,3,0)</f>
        <v>1598</v>
      </c>
      <c r="X74" s="16">
        <f t="shared" si="72"/>
        <v>498.72746497909901</v>
      </c>
      <c r="Y74" s="36">
        <f t="shared" si="73"/>
        <v>1917.6</v>
      </c>
      <c r="Z74" s="42">
        <f t="shared" si="74"/>
        <v>1917.6</v>
      </c>
      <c r="AA74" s="43">
        <f t="shared" si="56"/>
        <v>513.21549783674186</v>
      </c>
      <c r="AB74" s="44">
        <f t="shared" si="75"/>
        <v>984142.0386517361</v>
      </c>
      <c r="AC74" s="14">
        <f>VLOOKUP($C74,Sheet5!$A$2:$L$901,6,0)</f>
        <v>565116.182616784</v>
      </c>
      <c r="AD74" s="15">
        <f>VLOOKUP($C74,ผลงานแก้ไข!$A$3:$M$902,5,0)</f>
        <v>793</v>
      </c>
      <c r="AE74" s="16">
        <f t="shared" si="76"/>
        <v>712.63074730994197</v>
      </c>
      <c r="AF74" s="36">
        <f t="shared" si="77"/>
        <v>951.59999999999991</v>
      </c>
      <c r="AG74" s="42">
        <f t="shared" si="78"/>
        <v>951.59999999999991</v>
      </c>
      <c r="AH74" s="43">
        <f t="shared" si="57"/>
        <v>733.33267051929579</v>
      </c>
      <c r="AI74" s="44">
        <f t="shared" si="79"/>
        <v>697839.36926616181</v>
      </c>
      <c r="AJ74" s="14">
        <f>VLOOKUP($C74,Sheet5!$A$2:$L$901,7,0)</f>
        <v>1965644.644029157</v>
      </c>
      <c r="AK74" s="15">
        <f>VLOOKUP($C74,ผลงานแก้ไข!$A$3:$M$902,6,0)</f>
        <v>6831</v>
      </c>
      <c r="AL74" s="16">
        <f t="shared" si="80"/>
        <v>287.75357107731764</v>
      </c>
      <c r="AM74" s="36">
        <f t="shared" si="81"/>
        <v>8197.1999999999989</v>
      </c>
      <c r="AN74" s="42">
        <f t="shared" si="82"/>
        <v>8197.1999999999989</v>
      </c>
      <c r="AO74" s="43">
        <f t="shared" si="58"/>
        <v>296.11281231711371</v>
      </c>
      <c r="AP74" s="44">
        <f t="shared" si="83"/>
        <v>2427295.9451258443</v>
      </c>
      <c r="AQ74" s="45">
        <f t="shared" si="84"/>
        <v>39514774.915842772</v>
      </c>
      <c r="AR74" s="14">
        <f>VLOOKUP($C74,Sheet5!$A$2:$L$901,8,0)</f>
        <v>12458174.869610252</v>
      </c>
      <c r="AS74" s="17">
        <f>VLOOKUP($C74,ผลงานแก้ไข!$A$3:$M$902,8,0)</f>
        <v>635.95949999999993</v>
      </c>
      <c r="AT74" s="14">
        <f t="shared" si="85"/>
        <v>19589.572715888753</v>
      </c>
      <c r="AU74" s="36">
        <f t="shared" si="86"/>
        <v>763.15139999999985</v>
      </c>
      <c r="AV74" s="42">
        <f t="shared" si="87"/>
        <v>763.15139999999985</v>
      </c>
      <c r="AW74" s="43">
        <f t="shared" si="59"/>
        <v>20158.64980328532</v>
      </c>
      <c r="AX74" s="44">
        <f t="shared" si="88"/>
        <v>15384101.819486914</v>
      </c>
      <c r="AY74" s="14">
        <f>VLOOKUP($C74,Sheet5!$A$2:$L$901,9,0)</f>
        <v>1441487.5604493972</v>
      </c>
      <c r="AZ74" s="17">
        <f>VLOOKUP($C74,ผลงานแก้ไข!$A$3:$M$902,10,0)</f>
        <v>53.214600000000011</v>
      </c>
      <c r="BA74" s="14">
        <f t="shared" si="89"/>
        <v>27088.196856678373</v>
      </c>
      <c r="BB74" s="36">
        <f t="shared" si="90"/>
        <v>63.857520000000008</v>
      </c>
      <c r="BC74" s="42">
        <f t="shared" si="91"/>
        <v>63.857520000000008</v>
      </c>
      <c r="BD74" s="43">
        <f t="shared" si="60"/>
        <v>27875.108975364878</v>
      </c>
      <c r="BE74" s="44">
        <f t="shared" si="92"/>
        <v>1780035.3288965423</v>
      </c>
      <c r="BF74" s="14">
        <f>VLOOKUP($C74,Sheet5!$A$2:$L$901,10,0)</f>
        <v>276387.88276879711</v>
      </c>
      <c r="BG74" s="17">
        <f>VLOOKUP($C74,ผลงานแก้ไข!$A$3:$M$902,9,0)</f>
        <v>24.051799999999997</v>
      </c>
      <c r="BH74" s="14">
        <f t="shared" si="93"/>
        <v>11491.359597568462</v>
      </c>
      <c r="BI74" s="36">
        <f t="shared" si="94"/>
        <v>28.862159999999996</v>
      </c>
      <c r="BJ74" s="42">
        <f t="shared" si="95"/>
        <v>28.862159999999996</v>
      </c>
      <c r="BK74" s="43">
        <f t="shared" si="61"/>
        <v>11825.183593877826</v>
      </c>
      <c r="BL74" s="44">
        <f t="shared" si="96"/>
        <v>341300.34091587679</v>
      </c>
      <c r="BM74" s="14">
        <f>VLOOKUP($C74,Sheet5!$A$2:$L$901,11,0)</f>
        <v>223908.37092172712</v>
      </c>
      <c r="BN74" s="17">
        <f>VLOOKUP($C74,ผลงานแก้ไข!$A$3:$M$902,11,0)</f>
        <v>0</v>
      </c>
      <c r="BO74" s="14" t="e">
        <f t="shared" si="97"/>
        <v>#DIV/0!</v>
      </c>
      <c r="BP74" s="36">
        <f t="shared" si="98"/>
        <v>0</v>
      </c>
      <c r="BQ74" s="42">
        <f t="shared" si="99"/>
        <v>0</v>
      </c>
      <c r="BR74" s="43" t="e">
        <f t="shared" si="62"/>
        <v>#DIV/0!</v>
      </c>
      <c r="BS74" s="44" t="e">
        <f t="shared" si="100"/>
        <v>#DIV/0!</v>
      </c>
      <c r="BT74" s="14">
        <f>VLOOKUP($C74,Sheet5!$A$2:$L$901,12,0)</f>
        <v>1613099.9116585609</v>
      </c>
      <c r="BU74" s="17">
        <f>VLOOKUP($C74,ผลงานแก้ไข!$A$3:$M$902,12,0)</f>
        <v>67.234600000000086</v>
      </c>
      <c r="BV74" s="14">
        <f t="shared" si="101"/>
        <v>23992.109890719345</v>
      </c>
      <c r="BW74" s="36">
        <f t="shared" si="102"/>
        <v>80.681520000000106</v>
      </c>
      <c r="BX74" s="42">
        <f t="shared" si="103"/>
        <v>80.681520000000106</v>
      </c>
      <c r="BY74" s="43">
        <f t="shared" si="63"/>
        <v>24689.08068304474</v>
      </c>
      <c r="BZ74" s="44">
        <f t="shared" si="104"/>
        <v>1991952.5569106904</v>
      </c>
      <c r="CA74" s="45">
        <f>AX74+BE74+BL74+BZ74</f>
        <v>19497390.046210025</v>
      </c>
      <c r="CB74" s="46">
        <f t="shared" si="106"/>
        <v>59012164.962052792</v>
      </c>
      <c r="CC74" s="47">
        <f>IFERROR(VLOOKUP($C74,'UC Revenue Structure'!$A$2:$F$897,6,0),0)</f>
        <v>0.7</v>
      </c>
      <c r="CD74" s="46">
        <f t="shared" si="107"/>
        <v>41308515.473436952</v>
      </c>
    </row>
    <row r="75" spans="1:82">
      <c r="A75" s="7">
        <v>8</v>
      </c>
      <c r="B75" s="8" t="s">
        <v>5</v>
      </c>
      <c r="C75" s="7">
        <v>10704</v>
      </c>
      <c r="D75" s="9" t="s">
        <v>1458</v>
      </c>
      <c r="E75" s="10" t="s">
        <v>1833</v>
      </c>
      <c r="F75" s="12">
        <v>16</v>
      </c>
      <c r="G75" s="13" t="s">
        <v>1835</v>
      </c>
      <c r="H75" s="14">
        <f>VLOOKUP($C75,Sheet5!$A$2:$L$901,3,0)</f>
        <v>149931998.54531905</v>
      </c>
      <c r="I75" s="15">
        <f>VLOOKUP($C75,ผลงานแก้ไข!$A$3:$M$902,2,0)</f>
        <v>185449</v>
      </c>
      <c r="J75" s="16">
        <f t="shared" si="64"/>
        <v>808.48103006928613</v>
      </c>
      <c r="K75" s="36">
        <f t="shared" si="65"/>
        <v>222538.8</v>
      </c>
      <c r="L75" s="42">
        <f t="shared" si="66"/>
        <v>222538.8</v>
      </c>
      <c r="M75" s="43">
        <f t="shared" si="54"/>
        <v>831.96740399279895</v>
      </c>
      <c r="N75" s="44">
        <f t="shared" si="67"/>
        <v>185145027.72367269</v>
      </c>
      <c r="O75" s="14">
        <f>VLOOKUP($C75,Sheet5!$A$2:$L$901,4,0)</f>
        <v>47117358.150606766</v>
      </c>
      <c r="P75" s="15">
        <f>VLOOKUP($C75,ผลงานแก้ไข!$A$3:$M$902,4,0)</f>
        <v>39870</v>
      </c>
      <c r="Q75" s="16">
        <f t="shared" si="68"/>
        <v>1181.774721610403</v>
      </c>
      <c r="R75" s="36">
        <f t="shared" si="69"/>
        <v>47844</v>
      </c>
      <c r="S75" s="42">
        <f t="shared" si="70"/>
        <v>47844</v>
      </c>
      <c r="T75" s="43">
        <f t="shared" si="55"/>
        <v>1216.1052772731853</v>
      </c>
      <c r="U75" s="44">
        <f t="shared" si="71"/>
        <v>58183340.885858275</v>
      </c>
      <c r="V75" s="14">
        <f>VLOOKUP($C75,Sheet5!$A$2:$L$901,5,0)</f>
        <v>15620144.039611232</v>
      </c>
      <c r="W75" s="15">
        <f>VLOOKUP($C75,ผลงานแก้ไข!$A$3:$M$902,3,0)</f>
        <v>29592</v>
      </c>
      <c r="X75" s="16">
        <f t="shared" si="72"/>
        <v>527.85023113041473</v>
      </c>
      <c r="Y75" s="36">
        <f t="shared" si="73"/>
        <v>35510.400000000001</v>
      </c>
      <c r="Z75" s="42">
        <f t="shared" si="74"/>
        <v>35510.400000000001</v>
      </c>
      <c r="AA75" s="43">
        <f t="shared" si="56"/>
        <v>543.18428034475323</v>
      </c>
      <c r="AB75" s="44">
        <f t="shared" si="75"/>
        <v>19288691.068754327</v>
      </c>
      <c r="AC75" s="14">
        <f>VLOOKUP($C75,Sheet5!$A$2:$L$901,6,0)</f>
        <v>8437504.911666641</v>
      </c>
      <c r="AD75" s="15">
        <f>VLOOKUP($C75,ผลงานแก้ไข!$A$3:$M$902,5,0)</f>
        <v>6313</v>
      </c>
      <c r="AE75" s="16">
        <f t="shared" si="76"/>
        <v>1336.5285778024142</v>
      </c>
      <c r="AF75" s="36">
        <f t="shared" si="77"/>
        <v>7575.5999999999995</v>
      </c>
      <c r="AG75" s="42">
        <f t="shared" si="78"/>
        <v>7575.5999999999995</v>
      </c>
      <c r="AH75" s="43">
        <f t="shared" si="57"/>
        <v>1375.3547329875744</v>
      </c>
      <c r="AI75" s="44">
        <f t="shared" si="79"/>
        <v>10419137.315220667</v>
      </c>
      <c r="AJ75" s="14">
        <f>VLOOKUP($C75,Sheet5!$A$2:$L$901,7,0)</f>
        <v>14025723.399055367</v>
      </c>
      <c r="AK75" s="15">
        <f>VLOOKUP($C75,ผลงานแก้ไข!$A$3:$M$902,6,0)</f>
        <v>25872</v>
      </c>
      <c r="AL75" s="16">
        <f t="shared" si="80"/>
        <v>542.11979742792857</v>
      </c>
      <c r="AM75" s="36">
        <f t="shared" si="81"/>
        <v>31046.399999999998</v>
      </c>
      <c r="AN75" s="42">
        <f t="shared" si="82"/>
        <v>31046.399999999998</v>
      </c>
      <c r="AO75" s="43">
        <f t="shared" si="58"/>
        <v>557.86837754320993</v>
      </c>
      <c r="AP75" s="44">
        <f t="shared" si="83"/>
        <v>17319804.796557512</v>
      </c>
      <c r="AQ75" s="45">
        <f t="shared" si="84"/>
        <v>290356001.79006344</v>
      </c>
      <c r="AR75" s="14">
        <f>VLOOKUP($C75,Sheet5!$A$2:$L$901,8,0)</f>
        <v>247053929.86676252</v>
      </c>
      <c r="AS75" s="17">
        <f>VLOOKUP($C75,ผลงานแก้ไข!$A$3:$M$902,8,0)</f>
        <v>20024.118200000001</v>
      </c>
      <c r="AT75" s="14">
        <f t="shared" si="85"/>
        <v>12337.818194998596</v>
      </c>
      <c r="AU75" s="36">
        <f t="shared" si="86"/>
        <v>24028.94184</v>
      </c>
      <c r="AV75" s="42">
        <f t="shared" si="87"/>
        <v>24028.94184</v>
      </c>
      <c r="AW75" s="43">
        <f t="shared" si="59"/>
        <v>12696.231813563305</v>
      </c>
      <c r="AX75" s="44">
        <f t="shared" si="88"/>
        <v>305077015.83527035</v>
      </c>
      <c r="AY75" s="14">
        <f>VLOOKUP($C75,Sheet5!$A$2:$L$901,9,0)</f>
        <v>27576357.488518532</v>
      </c>
      <c r="AZ75" s="17">
        <f>VLOOKUP($C75,ผลงานแก้ไข!$A$3:$M$902,10,0)</f>
        <v>1983.5652</v>
      </c>
      <c r="BA75" s="14">
        <f t="shared" si="89"/>
        <v>13902.420494430196</v>
      </c>
      <c r="BB75" s="36">
        <f t="shared" si="90"/>
        <v>2380.2782400000001</v>
      </c>
      <c r="BC75" s="42">
        <f t="shared" si="91"/>
        <v>2380.2782400000001</v>
      </c>
      <c r="BD75" s="43">
        <f t="shared" si="60"/>
        <v>14306.285809793393</v>
      </c>
      <c r="BE75" s="44">
        <f t="shared" si="92"/>
        <v>34052940.808271997</v>
      </c>
      <c r="BF75" s="14">
        <f>VLOOKUP($C75,Sheet5!$A$2:$L$901,10,0)</f>
        <v>14511616.970682718</v>
      </c>
      <c r="BG75" s="17">
        <f>VLOOKUP($C75,ผลงานแก้ไข!$A$3:$M$902,9,0)</f>
        <v>2027.0614</v>
      </c>
      <c r="BH75" s="14">
        <f t="shared" si="93"/>
        <v>7158.9429756211221</v>
      </c>
      <c r="BI75" s="36">
        <f t="shared" si="94"/>
        <v>2432.4736800000001</v>
      </c>
      <c r="BJ75" s="42">
        <f t="shared" si="95"/>
        <v>2432.4736800000001</v>
      </c>
      <c r="BK75" s="43">
        <f t="shared" si="61"/>
        <v>7366.9102690629161</v>
      </c>
      <c r="BL75" s="44">
        <f t="shared" si="96"/>
        <v>17919815.332417261</v>
      </c>
      <c r="BM75" s="14">
        <f>VLOOKUP($C75,Sheet5!$A$2:$L$901,11,0)</f>
        <v>4038117.5884135496</v>
      </c>
      <c r="BN75" s="17">
        <f>VLOOKUP($C75,ผลงานแก้ไข!$A$3:$M$902,11,0)</f>
        <v>321.76619999999997</v>
      </c>
      <c r="BO75" s="14">
        <f t="shared" si="97"/>
        <v>12549.850134705106</v>
      </c>
      <c r="BP75" s="36">
        <f t="shared" si="98"/>
        <v>386.11943999999994</v>
      </c>
      <c r="BQ75" s="42">
        <f t="shared" si="99"/>
        <v>386.11943999999994</v>
      </c>
      <c r="BR75" s="43">
        <f t="shared" si="62"/>
        <v>12914.42328111829</v>
      </c>
      <c r="BS75" s="44">
        <f t="shared" si="100"/>
        <v>4986509.8852283563</v>
      </c>
      <c r="BT75" s="14">
        <f>VLOOKUP($C75,Sheet5!$A$2:$L$901,12,0)</f>
        <v>42749953.919363663</v>
      </c>
      <c r="BU75" s="17">
        <f>VLOOKUP($C75,ผลงานแก้ไข!$A$3:$M$902,12,0)</f>
        <v>2745.5528999999924</v>
      </c>
      <c r="BV75" s="14">
        <f t="shared" si="101"/>
        <v>15570.617459005718</v>
      </c>
      <c r="BW75" s="36">
        <f t="shared" si="102"/>
        <v>3294.6634799999906</v>
      </c>
      <c r="BX75" s="42">
        <f t="shared" si="103"/>
        <v>3294.6634799999906</v>
      </c>
      <c r="BY75" s="43">
        <f t="shared" si="63"/>
        <v>16022.943896189834</v>
      </c>
      <c r="BZ75" s="44">
        <f t="shared" si="104"/>
        <v>52790208.096865408</v>
      </c>
      <c r="CA75" s="45">
        <f t="shared" si="105"/>
        <v>414826489.95805335</v>
      </c>
      <c r="CB75" s="46">
        <f t="shared" si="106"/>
        <v>705182491.74811673</v>
      </c>
      <c r="CC75" s="47">
        <f>IFERROR(VLOOKUP($C75,'UC Revenue Structure'!$A$2:$F$897,6,0),0)</f>
        <v>0.4</v>
      </c>
      <c r="CD75" s="46">
        <f t="shared" si="107"/>
        <v>282072996.6992467</v>
      </c>
    </row>
    <row r="76" spans="1:82">
      <c r="A76" s="7">
        <v>8</v>
      </c>
      <c r="B76" s="8" t="s">
        <v>5</v>
      </c>
      <c r="C76" s="7">
        <v>10991</v>
      </c>
      <c r="D76" s="9" t="s">
        <v>1459</v>
      </c>
      <c r="E76" s="10" t="s">
        <v>1823</v>
      </c>
      <c r="F76" s="12">
        <v>10</v>
      </c>
      <c r="G76" s="13" t="s">
        <v>1826</v>
      </c>
      <c r="H76" s="14">
        <f>VLOOKUP($C76,Sheet5!$A$2:$L$901,3,0)</f>
        <v>71374948.918711245</v>
      </c>
      <c r="I76" s="15">
        <f>VLOOKUP($C76,ผลงานแก้ไข!$A$3:$M$902,2,0)</f>
        <v>88347</v>
      </c>
      <c r="J76" s="16">
        <f t="shared" si="64"/>
        <v>807.89329483413405</v>
      </c>
      <c r="K76" s="36">
        <f t="shared" si="65"/>
        <v>106016.4</v>
      </c>
      <c r="L76" s="42">
        <f t="shared" si="66"/>
        <v>106016.4</v>
      </c>
      <c r="M76" s="43">
        <f t="shared" si="54"/>
        <v>831.3625950490657</v>
      </c>
      <c r="N76" s="44">
        <f t="shared" si="67"/>
        <v>88138069.421759769</v>
      </c>
      <c r="O76" s="14">
        <f>VLOOKUP($C76,Sheet5!$A$2:$L$901,4,0)</f>
        <v>9805207.1679802611</v>
      </c>
      <c r="P76" s="15">
        <f>VLOOKUP($C76,ผลงานแก้ไข!$A$3:$M$902,4,0)</f>
        <v>12852</v>
      </c>
      <c r="Q76" s="16">
        <f t="shared" si="68"/>
        <v>762.93239713509661</v>
      </c>
      <c r="R76" s="36">
        <f t="shared" si="69"/>
        <v>15422.4</v>
      </c>
      <c r="S76" s="42">
        <f t="shared" si="70"/>
        <v>15422.4</v>
      </c>
      <c r="T76" s="43">
        <f t="shared" si="55"/>
        <v>785.09558327187119</v>
      </c>
      <c r="U76" s="44">
        <f t="shared" si="71"/>
        <v>12108058.123452106</v>
      </c>
      <c r="V76" s="14">
        <f>VLOOKUP($C76,Sheet5!$A$2:$L$901,5,0)</f>
        <v>2719429.7510840879</v>
      </c>
      <c r="W76" s="15">
        <f>VLOOKUP($C76,ผลงานแก้ไข!$A$3:$M$902,3,0)</f>
        <v>5125</v>
      </c>
      <c r="X76" s="16">
        <f t="shared" si="72"/>
        <v>530.62043923591955</v>
      </c>
      <c r="Y76" s="36">
        <f t="shared" si="73"/>
        <v>6150</v>
      </c>
      <c r="Z76" s="42">
        <f t="shared" si="74"/>
        <v>6150</v>
      </c>
      <c r="AA76" s="43">
        <f t="shared" si="56"/>
        <v>546.03496299572305</v>
      </c>
      <c r="AB76" s="44">
        <f t="shared" si="75"/>
        <v>3358115.0224236967</v>
      </c>
      <c r="AC76" s="14">
        <f>VLOOKUP($C76,Sheet5!$A$2:$L$901,6,0)</f>
        <v>1114074.259280018</v>
      </c>
      <c r="AD76" s="15">
        <f>VLOOKUP($C76,ผลงานแก้ไข!$A$3:$M$902,5,0)</f>
        <v>1588</v>
      </c>
      <c r="AE76" s="16">
        <f t="shared" si="76"/>
        <v>701.55809778338664</v>
      </c>
      <c r="AF76" s="36">
        <f t="shared" si="77"/>
        <v>1905.6</v>
      </c>
      <c r="AG76" s="42">
        <f t="shared" si="78"/>
        <v>1905.6</v>
      </c>
      <c r="AH76" s="43">
        <f t="shared" si="57"/>
        <v>721.93836052399399</v>
      </c>
      <c r="AI76" s="44">
        <f t="shared" si="79"/>
        <v>1375725.7398145229</v>
      </c>
      <c r="AJ76" s="14">
        <f>VLOOKUP($C76,Sheet5!$A$2:$L$901,7,0)</f>
        <v>5492613.0715592727</v>
      </c>
      <c r="AK76" s="15">
        <f>VLOOKUP($C76,ผลงานแก้ไข!$A$3:$M$902,6,0)</f>
        <v>10700</v>
      </c>
      <c r="AL76" s="16">
        <f t="shared" si="80"/>
        <v>513.32832444479186</v>
      </c>
      <c r="AM76" s="36">
        <f t="shared" si="81"/>
        <v>12840</v>
      </c>
      <c r="AN76" s="42">
        <f t="shared" si="82"/>
        <v>12840</v>
      </c>
      <c r="AO76" s="43">
        <f t="shared" si="58"/>
        <v>528.2405122699131</v>
      </c>
      <c r="AP76" s="44">
        <f t="shared" si="83"/>
        <v>6782608.1775456844</v>
      </c>
      <c r="AQ76" s="45">
        <f t="shared" si="84"/>
        <v>111762576.48499578</v>
      </c>
      <c r="AR76" s="14">
        <f>VLOOKUP($C76,Sheet5!$A$2:$L$901,8,0)</f>
        <v>40638249.727635242</v>
      </c>
      <c r="AS76" s="17">
        <f>VLOOKUP($C76,ผลงานแก้ไข!$A$3:$M$902,8,0)</f>
        <v>2570.2617</v>
      </c>
      <c r="AT76" s="14">
        <f t="shared" si="85"/>
        <v>15810.938523355517</v>
      </c>
      <c r="AU76" s="36">
        <f t="shared" si="86"/>
        <v>3084.3140399999997</v>
      </c>
      <c r="AV76" s="42">
        <f t="shared" si="87"/>
        <v>3084.3140399999997</v>
      </c>
      <c r="AW76" s="43">
        <f t="shared" si="59"/>
        <v>16270.246287458995</v>
      </c>
      <c r="AX76" s="44">
        <f t="shared" si="88"/>
        <v>50182549.058667652</v>
      </c>
      <c r="AY76" s="14">
        <f>VLOOKUP($C76,Sheet5!$A$2:$L$901,9,0)</f>
        <v>2569047.6538997772</v>
      </c>
      <c r="AZ76" s="17">
        <f>VLOOKUP($C76,ผลงานแก้ไข!$A$3:$M$902,10,0)</f>
        <v>131.22620000000001</v>
      </c>
      <c r="BA76" s="14">
        <f t="shared" si="89"/>
        <v>19577.246418015435</v>
      </c>
      <c r="BB76" s="36">
        <f t="shared" si="90"/>
        <v>157.47144</v>
      </c>
      <c r="BC76" s="42">
        <f t="shared" si="91"/>
        <v>157.47144</v>
      </c>
      <c r="BD76" s="43">
        <f t="shared" si="60"/>
        <v>20145.965426458784</v>
      </c>
      <c r="BE76" s="44">
        <f t="shared" si="92"/>
        <v>3172414.1858946788</v>
      </c>
      <c r="BF76" s="14">
        <f>VLOOKUP($C76,Sheet5!$A$2:$L$901,10,0)</f>
        <v>1322370.2985578065</v>
      </c>
      <c r="BG76" s="17">
        <f>VLOOKUP($C76,ผลงานแก้ไข!$A$3:$M$902,9,0)</f>
        <v>86.681000000000012</v>
      </c>
      <c r="BH76" s="14">
        <f t="shared" si="93"/>
        <v>15255.595788671179</v>
      </c>
      <c r="BI76" s="36">
        <f t="shared" si="94"/>
        <v>104.01720000000002</v>
      </c>
      <c r="BJ76" s="42">
        <f t="shared" si="95"/>
        <v>104.01720000000002</v>
      </c>
      <c r="BK76" s="43">
        <f t="shared" si="61"/>
        <v>15698.770846332076</v>
      </c>
      <c r="BL76" s="44">
        <f t="shared" si="96"/>
        <v>1632942.186877093</v>
      </c>
      <c r="BM76" s="14">
        <f>VLOOKUP($C76,Sheet5!$A$2:$L$901,11,0)</f>
        <v>385219.35408274177</v>
      </c>
      <c r="BN76" s="17">
        <f>VLOOKUP($C76,ผลงานแก้ไข!$A$3:$M$902,11,0)</f>
        <v>17.504100000000001</v>
      </c>
      <c r="BO76" s="14">
        <f t="shared" si="97"/>
        <v>22007.378504621302</v>
      </c>
      <c r="BP76" s="36">
        <f t="shared" si="98"/>
        <v>21.004920000000002</v>
      </c>
      <c r="BQ76" s="42">
        <f t="shared" si="99"/>
        <v>21.004920000000002</v>
      </c>
      <c r="BR76" s="43">
        <f t="shared" si="62"/>
        <v>22646.692850180549</v>
      </c>
      <c r="BS76" s="44">
        <f t="shared" si="100"/>
        <v>475691.97158261447</v>
      </c>
      <c r="BT76" s="14">
        <f>VLOOKUP($C76,Sheet5!$A$2:$L$901,12,0)</f>
        <v>1792692.9572095564</v>
      </c>
      <c r="BU76" s="17">
        <f>VLOOKUP($C76,ผลงานแก้ไข!$A$3:$M$902,12,0)</f>
        <v>135.10359999999963</v>
      </c>
      <c r="BV76" s="14">
        <f t="shared" si="101"/>
        <v>13269.024342871406</v>
      </c>
      <c r="BW76" s="36">
        <f t="shared" si="102"/>
        <v>162.12431999999956</v>
      </c>
      <c r="BX76" s="42">
        <f t="shared" si="103"/>
        <v>162.12431999999956</v>
      </c>
      <c r="BY76" s="43">
        <f t="shared" si="63"/>
        <v>13654.489500031819</v>
      </c>
      <c r="BZ76" s="44">
        <f t="shared" si="104"/>
        <v>2213724.8251397926</v>
      </c>
      <c r="CA76" s="45">
        <f t="shared" si="105"/>
        <v>57677322.228161827</v>
      </c>
      <c r="CB76" s="46">
        <f t="shared" si="106"/>
        <v>169439898.71315759</v>
      </c>
      <c r="CC76" s="47">
        <f>IFERROR(VLOOKUP($C76,'UC Revenue Structure'!$A$2:$F$897,6,0),0)</f>
        <v>0.55000000000000004</v>
      </c>
      <c r="CD76" s="46">
        <f t="shared" si="107"/>
        <v>93191944.292236686</v>
      </c>
    </row>
    <row r="77" spans="1:82">
      <c r="A77" s="7">
        <v>8</v>
      </c>
      <c r="B77" s="8" t="s">
        <v>5</v>
      </c>
      <c r="C77" s="7">
        <v>10992</v>
      </c>
      <c r="D77" s="9" t="s">
        <v>1460</v>
      </c>
      <c r="E77" s="10" t="s">
        <v>1823</v>
      </c>
      <c r="F77" s="12">
        <v>6</v>
      </c>
      <c r="G77" s="13" t="s">
        <v>1825</v>
      </c>
      <c r="H77" s="14">
        <f>VLOOKUP($C77,Sheet5!$A$2:$L$901,3,0)</f>
        <v>46941397.232464299</v>
      </c>
      <c r="I77" s="15">
        <f>VLOOKUP($C77,ผลงานแก้ไข!$A$3:$M$902,2,0)</f>
        <v>73656</v>
      </c>
      <c r="J77" s="16">
        <f t="shared" si="64"/>
        <v>637.3058166675396</v>
      </c>
      <c r="K77" s="36">
        <f t="shared" si="65"/>
        <v>88387.199999999997</v>
      </c>
      <c r="L77" s="42">
        <f t="shared" si="66"/>
        <v>88387.199999999997</v>
      </c>
      <c r="M77" s="43">
        <f t="shared" si="54"/>
        <v>655.81955064173167</v>
      </c>
      <c r="N77" s="44">
        <f t="shared" si="67"/>
        <v>57966053.786480866</v>
      </c>
      <c r="O77" s="14">
        <f>VLOOKUP($C77,Sheet5!$A$2:$L$901,4,0)</f>
        <v>6857762.2678001439</v>
      </c>
      <c r="P77" s="15">
        <f>VLOOKUP($C77,ผลงานแก้ไข!$A$3:$M$902,4,0)</f>
        <v>8426</v>
      </c>
      <c r="Q77" s="16">
        <f t="shared" si="68"/>
        <v>813.88111414670595</v>
      </c>
      <c r="R77" s="36">
        <f t="shared" si="69"/>
        <v>10111.199999999999</v>
      </c>
      <c r="S77" s="42">
        <f t="shared" si="70"/>
        <v>10111.199999999999</v>
      </c>
      <c r="T77" s="43">
        <f t="shared" si="55"/>
        <v>837.52436051266773</v>
      </c>
      <c r="U77" s="44">
        <f t="shared" si="71"/>
        <v>8468376.3140156846</v>
      </c>
      <c r="V77" s="14">
        <f>VLOOKUP($C77,Sheet5!$A$2:$L$901,5,0)</f>
        <v>2870589.8286516834</v>
      </c>
      <c r="W77" s="15">
        <f>VLOOKUP($C77,ผลงานแก้ไข!$A$3:$M$902,3,0)</f>
        <v>4651</v>
      </c>
      <c r="X77" s="16">
        <f t="shared" si="72"/>
        <v>617.19841510464062</v>
      </c>
      <c r="Y77" s="36">
        <f t="shared" si="73"/>
        <v>5581.2</v>
      </c>
      <c r="Z77" s="42">
        <f t="shared" si="74"/>
        <v>5581.2</v>
      </c>
      <c r="AA77" s="43">
        <f t="shared" si="56"/>
        <v>635.1280290634304</v>
      </c>
      <c r="AB77" s="44">
        <f t="shared" si="75"/>
        <v>3544776.5558088175</v>
      </c>
      <c r="AC77" s="14">
        <f>VLOOKUP($C77,Sheet5!$A$2:$L$901,6,0)</f>
        <v>804267.39598053659</v>
      </c>
      <c r="AD77" s="15">
        <f>VLOOKUP($C77,ผลงานแก้ไข!$A$3:$M$902,5,0)</f>
        <v>1288</v>
      </c>
      <c r="AE77" s="16">
        <f t="shared" si="76"/>
        <v>624.43120805942283</v>
      </c>
      <c r="AF77" s="36">
        <f t="shared" si="77"/>
        <v>1545.6</v>
      </c>
      <c r="AG77" s="42">
        <f t="shared" si="78"/>
        <v>1545.6</v>
      </c>
      <c r="AH77" s="43">
        <f t="shared" si="57"/>
        <v>642.5709346535491</v>
      </c>
      <c r="AI77" s="44">
        <f t="shared" si="79"/>
        <v>993157.63660052547</v>
      </c>
      <c r="AJ77" s="14">
        <f>VLOOKUP($C77,Sheet5!$A$2:$L$901,7,0)</f>
        <v>2902865.3090424351</v>
      </c>
      <c r="AK77" s="15">
        <f>VLOOKUP($C77,ผลงานแก้ไข!$A$3:$M$902,6,0)</f>
        <v>5355</v>
      </c>
      <c r="AL77" s="16">
        <f t="shared" si="80"/>
        <v>542.08502503126704</v>
      </c>
      <c r="AM77" s="36">
        <f t="shared" si="81"/>
        <v>6426</v>
      </c>
      <c r="AN77" s="42">
        <f t="shared" si="82"/>
        <v>6426</v>
      </c>
      <c r="AO77" s="43">
        <f t="shared" si="58"/>
        <v>557.8325950084253</v>
      </c>
      <c r="AP77" s="44">
        <f t="shared" si="83"/>
        <v>3584632.2555241408</v>
      </c>
      <c r="AQ77" s="45">
        <f t="shared" si="84"/>
        <v>74556996.54843004</v>
      </c>
      <c r="AR77" s="14">
        <f>VLOOKUP($C77,Sheet5!$A$2:$L$901,8,0)</f>
        <v>25177667.509324476</v>
      </c>
      <c r="AS77" s="17">
        <f>VLOOKUP($C77,ผลงานแก้ไข!$A$3:$M$902,8,0)</f>
        <v>1524.8076999999996</v>
      </c>
      <c r="AT77" s="14">
        <f t="shared" si="85"/>
        <v>16512.028047421642</v>
      </c>
      <c r="AU77" s="36">
        <f t="shared" si="86"/>
        <v>1829.7692399999994</v>
      </c>
      <c r="AV77" s="42">
        <f t="shared" si="87"/>
        <v>1829.7692399999994</v>
      </c>
      <c r="AW77" s="43">
        <f t="shared" si="59"/>
        <v>16991.702462199239</v>
      </c>
      <c r="AX77" s="44">
        <f t="shared" si="88"/>
        <v>31090894.500564419</v>
      </c>
      <c r="AY77" s="14">
        <f>VLOOKUP($C77,Sheet5!$A$2:$L$901,9,0)</f>
        <v>2514431.9764044969</v>
      </c>
      <c r="AZ77" s="17">
        <f>VLOOKUP($C77,ผลงานแก้ไข!$A$3:$M$902,10,0)</f>
        <v>129.67420000000001</v>
      </c>
      <c r="BA77" s="14">
        <f t="shared" si="89"/>
        <v>19390.37970856575</v>
      </c>
      <c r="BB77" s="36">
        <f t="shared" si="90"/>
        <v>155.60904000000002</v>
      </c>
      <c r="BC77" s="42">
        <f t="shared" si="91"/>
        <v>155.60904000000002</v>
      </c>
      <c r="BD77" s="43">
        <f t="shared" si="60"/>
        <v>19953.670239099585</v>
      </c>
      <c r="BE77" s="44">
        <f t="shared" si="92"/>
        <v>3104971.4703828571</v>
      </c>
      <c r="BF77" s="14">
        <f>VLOOKUP($C77,Sheet5!$A$2:$L$901,10,0)</f>
        <v>997441.38454793871</v>
      </c>
      <c r="BG77" s="17">
        <f>VLOOKUP($C77,ผลงานแก้ไข!$A$3:$M$902,9,0)</f>
        <v>47.280200000000001</v>
      </c>
      <c r="BH77" s="14">
        <f t="shared" si="93"/>
        <v>21096.386744301817</v>
      </c>
      <c r="BI77" s="36">
        <f t="shared" si="94"/>
        <v>56.736240000000002</v>
      </c>
      <c r="BJ77" s="42">
        <f t="shared" si="95"/>
        <v>56.736240000000002</v>
      </c>
      <c r="BK77" s="43">
        <f t="shared" si="61"/>
        <v>21709.236779223786</v>
      </c>
      <c r="BL77" s="44">
        <f t="shared" si="96"/>
        <v>1231700.4681228679</v>
      </c>
      <c r="BM77" s="14">
        <f>VLOOKUP($C77,Sheet5!$A$2:$L$901,11,0)</f>
        <v>601892.39150210179</v>
      </c>
      <c r="BN77" s="17">
        <f>VLOOKUP($C77,ผลงานแก้ไข!$A$3:$M$902,11,0)</f>
        <v>29.234100000000002</v>
      </c>
      <c r="BO77" s="14">
        <f t="shared" si="97"/>
        <v>20588.709469492878</v>
      </c>
      <c r="BP77" s="36">
        <f t="shared" si="98"/>
        <v>35.080919999999999</v>
      </c>
      <c r="BQ77" s="42">
        <f t="shared" si="99"/>
        <v>35.080919999999999</v>
      </c>
      <c r="BR77" s="43">
        <f t="shared" si="62"/>
        <v>21186.811479581647</v>
      </c>
      <c r="BS77" s="44">
        <f t="shared" si="100"/>
        <v>743252.83857028536</v>
      </c>
      <c r="BT77" s="14">
        <f>VLOOKUP($C77,Sheet5!$A$2:$L$901,12,0)</f>
        <v>1052756.7342818833</v>
      </c>
      <c r="BU77" s="17">
        <f>VLOOKUP($C77,ผลงานแก้ไข!$A$3:$M$902,12,0)</f>
        <v>48.709300000000169</v>
      </c>
      <c r="BV77" s="14">
        <f t="shared" si="101"/>
        <v>21613.054063225703</v>
      </c>
      <c r="BW77" s="36">
        <f t="shared" si="102"/>
        <v>58.451160000000201</v>
      </c>
      <c r="BX77" s="42">
        <f t="shared" si="103"/>
        <v>58.451160000000201</v>
      </c>
      <c r="BY77" s="43">
        <f t="shared" si="63"/>
        <v>22240.913283762409</v>
      </c>
      <c r="BZ77" s="44">
        <f t="shared" si="104"/>
        <v>1300007.1808953264</v>
      </c>
      <c r="CA77" s="45">
        <f t="shared" si="105"/>
        <v>37470826.458535753</v>
      </c>
      <c r="CB77" s="46">
        <f t="shared" si="106"/>
        <v>112027823.00696579</v>
      </c>
      <c r="CC77" s="47">
        <f>IFERROR(VLOOKUP($C77,'UC Revenue Structure'!$A$2:$F$897,6,0),0)</f>
        <v>0.52</v>
      </c>
      <c r="CD77" s="46">
        <f t="shared" si="107"/>
        <v>58254467.963622212</v>
      </c>
    </row>
    <row r="78" spans="1:82">
      <c r="A78" s="7">
        <v>8</v>
      </c>
      <c r="B78" s="8" t="s">
        <v>5</v>
      </c>
      <c r="C78" s="7">
        <v>10993</v>
      </c>
      <c r="D78" s="9" t="s">
        <v>1461</v>
      </c>
      <c r="E78" s="10" t="s">
        <v>1823</v>
      </c>
      <c r="F78" s="12">
        <v>10</v>
      </c>
      <c r="G78" s="13" t="s">
        <v>1826</v>
      </c>
      <c r="H78" s="14">
        <f>VLOOKUP($C78,Sheet5!$A$2:$L$901,3,0)</f>
        <v>79317450.826168463</v>
      </c>
      <c r="I78" s="15">
        <f>VLOOKUP($C78,ผลงานแก้ไข!$A$3:$M$902,2,0)</f>
        <v>118778</v>
      </c>
      <c r="J78" s="16">
        <f t="shared" si="64"/>
        <v>667.77897275731584</v>
      </c>
      <c r="K78" s="36">
        <f t="shared" si="65"/>
        <v>142533.6</v>
      </c>
      <c r="L78" s="42">
        <f t="shared" si="66"/>
        <v>142533.6</v>
      </c>
      <c r="M78" s="43">
        <f t="shared" si="54"/>
        <v>687.17795191591586</v>
      </c>
      <c r="N78" s="44">
        <f t="shared" si="67"/>
        <v>97945947.327202395</v>
      </c>
      <c r="O78" s="14">
        <f>VLOOKUP($C78,Sheet5!$A$2:$L$901,4,0)</f>
        <v>7357494.9185487526</v>
      </c>
      <c r="P78" s="15">
        <f>VLOOKUP($C78,ผลงานแก้ไข!$A$3:$M$902,4,0)</f>
        <v>11334</v>
      </c>
      <c r="Q78" s="16">
        <f t="shared" si="68"/>
        <v>649.1525426635568</v>
      </c>
      <c r="R78" s="36">
        <f t="shared" si="69"/>
        <v>13600.8</v>
      </c>
      <c r="S78" s="42">
        <f t="shared" si="70"/>
        <v>13600.8</v>
      </c>
      <c r="T78" s="43">
        <f t="shared" si="55"/>
        <v>668.01042402793314</v>
      </c>
      <c r="U78" s="44">
        <f t="shared" si="71"/>
        <v>9085476.1751191132</v>
      </c>
      <c r="V78" s="14">
        <f>VLOOKUP($C78,Sheet5!$A$2:$L$901,5,0)</f>
        <v>2598441.7976080119</v>
      </c>
      <c r="W78" s="15">
        <f>VLOOKUP($C78,ผลงานแก้ไข!$A$3:$M$902,3,0)</f>
        <v>5625</v>
      </c>
      <c r="X78" s="16">
        <f t="shared" si="72"/>
        <v>461.94520846364657</v>
      </c>
      <c r="Y78" s="36">
        <f t="shared" si="73"/>
        <v>6750</v>
      </c>
      <c r="Z78" s="42">
        <f t="shared" si="74"/>
        <v>6750</v>
      </c>
      <c r="AA78" s="43">
        <f t="shared" si="56"/>
        <v>475.3647167695155</v>
      </c>
      <c r="AB78" s="44">
        <f t="shared" si="75"/>
        <v>3208711.8381942296</v>
      </c>
      <c r="AC78" s="14">
        <f>VLOOKUP($C78,Sheet5!$A$2:$L$901,6,0)</f>
        <v>1311888.3679481021</v>
      </c>
      <c r="AD78" s="15">
        <f>VLOOKUP($C78,ผลงานแก้ไข!$A$3:$M$902,5,0)</f>
        <v>1739</v>
      </c>
      <c r="AE78" s="16">
        <f t="shared" si="76"/>
        <v>754.39239099948361</v>
      </c>
      <c r="AF78" s="36">
        <f t="shared" si="77"/>
        <v>2086.7999999999997</v>
      </c>
      <c r="AG78" s="42">
        <f t="shared" si="78"/>
        <v>2086.7999999999997</v>
      </c>
      <c r="AH78" s="43">
        <f t="shared" si="57"/>
        <v>776.30748995801866</v>
      </c>
      <c r="AI78" s="44">
        <f t="shared" si="79"/>
        <v>1619998.4700443931</v>
      </c>
      <c r="AJ78" s="14">
        <f>VLOOKUP($C78,Sheet5!$A$2:$L$901,7,0)</f>
        <v>5190368.7846777188</v>
      </c>
      <c r="AK78" s="15">
        <f>VLOOKUP($C78,ผลงานแก้ไข!$A$3:$M$902,6,0)</f>
        <v>11648</v>
      </c>
      <c r="AL78" s="16">
        <f t="shared" si="80"/>
        <v>445.60171571752392</v>
      </c>
      <c r="AM78" s="36">
        <f t="shared" si="81"/>
        <v>13977.6</v>
      </c>
      <c r="AN78" s="42">
        <f t="shared" si="82"/>
        <v>13977.6</v>
      </c>
      <c r="AO78" s="43">
        <f t="shared" si="58"/>
        <v>458.54644555911801</v>
      </c>
      <c r="AP78" s="44">
        <f t="shared" si="83"/>
        <v>6409378.7974471282</v>
      </c>
      <c r="AQ78" s="45">
        <f t="shared" si="84"/>
        <v>118269512.60800727</v>
      </c>
      <c r="AR78" s="14">
        <f>VLOOKUP($C78,Sheet5!$A$2:$L$901,8,0)</f>
        <v>49630422.703843683</v>
      </c>
      <c r="AS78" s="17">
        <f>VLOOKUP($C78,ผลงานแก้ไข!$A$3:$M$902,8,0)</f>
        <v>4497.2037</v>
      </c>
      <c r="AT78" s="14">
        <f t="shared" si="85"/>
        <v>11035.840494359569</v>
      </c>
      <c r="AU78" s="36">
        <f t="shared" si="86"/>
        <v>5396.64444</v>
      </c>
      <c r="AV78" s="42">
        <f t="shared" si="87"/>
        <v>5396.64444</v>
      </c>
      <c r="AW78" s="43">
        <f t="shared" si="59"/>
        <v>11356.431660720715</v>
      </c>
      <c r="AX78" s="44">
        <f t="shared" si="88"/>
        <v>61286623.780068412</v>
      </c>
      <c r="AY78" s="14">
        <f>VLOOKUP($C78,Sheet5!$A$2:$L$901,9,0)</f>
        <v>4929921.5042218734</v>
      </c>
      <c r="AZ78" s="17">
        <f>VLOOKUP($C78,ผลงานแก้ไข!$A$3:$M$902,10,0)</f>
        <v>352.26170000000002</v>
      </c>
      <c r="BA78" s="14">
        <f t="shared" si="89"/>
        <v>13995.053973287113</v>
      </c>
      <c r="BB78" s="36">
        <f t="shared" si="90"/>
        <v>422.71404000000001</v>
      </c>
      <c r="BC78" s="42">
        <f t="shared" si="91"/>
        <v>422.71404000000001</v>
      </c>
      <c r="BD78" s="43">
        <f t="shared" si="60"/>
        <v>14401.610291211104</v>
      </c>
      <c r="BE78" s="44">
        <f t="shared" si="92"/>
        <v>6087762.8687034221</v>
      </c>
      <c r="BF78" s="14">
        <f>VLOOKUP($C78,Sheet5!$A$2:$L$901,10,0)</f>
        <v>1768070.863373196</v>
      </c>
      <c r="BG78" s="17">
        <f>VLOOKUP($C78,ผลงานแก้ไข!$A$3:$M$902,9,0)</f>
        <v>171.60570000000001</v>
      </c>
      <c r="BH78" s="14">
        <f t="shared" si="93"/>
        <v>10303.101023877387</v>
      </c>
      <c r="BI78" s="36">
        <f t="shared" si="94"/>
        <v>205.92684</v>
      </c>
      <c r="BJ78" s="42">
        <f t="shared" si="95"/>
        <v>205.92684</v>
      </c>
      <c r="BK78" s="43">
        <f t="shared" si="61"/>
        <v>10602.406108621026</v>
      </c>
      <c r="BL78" s="44">
        <f t="shared" si="96"/>
        <v>2183319.9863450248</v>
      </c>
      <c r="BM78" s="14">
        <f>VLOOKUP($C78,Sheet5!$A$2:$L$901,11,0)</f>
        <v>922045.65958244482</v>
      </c>
      <c r="BN78" s="17">
        <f>VLOOKUP($C78,ผลงานแก้ไข!$A$3:$M$902,11,0)</f>
        <v>59.167500000000004</v>
      </c>
      <c r="BO78" s="14">
        <f t="shared" si="97"/>
        <v>15583.650814762239</v>
      </c>
      <c r="BP78" s="36">
        <f t="shared" si="98"/>
        <v>71.001000000000005</v>
      </c>
      <c r="BQ78" s="42">
        <f t="shared" si="99"/>
        <v>71.001000000000005</v>
      </c>
      <c r="BR78" s="43">
        <f t="shared" si="62"/>
        <v>16036.355870931082</v>
      </c>
      <c r="BS78" s="44">
        <f t="shared" si="100"/>
        <v>1138597.3031919778</v>
      </c>
      <c r="BT78" s="14">
        <f>VLOOKUP($C78,Sheet5!$A$2:$L$901,12,0)</f>
        <v>3079152.2940277061</v>
      </c>
      <c r="BU78" s="17">
        <f>VLOOKUP($C78,ผลงานแก้ไข!$A$3:$M$902,12,0)</f>
        <v>151.0342999999998</v>
      </c>
      <c r="BV78" s="14">
        <f t="shared" si="101"/>
        <v>20387.106068142868</v>
      </c>
      <c r="BW78" s="36">
        <f t="shared" si="102"/>
        <v>181.24115999999975</v>
      </c>
      <c r="BX78" s="42">
        <f t="shared" si="103"/>
        <v>181.24115999999975</v>
      </c>
      <c r="BY78" s="43">
        <f t="shared" si="63"/>
        <v>20979.351499422417</v>
      </c>
      <c r="BZ78" s="44">
        <f t="shared" si="104"/>
        <v>3802322.0018030531</v>
      </c>
      <c r="CA78" s="45">
        <f t="shared" si="105"/>
        <v>74498625.94011189</v>
      </c>
      <c r="CB78" s="46">
        <f t="shared" si="106"/>
        <v>192768138.54811916</v>
      </c>
      <c r="CC78" s="47">
        <f>IFERROR(VLOOKUP($C78,'UC Revenue Structure'!$A$2:$F$897,6,0),0)</f>
        <v>0.55000000000000004</v>
      </c>
      <c r="CD78" s="46">
        <f t="shared" si="107"/>
        <v>106022476.20146555</v>
      </c>
    </row>
    <row r="79" spans="1:82">
      <c r="A79" s="7">
        <v>8</v>
      </c>
      <c r="B79" s="8" t="s">
        <v>5</v>
      </c>
      <c r="C79" s="7">
        <v>10994</v>
      </c>
      <c r="D79" s="9" t="s">
        <v>1462</v>
      </c>
      <c r="E79" s="10" t="s">
        <v>1823</v>
      </c>
      <c r="F79" s="12">
        <v>6</v>
      </c>
      <c r="G79" s="13" t="s">
        <v>1825</v>
      </c>
      <c r="H79" s="14">
        <f>VLOOKUP($C79,Sheet5!$A$2:$L$901,3,0)</f>
        <v>55258144.264280595</v>
      </c>
      <c r="I79" s="15">
        <f>VLOOKUP($C79,ผลงานแก้ไข!$A$3:$M$902,2,0)</f>
        <v>82136</v>
      </c>
      <c r="J79" s="16">
        <f t="shared" si="64"/>
        <v>672.76400438639075</v>
      </c>
      <c r="K79" s="36">
        <f t="shared" si="65"/>
        <v>98563.199999999997</v>
      </c>
      <c r="L79" s="42">
        <f t="shared" si="66"/>
        <v>98563.199999999997</v>
      </c>
      <c r="M79" s="43">
        <f t="shared" si="54"/>
        <v>692.30779871381537</v>
      </c>
      <c r="N79" s="44">
        <f t="shared" si="67"/>
        <v>68236072.026189521</v>
      </c>
      <c r="O79" s="14">
        <f>VLOOKUP($C79,Sheet5!$A$2:$L$901,4,0)</f>
        <v>4103869.8688126537</v>
      </c>
      <c r="P79" s="15">
        <f>VLOOKUP($C79,ผลงานแก้ไข!$A$3:$M$902,4,0)</f>
        <v>6268</v>
      </c>
      <c r="Q79" s="16">
        <f t="shared" si="68"/>
        <v>654.73354639640297</v>
      </c>
      <c r="R79" s="36">
        <f t="shared" si="69"/>
        <v>7521.5999999999995</v>
      </c>
      <c r="S79" s="42">
        <f t="shared" si="70"/>
        <v>7521.5999999999995</v>
      </c>
      <c r="T79" s="43">
        <f t="shared" si="55"/>
        <v>673.75355591921846</v>
      </c>
      <c r="U79" s="44">
        <f t="shared" si="71"/>
        <v>5067704.746201993</v>
      </c>
      <c r="V79" s="14">
        <f>VLOOKUP($C79,Sheet5!$A$2:$L$901,5,0)</f>
        <v>1139002.8690150604</v>
      </c>
      <c r="W79" s="15">
        <f>VLOOKUP($C79,ผลงานแก้ไข!$A$3:$M$902,3,0)</f>
        <v>3334</v>
      </c>
      <c r="X79" s="16">
        <f t="shared" si="72"/>
        <v>341.63253419767858</v>
      </c>
      <c r="Y79" s="36">
        <f t="shared" si="73"/>
        <v>4000.7999999999997</v>
      </c>
      <c r="Z79" s="42">
        <f t="shared" si="74"/>
        <v>4000.7999999999997</v>
      </c>
      <c r="AA79" s="43">
        <f t="shared" si="56"/>
        <v>351.55695931612115</v>
      </c>
      <c r="AB79" s="44">
        <f t="shared" si="75"/>
        <v>1406509.0828319374</v>
      </c>
      <c r="AC79" s="14">
        <f>VLOOKUP($C79,Sheet5!$A$2:$L$901,6,0)</f>
        <v>769037.94898519898</v>
      </c>
      <c r="AD79" s="15">
        <f>VLOOKUP($C79,ผลงานแก้ไข!$A$3:$M$902,5,0)</f>
        <v>1031</v>
      </c>
      <c r="AE79" s="16">
        <f t="shared" si="76"/>
        <v>745.91459649388844</v>
      </c>
      <c r="AF79" s="36">
        <f t="shared" si="77"/>
        <v>1237.2</v>
      </c>
      <c r="AG79" s="42">
        <f t="shared" si="78"/>
        <v>1237.2</v>
      </c>
      <c r="AH79" s="43">
        <f t="shared" si="57"/>
        <v>767.58341552203592</v>
      </c>
      <c r="AI79" s="44">
        <f t="shared" si="79"/>
        <v>949654.20168386283</v>
      </c>
      <c r="AJ79" s="14">
        <f>VLOOKUP($C79,Sheet5!$A$2:$L$901,7,0)</f>
        <v>2496578.7405519416</v>
      </c>
      <c r="AK79" s="15">
        <f>VLOOKUP($C79,ผลงานแก้ไข!$A$3:$M$902,6,0)</f>
        <v>1037</v>
      </c>
      <c r="AL79" s="16">
        <f t="shared" si="80"/>
        <v>2407.5011962892395</v>
      </c>
      <c r="AM79" s="36">
        <f t="shared" si="81"/>
        <v>1244.3999999999999</v>
      </c>
      <c r="AN79" s="42">
        <f t="shared" si="82"/>
        <v>1244.3999999999999</v>
      </c>
      <c r="AO79" s="43">
        <f t="shared" si="58"/>
        <v>2477.4391060414418</v>
      </c>
      <c r="AP79" s="44">
        <f t="shared" si="83"/>
        <v>3082925.22355797</v>
      </c>
      <c r="AQ79" s="45">
        <f t="shared" si="84"/>
        <v>78742865.280465275</v>
      </c>
      <c r="AR79" s="14">
        <f>VLOOKUP($C79,Sheet5!$A$2:$L$901,8,0)</f>
        <v>29839645.508310936</v>
      </c>
      <c r="AS79" s="17">
        <f>VLOOKUP($C79,ผลงานแก้ไข!$A$3:$M$902,8,0)</f>
        <v>2055.6769999999997</v>
      </c>
      <c r="AT79" s="14">
        <f t="shared" si="85"/>
        <v>14515.72669651455</v>
      </c>
      <c r="AU79" s="36">
        <f t="shared" si="86"/>
        <v>2466.8123999999993</v>
      </c>
      <c r="AV79" s="42">
        <f t="shared" si="87"/>
        <v>2466.8123999999993</v>
      </c>
      <c r="AW79" s="43">
        <f t="shared" si="59"/>
        <v>14937.408557048298</v>
      </c>
      <c r="AX79" s="44">
        <f t="shared" si="88"/>
        <v>36847784.652392842</v>
      </c>
      <c r="AY79" s="14">
        <f>VLOOKUP($C79,Sheet5!$A$2:$L$901,9,0)</f>
        <v>1444346.3353250478</v>
      </c>
      <c r="AZ79" s="17">
        <f>VLOOKUP($C79,ผลงานแก้ไข!$A$3:$M$902,10,0)</f>
        <v>99.061400000000006</v>
      </c>
      <c r="BA79" s="14">
        <f t="shared" si="89"/>
        <v>14580.314182164271</v>
      </c>
      <c r="BB79" s="36">
        <f t="shared" si="90"/>
        <v>118.87368000000001</v>
      </c>
      <c r="BC79" s="42">
        <f t="shared" si="91"/>
        <v>118.87368000000001</v>
      </c>
      <c r="BD79" s="43">
        <f t="shared" si="60"/>
        <v>15003.872309156144</v>
      </c>
      <c r="BE79" s="44">
        <f t="shared" si="92"/>
        <v>1783565.5156394886</v>
      </c>
      <c r="BF79" s="14">
        <f>VLOOKUP($C79,Sheet5!$A$2:$L$901,10,0)</f>
        <v>949885.71970566968</v>
      </c>
      <c r="BG79" s="17">
        <f>VLOOKUP($C79,ผลงานแก้ไข!$A$3:$M$902,9,0)</f>
        <v>87.309299999999993</v>
      </c>
      <c r="BH79" s="14">
        <f t="shared" si="93"/>
        <v>10879.547994379405</v>
      </c>
      <c r="BI79" s="36">
        <f t="shared" si="94"/>
        <v>104.77115999999999</v>
      </c>
      <c r="BJ79" s="42">
        <f t="shared" si="95"/>
        <v>104.77115999999999</v>
      </c>
      <c r="BK79" s="43">
        <f t="shared" si="61"/>
        <v>11195.598863616127</v>
      </c>
      <c r="BL79" s="44">
        <f t="shared" si="96"/>
        <v>1172975.8798357435</v>
      </c>
      <c r="BM79" s="14">
        <f>VLOOKUP($C79,Sheet5!$A$2:$L$901,11,0)</f>
        <v>233028.21075201337</v>
      </c>
      <c r="BN79" s="17">
        <f>VLOOKUP($C79,ผลงานแก้ไข!$A$3:$M$902,11,0)</f>
        <v>17.242100000000001</v>
      </c>
      <c r="BO79" s="14">
        <f t="shared" si="97"/>
        <v>13515.071293636702</v>
      </c>
      <c r="BP79" s="36">
        <f t="shared" si="98"/>
        <v>20.690519999999999</v>
      </c>
      <c r="BQ79" s="42">
        <f t="shared" si="99"/>
        <v>20.690519999999999</v>
      </c>
      <c r="BR79" s="43">
        <f t="shared" si="62"/>
        <v>13907.684114716849</v>
      </c>
      <c r="BS79" s="44">
        <f t="shared" si="100"/>
        <v>287757.21632923122</v>
      </c>
      <c r="BT79" s="14">
        <f>VLOOKUP($C79,Sheet5!$A$2:$L$901,12,0)</f>
        <v>948923.18426088628</v>
      </c>
      <c r="BU79" s="17">
        <f>VLOOKUP($C79,ผลงานแก้ไข!$A$3:$M$902,12,0)</f>
        <v>52.491600000000155</v>
      </c>
      <c r="BV79" s="14">
        <f t="shared" si="101"/>
        <v>18077.619738413068</v>
      </c>
      <c r="BW79" s="36">
        <f t="shared" si="102"/>
        <v>62.989920000000183</v>
      </c>
      <c r="BX79" s="42">
        <f t="shared" si="103"/>
        <v>62.989920000000183</v>
      </c>
      <c r="BY79" s="43">
        <f t="shared" si="63"/>
        <v>18602.774591813966</v>
      </c>
      <c r="BZ79" s="44">
        <f t="shared" si="104"/>
        <v>1171787.2833163978</v>
      </c>
      <c r="CA79" s="45">
        <f t="shared" si="105"/>
        <v>41263870.547513701</v>
      </c>
      <c r="CB79" s="46">
        <f t="shared" si="106"/>
        <v>120006735.82797897</v>
      </c>
      <c r="CC79" s="47">
        <f>IFERROR(VLOOKUP($C79,'UC Revenue Structure'!$A$2:$F$897,6,0),0)</f>
        <v>0.62</v>
      </c>
      <c r="CD79" s="46">
        <f t="shared" si="107"/>
        <v>74404176.213346958</v>
      </c>
    </row>
    <row r="80" spans="1:82">
      <c r="A80" s="7">
        <v>8</v>
      </c>
      <c r="B80" s="8" t="s">
        <v>5</v>
      </c>
      <c r="C80" s="7">
        <v>23367</v>
      </c>
      <c r="D80" s="9" t="s">
        <v>1463</v>
      </c>
      <c r="E80" s="10" t="s">
        <v>1823</v>
      </c>
      <c r="F80" s="12">
        <v>5</v>
      </c>
      <c r="G80" s="13" t="s">
        <v>1827</v>
      </c>
      <c r="H80" s="14">
        <f>VLOOKUP($C80,Sheet5!$A$2:$L$901,3,0)</f>
        <v>33896523.692912959</v>
      </c>
      <c r="I80" s="15">
        <f>VLOOKUP($C80,ผลงานแก้ไข!$A$3:$M$902,2,0)</f>
        <v>52627</v>
      </c>
      <c r="J80" s="16">
        <f t="shared" si="64"/>
        <v>644.08998599412769</v>
      </c>
      <c r="K80" s="36">
        <f t="shared" si="65"/>
        <v>63152.399999999994</v>
      </c>
      <c r="L80" s="42">
        <f t="shared" si="66"/>
        <v>63152.399999999994</v>
      </c>
      <c r="M80" s="43">
        <f t="shared" si="54"/>
        <v>662.80080008725713</v>
      </c>
      <c r="N80" s="44">
        <f t="shared" si="67"/>
        <v>41857461.247430496</v>
      </c>
      <c r="O80" s="14">
        <f>VLOOKUP($C80,Sheet5!$A$2:$L$901,4,0)</f>
        <v>3610001.0160876554</v>
      </c>
      <c r="P80" s="15">
        <f>VLOOKUP($C80,ผลงานแก้ไข!$A$3:$M$902,4,0)</f>
        <v>5142</v>
      </c>
      <c r="Q80" s="16">
        <f t="shared" si="68"/>
        <v>702.06165229242617</v>
      </c>
      <c r="R80" s="36">
        <f t="shared" si="69"/>
        <v>6170.4</v>
      </c>
      <c r="S80" s="42">
        <f t="shared" si="70"/>
        <v>6170.4</v>
      </c>
      <c r="T80" s="43">
        <f t="shared" si="55"/>
        <v>722.45654329152114</v>
      </c>
      <c r="U80" s="44">
        <f t="shared" si="71"/>
        <v>4457845.8547260016</v>
      </c>
      <c r="V80" s="14">
        <f>VLOOKUP($C80,Sheet5!$A$2:$L$901,5,0)</f>
        <v>1150543.6480640315</v>
      </c>
      <c r="W80" s="15">
        <f>VLOOKUP($C80,ผลงานแก้ไข!$A$3:$M$902,3,0)</f>
        <v>2728</v>
      </c>
      <c r="X80" s="16">
        <f t="shared" si="72"/>
        <v>421.75353668036342</v>
      </c>
      <c r="Y80" s="36">
        <f t="shared" si="73"/>
        <v>3273.6</v>
      </c>
      <c r="Z80" s="42">
        <f t="shared" si="74"/>
        <v>3273.6</v>
      </c>
      <c r="AA80" s="43">
        <f t="shared" si="56"/>
        <v>434.005476920928</v>
      </c>
      <c r="AB80" s="44">
        <f t="shared" si="75"/>
        <v>1420760.3292483499</v>
      </c>
      <c r="AC80" s="14">
        <f>VLOOKUP($C80,Sheet5!$A$2:$L$901,6,0)</f>
        <v>828774.1917256068</v>
      </c>
      <c r="AD80" s="15">
        <f>VLOOKUP($C80,ผลงานแก้ไข!$A$3:$M$902,5,0)</f>
        <v>1244</v>
      </c>
      <c r="AE80" s="16">
        <f t="shared" si="76"/>
        <v>666.21719592090574</v>
      </c>
      <c r="AF80" s="36">
        <f t="shared" si="77"/>
        <v>1492.8</v>
      </c>
      <c r="AG80" s="42">
        <f t="shared" si="78"/>
        <v>1492.8</v>
      </c>
      <c r="AH80" s="43">
        <f t="shared" si="57"/>
        <v>685.57080546240809</v>
      </c>
      <c r="AI80" s="44">
        <f t="shared" si="79"/>
        <v>1023420.0983942827</v>
      </c>
      <c r="AJ80" s="14">
        <f>VLOOKUP($C80,Sheet5!$A$2:$L$901,7,0)</f>
        <v>4109208.5412483709</v>
      </c>
      <c r="AK80" s="15">
        <f>VLOOKUP($C80,ผลงานแก้ไข!$A$3:$M$902,6,0)</f>
        <v>3650</v>
      </c>
      <c r="AL80" s="16">
        <f t="shared" si="80"/>
        <v>1125.8105592461291</v>
      </c>
      <c r="AM80" s="36">
        <f t="shared" si="81"/>
        <v>4380</v>
      </c>
      <c r="AN80" s="42">
        <f t="shared" si="82"/>
        <v>4380</v>
      </c>
      <c r="AO80" s="43">
        <f t="shared" si="58"/>
        <v>1158.5153559922292</v>
      </c>
      <c r="AP80" s="44">
        <f t="shared" si="83"/>
        <v>5074297.2592459638</v>
      </c>
      <c r="AQ80" s="45">
        <f t="shared" si="84"/>
        <v>53833784.789045088</v>
      </c>
      <c r="AR80" s="14">
        <f>VLOOKUP($C80,Sheet5!$A$2:$L$901,8,0)</f>
        <v>27592236.499104183</v>
      </c>
      <c r="AS80" s="17">
        <f>VLOOKUP($C80,ผลงานแก้ไข!$A$3:$M$902,8,0)</f>
        <v>1936.0500000000002</v>
      </c>
      <c r="AT80" s="14">
        <f t="shared" si="85"/>
        <v>14251.820200461858</v>
      </c>
      <c r="AU80" s="36">
        <f t="shared" si="86"/>
        <v>2323.2600000000002</v>
      </c>
      <c r="AV80" s="42">
        <f t="shared" si="87"/>
        <v>2323.2600000000002</v>
      </c>
      <c r="AW80" s="43">
        <f t="shared" si="59"/>
        <v>14665.835577285276</v>
      </c>
      <c r="AX80" s="44">
        <f t="shared" si="88"/>
        <v>34072549.163283795</v>
      </c>
      <c r="AY80" s="14">
        <f>VLOOKUP($C80,Sheet5!$A$2:$L$901,9,0)</f>
        <v>2383837.0136894286</v>
      </c>
      <c r="AZ80" s="17">
        <f>VLOOKUP($C80,ผลงานแก้ไข!$A$3:$M$902,10,0)</f>
        <v>156.73400000000001</v>
      </c>
      <c r="BA80" s="14">
        <f t="shared" si="89"/>
        <v>15209.444113526282</v>
      </c>
      <c r="BB80" s="36">
        <f t="shared" si="90"/>
        <v>188.08080000000001</v>
      </c>
      <c r="BC80" s="42">
        <f t="shared" si="91"/>
        <v>188.08080000000001</v>
      </c>
      <c r="BD80" s="43">
        <f t="shared" si="60"/>
        <v>15651.278465024221</v>
      </c>
      <c r="BE80" s="44">
        <f t="shared" si="92"/>
        <v>2943704.9747245279</v>
      </c>
      <c r="BF80" s="14">
        <f>VLOOKUP($C80,Sheet5!$A$2:$L$901,10,0)</f>
        <v>325503.2229148373</v>
      </c>
      <c r="BG80" s="17">
        <f>VLOOKUP($C80,ผลงานแก้ไข!$A$3:$M$902,9,0)</f>
        <v>33.684000000000005</v>
      </c>
      <c r="BH80" s="14">
        <f t="shared" si="93"/>
        <v>9663.4373267675237</v>
      </c>
      <c r="BI80" s="36">
        <f t="shared" si="94"/>
        <v>40.420800000000007</v>
      </c>
      <c r="BJ80" s="42">
        <f t="shared" si="95"/>
        <v>40.420800000000007</v>
      </c>
      <c r="BK80" s="43">
        <f t="shared" si="61"/>
        <v>9944.1601811101209</v>
      </c>
      <c r="BL80" s="44">
        <f t="shared" si="96"/>
        <v>401950.90984861605</v>
      </c>
      <c r="BM80" s="14">
        <f>VLOOKUP($C80,Sheet5!$A$2:$L$901,11,0)</f>
        <v>545042.44378051418</v>
      </c>
      <c r="BN80" s="17">
        <f>VLOOKUP($C80,ผลงานแก้ไข!$A$3:$M$902,11,0)</f>
        <v>27.485999999999997</v>
      </c>
      <c r="BO80" s="14">
        <f t="shared" si="97"/>
        <v>19829.820409681812</v>
      </c>
      <c r="BP80" s="36">
        <f t="shared" si="98"/>
        <v>32.983199999999997</v>
      </c>
      <c r="BQ80" s="42">
        <f t="shared" si="99"/>
        <v>32.983199999999997</v>
      </c>
      <c r="BR80" s="43">
        <f t="shared" si="62"/>
        <v>20405.876692583068</v>
      </c>
      <c r="BS80" s="44">
        <f t="shared" si="100"/>
        <v>673051.11212680582</v>
      </c>
      <c r="BT80" s="14">
        <f>VLOOKUP($C80,Sheet5!$A$2:$L$901,12,0)</f>
        <v>1125049.6504723958</v>
      </c>
      <c r="BU80" s="17">
        <f>VLOOKUP($C80,ผลงานแก้ไข!$A$3:$M$902,12,0)</f>
        <v>98.650999999999357</v>
      </c>
      <c r="BV80" s="14">
        <f t="shared" si="101"/>
        <v>11404.34106570033</v>
      </c>
      <c r="BW80" s="36">
        <f t="shared" si="102"/>
        <v>118.38119999999923</v>
      </c>
      <c r="BX80" s="42">
        <f t="shared" si="103"/>
        <v>118.38119999999923</v>
      </c>
      <c r="BY80" s="43">
        <f t="shared" si="63"/>
        <v>11735.637173658924</v>
      </c>
      <c r="BZ80" s="44">
        <f t="shared" si="104"/>
        <v>1389278.8113823428</v>
      </c>
      <c r="CA80" s="45">
        <f t="shared" si="105"/>
        <v>39480534.971366093</v>
      </c>
      <c r="CB80" s="46">
        <f t="shared" si="106"/>
        <v>93314319.760411173</v>
      </c>
      <c r="CC80" s="47">
        <f>IFERROR(VLOOKUP($C80,'UC Revenue Structure'!$A$2:$F$897,6,0),0)</f>
        <v>0.61</v>
      </c>
      <c r="CD80" s="46">
        <f t="shared" si="107"/>
        <v>56921735.053850815</v>
      </c>
    </row>
    <row r="81" spans="1:82">
      <c r="A81" s="7">
        <v>8</v>
      </c>
      <c r="B81" s="8" t="s">
        <v>6</v>
      </c>
      <c r="C81" s="7">
        <v>10671</v>
      </c>
      <c r="D81" s="9" t="s">
        <v>1464</v>
      </c>
      <c r="E81" s="10" t="s">
        <v>1822</v>
      </c>
      <c r="F81" s="12">
        <v>20</v>
      </c>
      <c r="G81" s="13" t="s">
        <v>1838</v>
      </c>
      <c r="H81" s="14">
        <f>VLOOKUP($C81,Sheet5!$A$2:$L$901,3,0)</f>
        <v>432523866.99995834</v>
      </c>
      <c r="I81" s="15">
        <f>VLOOKUP($C81,ผลงานแก้ไข!$A$3:$M$902,2,0)</f>
        <v>434901</v>
      </c>
      <c r="J81" s="16">
        <f t="shared" si="64"/>
        <v>994.53408246924778</v>
      </c>
      <c r="K81" s="36">
        <f t="shared" si="65"/>
        <v>521881.19999999995</v>
      </c>
      <c r="L81" s="42">
        <f t="shared" si="66"/>
        <v>521881.19999999995</v>
      </c>
      <c r="M81" s="43">
        <f t="shared" si="54"/>
        <v>1023.4252975649795</v>
      </c>
      <c r="N81" s="44">
        <f t="shared" si="67"/>
        <v>534106422.40356851</v>
      </c>
      <c r="O81" s="14">
        <f>VLOOKUP($C81,Sheet5!$A$2:$L$901,4,0)</f>
        <v>252512760.1417011</v>
      </c>
      <c r="P81" s="15">
        <f>VLOOKUP($C81,ผลงานแก้ไข!$A$3:$M$902,4,0)</f>
        <v>126662</v>
      </c>
      <c r="Q81" s="16">
        <f t="shared" si="68"/>
        <v>1993.5952388380185</v>
      </c>
      <c r="R81" s="36">
        <f t="shared" si="69"/>
        <v>151994.4</v>
      </c>
      <c r="S81" s="42">
        <f t="shared" si="70"/>
        <v>151994.4</v>
      </c>
      <c r="T81" s="43">
        <f t="shared" si="55"/>
        <v>2051.5091805262628</v>
      </c>
      <c r="U81" s="44">
        <f t="shared" si="71"/>
        <v>311817906.988581</v>
      </c>
      <c r="V81" s="14">
        <f>VLOOKUP($C81,Sheet5!$A$2:$L$901,5,0)</f>
        <v>66513247.780107491</v>
      </c>
      <c r="W81" s="15">
        <f>VLOOKUP($C81,ผลงานแก้ไข!$A$3:$M$902,3,0)</f>
        <v>84687</v>
      </c>
      <c r="X81" s="16">
        <f t="shared" si="72"/>
        <v>785.40092080375371</v>
      </c>
      <c r="Y81" s="36">
        <f t="shared" si="73"/>
        <v>101624.4</v>
      </c>
      <c r="Z81" s="42">
        <f t="shared" si="74"/>
        <v>101624.4</v>
      </c>
      <c r="AA81" s="43">
        <f t="shared" si="56"/>
        <v>808.21681755310271</v>
      </c>
      <c r="AB81" s="44">
        <f t="shared" si="75"/>
        <v>82134549.15374352</v>
      </c>
      <c r="AC81" s="14">
        <f>VLOOKUP($C81,Sheet5!$A$2:$L$901,6,0)</f>
        <v>27474563.981960885</v>
      </c>
      <c r="AD81" s="15">
        <f>VLOOKUP($C81,ผลงานแก้ไข!$A$3:$M$902,5,0)</f>
        <v>13166</v>
      </c>
      <c r="AE81" s="16">
        <f t="shared" si="76"/>
        <v>2086.7814052833728</v>
      </c>
      <c r="AF81" s="36">
        <f t="shared" si="77"/>
        <v>15799.199999999999</v>
      </c>
      <c r="AG81" s="42">
        <f t="shared" si="78"/>
        <v>15799.199999999999</v>
      </c>
      <c r="AH81" s="43">
        <f t="shared" si="57"/>
        <v>2147.402405106855</v>
      </c>
      <c r="AI81" s="44">
        <f t="shared" si="79"/>
        <v>33927240.078764223</v>
      </c>
      <c r="AJ81" s="14">
        <f>VLOOKUP($C81,Sheet5!$A$2:$L$901,7,0)</f>
        <v>49535874.142907582</v>
      </c>
      <c r="AK81" s="15">
        <f>VLOOKUP($C81,ผลงานแก้ไข!$A$3:$M$902,6,0)</f>
        <v>70009</v>
      </c>
      <c r="AL81" s="16">
        <f t="shared" si="80"/>
        <v>707.56437233652218</v>
      </c>
      <c r="AM81" s="36">
        <f t="shared" si="81"/>
        <v>84010.8</v>
      </c>
      <c r="AN81" s="42">
        <f t="shared" si="82"/>
        <v>84010.8</v>
      </c>
      <c r="AO81" s="43">
        <f t="shared" si="58"/>
        <v>728.11911735289812</v>
      </c>
      <c r="AP81" s="44">
        <f t="shared" si="83"/>
        <v>61169869.544110857</v>
      </c>
      <c r="AQ81" s="45">
        <f t="shared" si="84"/>
        <v>1023155988.168768</v>
      </c>
      <c r="AR81" s="14">
        <f>VLOOKUP($C81,Sheet5!$A$2:$L$901,8,0)</f>
        <v>1335221694.9039886</v>
      </c>
      <c r="AS81" s="17">
        <f>VLOOKUP($C81,ผลงานแก้ไข!$A$3:$M$902,8,0)</f>
        <v>105722.2858</v>
      </c>
      <c r="AT81" s="14">
        <f t="shared" si="85"/>
        <v>12629.519734655498</v>
      </c>
      <c r="AU81" s="36">
        <f t="shared" si="86"/>
        <v>126866.74295999999</v>
      </c>
      <c r="AV81" s="42">
        <f t="shared" si="87"/>
        <v>126866.74295999999</v>
      </c>
      <c r="AW81" s="43">
        <f t="shared" si="59"/>
        <v>12996.407282947241</v>
      </c>
      <c r="AX81" s="44">
        <f t="shared" si="88"/>
        <v>1648811862.1691394</v>
      </c>
      <c r="AY81" s="14">
        <f>VLOOKUP($C81,Sheet5!$A$2:$L$901,9,0)</f>
        <v>196518321.24688423</v>
      </c>
      <c r="AZ81" s="17">
        <f>VLOOKUP($C81,ผลงานแก้ไข!$A$3:$M$902,10,0)</f>
        <v>14602.746000000001</v>
      </c>
      <c r="BA81" s="14">
        <f t="shared" si="89"/>
        <v>13457.627849370538</v>
      </c>
      <c r="BB81" s="36">
        <f t="shared" si="90"/>
        <v>17523.2952</v>
      </c>
      <c r="BC81" s="42">
        <f t="shared" si="91"/>
        <v>17523.2952</v>
      </c>
      <c r="BD81" s="43">
        <f t="shared" si="60"/>
        <v>13848.571938394753</v>
      </c>
      <c r="BE81" s="44">
        <f t="shared" si="92"/>
        <v>242672614.17492747</v>
      </c>
      <c r="BF81" s="14">
        <f>VLOOKUP($C81,Sheet5!$A$2:$L$901,10,0)</f>
        <v>95799471.019844472</v>
      </c>
      <c r="BG81" s="17">
        <f>VLOOKUP($C81,ผลงานแก้ไข!$A$3:$M$902,9,0)</f>
        <v>7550.5121000000008</v>
      </c>
      <c r="BH81" s="14">
        <f t="shared" si="93"/>
        <v>12687.811071760876</v>
      </c>
      <c r="BI81" s="36">
        <f t="shared" si="94"/>
        <v>9060.614520000001</v>
      </c>
      <c r="BJ81" s="42">
        <f t="shared" si="95"/>
        <v>9060.614520000001</v>
      </c>
      <c r="BK81" s="43">
        <f t="shared" si="61"/>
        <v>13056.39198339553</v>
      </c>
      <c r="BL81" s="44">
        <f t="shared" si="96"/>
        <v>118298934.78356515</v>
      </c>
      <c r="BM81" s="14">
        <f>VLOOKUP($C81,Sheet5!$A$2:$L$901,11,0)</f>
        <v>29665198.947520215</v>
      </c>
      <c r="BN81" s="17">
        <f>VLOOKUP($C81,ผลงานแก้ไข!$A$3:$M$902,11,0)</f>
        <v>1785.2933</v>
      </c>
      <c r="BO81" s="14">
        <f t="shared" si="97"/>
        <v>16616.428766925979</v>
      </c>
      <c r="BP81" s="36">
        <f t="shared" si="98"/>
        <v>2142.35196</v>
      </c>
      <c r="BQ81" s="42">
        <f t="shared" si="99"/>
        <v>2142.35196</v>
      </c>
      <c r="BR81" s="43">
        <f t="shared" si="62"/>
        <v>17099.13602260518</v>
      </c>
      <c r="BS81" s="44">
        <f t="shared" si="100"/>
        <v>36632367.572334811</v>
      </c>
      <c r="BT81" s="14">
        <f>VLOOKUP($C81,Sheet5!$A$2:$L$901,12,0)</f>
        <v>145862129.80512676</v>
      </c>
      <c r="BU81" s="17">
        <f>VLOOKUP($C81,ผลงานแก้ไข!$A$3:$M$902,12,0)</f>
        <v>8717.1550000000097</v>
      </c>
      <c r="BV81" s="14">
        <f t="shared" si="101"/>
        <v>16732.76772124926</v>
      </c>
      <c r="BW81" s="36">
        <f t="shared" si="102"/>
        <v>10460.586000000012</v>
      </c>
      <c r="BX81" s="42">
        <f t="shared" si="103"/>
        <v>10460.586000000012</v>
      </c>
      <c r="BY81" s="43">
        <f t="shared" si="63"/>
        <v>17218.85462355155</v>
      </c>
      <c r="BZ81" s="44">
        <f t="shared" si="104"/>
        <v>180119309.61115882</v>
      </c>
      <c r="CA81" s="45">
        <f t="shared" si="105"/>
        <v>2226535088.3111253</v>
      </c>
      <c r="CB81" s="46">
        <f t="shared" si="106"/>
        <v>3249691076.4798932</v>
      </c>
      <c r="CC81" s="47">
        <f>IFERROR(VLOOKUP($C81,'UC Revenue Structure'!$A$2:$F$897,6,0),0)</f>
        <v>0.4</v>
      </c>
      <c r="CD81" s="46">
        <f t="shared" si="107"/>
        <v>1299876430.5919573</v>
      </c>
    </row>
    <row r="82" spans="1:82">
      <c r="A82" s="7">
        <v>8</v>
      </c>
      <c r="B82" s="8" t="s">
        <v>6</v>
      </c>
      <c r="C82" s="7">
        <v>11013</v>
      </c>
      <c r="D82" s="9" t="s">
        <v>1465</v>
      </c>
      <c r="E82" s="10" t="s">
        <v>1823</v>
      </c>
      <c r="F82" s="12">
        <v>6</v>
      </c>
      <c r="G82" s="13" t="s">
        <v>1825</v>
      </c>
      <c r="H82" s="14">
        <f>VLOOKUP($C82,Sheet5!$A$2:$L$901,3,0)</f>
        <v>52441198.787345804</v>
      </c>
      <c r="I82" s="15">
        <f>VLOOKUP($C82,ผลงานแก้ไข!$A$3:$M$902,2,0)</f>
        <v>89553</v>
      </c>
      <c r="J82" s="16">
        <f t="shared" si="64"/>
        <v>585.58840895721869</v>
      </c>
      <c r="K82" s="36">
        <f t="shared" si="65"/>
        <v>107463.59999999999</v>
      </c>
      <c r="L82" s="42">
        <f t="shared" si="66"/>
        <v>107463.59999999999</v>
      </c>
      <c r="M82" s="43">
        <f t="shared" si="54"/>
        <v>602.59975223742595</v>
      </c>
      <c r="N82" s="44">
        <f t="shared" si="67"/>
        <v>64757538.734541841</v>
      </c>
      <c r="O82" s="14">
        <f>VLOOKUP($C82,Sheet5!$A$2:$L$901,4,0)</f>
        <v>4459226.5245425301</v>
      </c>
      <c r="P82" s="15">
        <f>VLOOKUP($C82,ผลงานแก้ไข!$A$3:$M$902,4,0)</f>
        <v>7123</v>
      </c>
      <c r="Q82" s="16">
        <f t="shared" si="68"/>
        <v>626.03208262565352</v>
      </c>
      <c r="R82" s="36">
        <f t="shared" si="69"/>
        <v>8547.6</v>
      </c>
      <c r="S82" s="42">
        <f t="shared" si="70"/>
        <v>8547.6</v>
      </c>
      <c r="T82" s="43">
        <f t="shared" si="55"/>
        <v>644.21831462592877</v>
      </c>
      <c r="U82" s="44">
        <f t="shared" si="71"/>
        <v>5506520.4660965893</v>
      </c>
      <c r="V82" s="14">
        <f>VLOOKUP($C82,Sheet5!$A$2:$L$901,5,0)</f>
        <v>2706405.5100140423</v>
      </c>
      <c r="W82" s="15">
        <f>VLOOKUP($C82,ผลงานแก้ไข!$A$3:$M$902,3,0)</f>
        <v>7309</v>
      </c>
      <c r="X82" s="16">
        <f t="shared" si="72"/>
        <v>370.28396634478617</v>
      </c>
      <c r="Y82" s="36">
        <f t="shared" si="73"/>
        <v>8770.7999999999993</v>
      </c>
      <c r="Z82" s="42">
        <f t="shared" si="74"/>
        <v>8770.7999999999993</v>
      </c>
      <c r="AA82" s="43">
        <f t="shared" si="56"/>
        <v>381.04071556710221</v>
      </c>
      <c r="AB82" s="44">
        <f t="shared" si="75"/>
        <v>3342031.90809594</v>
      </c>
      <c r="AC82" s="14">
        <f>VLOOKUP($C82,Sheet5!$A$2:$L$901,6,0)</f>
        <v>1248664.0968592633</v>
      </c>
      <c r="AD82" s="15">
        <f>VLOOKUP($C82,ผลงานแก้ไข!$A$3:$M$902,5,0)</f>
        <v>1820</v>
      </c>
      <c r="AE82" s="16">
        <f t="shared" si="76"/>
        <v>686.07917409849631</v>
      </c>
      <c r="AF82" s="36">
        <f t="shared" si="77"/>
        <v>2184</v>
      </c>
      <c r="AG82" s="42">
        <f t="shared" si="78"/>
        <v>2184</v>
      </c>
      <c r="AH82" s="43">
        <f t="shared" si="57"/>
        <v>706.00977410605765</v>
      </c>
      <c r="AI82" s="44">
        <f t="shared" si="79"/>
        <v>1541925.34664763</v>
      </c>
      <c r="AJ82" s="14">
        <f>VLOOKUP($C82,Sheet5!$A$2:$L$901,7,0)</f>
        <v>4058768.3004974197</v>
      </c>
      <c r="AK82" s="15">
        <f>VLOOKUP($C82,ผลงานแก้ไข!$A$3:$M$902,6,0)</f>
        <v>8098</v>
      </c>
      <c r="AL82" s="16">
        <f t="shared" si="80"/>
        <v>501.20626086656205</v>
      </c>
      <c r="AM82" s="36">
        <f t="shared" si="81"/>
        <v>9717.6</v>
      </c>
      <c r="AN82" s="42">
        <f t="shared" si="82"/>
        <v>9717.6</v>
      </c>
      <c r="AO82" s="43">
        <f t="shared" si="58"/>
        <v>515.76630274473564</v>
      </c>
      <c r="AP82" s="44">
        <f t="shared" si="83"/>
        <v>5012010.6235522432</v>
      </c>
      <c r="AQ82" s="45">
        <f t="shared" si="84"/>
        <v>80160027.078934252</v>
      </c>
      <c r="AR82" s="14">
        <f>VLOOKUP($C82,Sheet5!$A$2:$L$901,8,0)</f>
        <v>25249216.062774818</v>
      </c>
      <c r="AS82" s="17">
        <f>VLOOKUP($C82,ผลงานแก้ไข!$A$3:$M$902,8,0)</f>
        <v>2080.3874999999998</v>
      </c>
      <c r="AT82" s="14">
        <f t="shared" si="85"/>
        <v>12136.78512429767</v>
      </c>
      <c r="AU82" s="36">
        <f t="shared" si="86"/>
        <v>2496.4649999999997</v>
      </c>
      <c r="AV82" s="42">
        <f t="shared" si="87"/>
        <v>2496.4649999999997</v>
      </c>
      <c r="AW82" s="43">
        <f t="shared" si="59"/>
        <v>12489.358732158518</v>
      </c>
      <c r="AX82" s="44">
        <f t="shared" si="88"/>
        <v>31179246.947278112</v>
      </c>
      <c r="AY82" s="14">
        <f>VLOOKUP($C82,Sheet5!$A$2:$L$901,9,0)</f>
        <v>2482686.6102788551</v>
      </c>
      <c r="AZ82" s="17">
        <f>VLOOKUP($C82,ผลงานแก้ไข!$A$3:$M$902,10,0)</f>
        <v>128.79960000000003</v>
      </c>
      <c r="BA82" s="14">
        <f t="shared" si="89"/>
        <v>19275.577022590554</v>
      </c>
      <c r="BB82" s="36">
        <f t="shared" si="90"/>
        <v>154.55952000000002</v>
      </c>
      <c r="BC82" s="42">
        <f t="shared" si="91"/>
        <v>154.55952000000002</v>
      </c>
      <c r="BD82" s="43">
        <f t="shared" si="60"/>
        <v>19835.532535096809</v>
      </c>
      <c r="BE82" s="44">
        <f t="shared" si="92"/>
        <v>3065770.3875689465</v>
      </c>
      <c r="BF82" s="14">
        <f>VLOOKUP($C82,Sheet5!$A$2:$L$901,10,0)</f>
        <v>1273505.6623412154</v>
      </c>
      <c r="BG82" s="17">
        <f>VLOOKUP($C82,ผลงานแก้ไข!$A$3:$M$902,9,0)</f>
        <v>109.1636</v>
      </c>
      <c r="BH82" s="14">
        <f t="shared" si="93"/>
        <v>11666.028441176504</v>
      </c>
      <c r="BI82" s="36">
        <f t="shared" si="94"/>
        <v>130.99632</v>
      </c>
      <c r="BJ82" s="42">
        <f t="shared" si="95"/>
        <v>130.99632</v>
      </c>
      <c r="BK82" s="43">
        <f t="shared" si="61"/>
        <v>12004.926567392682</v>
      </c>
      <c r="BL82" s="44">
        <f t="shared" si="96"/>
        <v>1572601.2021986733</v>
      </c>
      <c r="BM82" s="14">
        <f>VLOOKUP($C82,Sheet5!$A$2:$L$901,11,0)</f>
        <v>278015.7349193687</v>
      </c>
      <c r="BN82" s="17">
        <f>VLOOKUP($C82,ผลงานแก้ไข!$A$3:$M$902,11,0)</f>
        <v>11.799699999999998</v>
      </c>
      <c r="BO82" s="14">
        <f t="shared" si="97"/>
        <v>23561.254516586756</v>
      </c>
      <c r="BP82" s="36">
        <f t="shared" si="98"/>
        <v>14.159639999999998</v>
      </c>
      <c r="BQ82" s="42">
        <f t="shared" si="99"/>
        <v>14.159639999999998</v>
      </c>
      <c r="BR82" s="43">
        <f t="shared" si="62"/>
        <v>24245.708960293603</v>
      </c>
      <c r="BS82" s="44">
        <f t="shared" si="100"/>
        <v>343310.51042253163</v>
      </c>
      <c r="BT82" s="14">
        <f>VLOOKUP($C82,Sheet5!$A$2:$L$901,12,0)</f>
        <v>2176427.7104266598</v>
      </c>
      <c r="BU82" s="17">
        <f>VLOOKUP($C82,ผลงานแก้ไข!$A$3:$M$902,12,0)</f>
        <v>72.640399999999914</v>
      </c>
      <c r="BV82" s="14">
        <f t="shared" si="101"/>
        <v>29961.670233460474</v>
      </c>
      <c r="BW82" s="36">
        <f t="shared" si="102"/>
        <v>87.168479999999889</v>
      </c>
      <c r="BX82" s="42">
        <f t="shared" si="103"/>
        <v>87.168479999999889</v>
      </c>
      <c r="BY82" s="43">
        <f t="shared" si="63"/>
        <v>30832.056753742501</v>
      </c>
      <c r="BZ82" s="44">
        <f t="shared" si="104"/>
        <v>2687583.5224974649</v>
      </c>
      <c r="CA82" s="45">
        <f t="shared" si="105"/>
        <v>38848512.569965735</v>
      </c>
      <c r="CB82" s="46">
        <f t="shared" si="106"/>
        <v>119008539.64889999</v>
      </c>
      <c r="CC82" s="47">
        <f>IFERROR(VLOOKUP($C82,'UC Revenue Structure'!$A$2:$F$897,6,0),0)</f>
        <v>0.55000000000000004</v>
      </c>
      <c r="CD82" s="46">
        <f t="shared" si="107"/>
        <v>65454696.806894995</v>
      </c>
    </row>
    <row r="83" spans="1:82">
      <c r="A83" s="7">
        <v>8</v>
      </c>
      <c r="B83" s="8" t="s">
        <v>6</v>
      </c>
      <c r="C83" s="7">
        <v>11014</v>
      </c>
      <c r="D83" s="9" t="s">
        <v>1466</v>
      </c>
      <c r="E83" s="10" t="s">
        <v>1823</v>
      </c>
      <c r="F83" s="12">
        <v>6</v>
      </c>
      <c r="G83" s="13" t="s">
        <v>1825</v>
      </c>
      <c r="H83" s="14">
        <f>VLOOKUP($C83,Sheet5!$A$2:$L$901,3,0)</f>
        <v>41518124.780138448</v>
      </c>
      <c r="I83" s="15">
        <f>VLOOKUP($C83,ผลงานแก้ไข!$A$3:$M$902,2,0)</f>
        <v>77697</v>
      </c>
      <c r="J83" s="16">
        <f t="shared" si="64"/>
        <v>534.35943189747934</v>
      </c>
      <c r="K83" s="36">
        <f t="shared" si="65"/>
        <v>93236.4</v>
      </c>
      <c r="L83" s="42">
        <f t="shared" si="66"/>
        <v>93236.4</v>
      </c>
      <c r="M83" s="43">
        <f t="shared" si="54"/>
        <v>549.88257339410109</v>
      </c>
      <c r="N83" s="44">
        <f t="shared" si="67"/>
        <v>51269071.566001765</v>
      </c>
      <c r="O83" s="14">
        <f>VLOOKUP($C83,Sheet5!$A$2:$L$901,4,0)</f>
        <v>4436003.5698502371</v>
      </c>
      <c r="P83" s="15">
        <f>VLOOKUP($C83,ผลงานแก้ไข!$A$3:$M$902,4,0)</f>
        <v>6687</v>
      </c>
      <c r="Q83" s="16">
        <f t="shared" si="68"/>
        <v>663.3772349110568</v>
      </c>
      <c r="R83" s="36">
        <f t="shared" si="69"/>
        <v>8024.4</v>
      </c>
      <c r="S83" s="42">
        <f t="shared" si="70"/>
        <v>8024.4</v>
      </c>
      <c r="T83" s="43">
        <f t="shared" si="55"/>
        <v>682.64834358522296</v>
      </c>
      <c r="U83" s="44">
        <f t="shared" si="71"/>
        <v>5477843.3682652628</v>
      </c>
      <c r="V83" s="14">
        <f>VLOOKUP($C83,Sheet5!$A$2:$L$901,5,0)</f>
        <v>1176642.8964569329</v>
      </c>
      <c r="W83" s="15">
        <f>VLOOKUP($C83,ผลงานแก้ไข!$A$3:$M$902,3,0)</f>
        <v>3068</v>
      </c>
      <c r="X83" s="16">
        <f t="shared" si="72"/>
        <v>383.52115269130798</v>
      </c>
      <c r="Y83" s="36">
        <f t="shared" si="73"/>
        <v>3681.6</v>
      </c>
      <c r="Z83" s="42">
        <f t="shared" si="74"/>
        <v>3681.6</v>
      </c>
      <c r="AA83" s="43">
        <f t="shared" si="56"/>
        <v>394.66244217699045</v>
      </c>
      <c r="AB83" s="44">
        <f t="shared" si="75"/>
        <v>1452989.2471188081</v>
      </c>
      <c r="AC83" s="14">
        <f>VLOOKUP($C83,Sheet5!$A$2:$L$901,6,0)</f>
        <v>867943.98987108585</v>
      </c>
      <c r="AD83" s="15">
        <f>VLOOKUP($C83,ผลงานแก้ไข!$A$3:$M$902,5,0)</f>
        <v>1438</v>
      </c>
      <c r="AE83" s="16">
        <f t="shared" si="76"/>
        <v>603.57718349866889</v>
      </c>
      <c r="AF83" s="36">
        <f t="shared" si="77"/>
        <v>1725.6</v>
      </c>
      <c r="AG83" s="42">
        <f t="shared" si="78"/>
        <v>1725.6</v>
      </c>
      <c r="AH83" s="43">
        <f t="shared" si="57"/>
        <v>621.1111006793052</v>
      </c>
      <c r="AI83" s="44">
        <f t="shared" si="79"/>
        <v>1071789.315332209</v>
      </c>
      <c r="AJ83" s="14">
        <f>VLOOKUP($C83,Sheet5!$A$2:$L$901,7,0)</f>
        <v>3044270.8414414953</v>
      </c>
      <c r="AK83" s="15">
        <f>VLOOKUP($C83,ผลงานแก้ไข!$A$3:$M$902,6,0)</f>
        <v>80206</v>
      </c>
      <c r="AL83" s="16">
        <f t="shared" si="80"/>
        <v>37.955649719989715</v>
      </c>
      <c r="AM83" s="36">
        <f t="shared" si="81"/>
        <v>96247.2</v>
      </c>
      <c r="AN83" s="42">
        <f t="shared" si="82"/>
        <v>96247.2</v>
      </c>
      <c r="AO83" s="43">
        <f t="shared" si="58"/>
        <v>39.058261344355415</v>
      </c>
      <c r="AP83" s="44">
        <f t="shared" si="83"/>
        <v>3759248.2912624446</v>
      </c>
      <c r="AQ83" s="45">
        <f t="shared" si="84"/>
        <v>63030941.787980497</v>
      </c>
      <c r="AR83" s="14">
        <f>VLOOKUP($C83,Sheet5!$A$2:$L$901,8,0)</f>
        <v>29643202.006868072</v>
      </c>
      <c r="AS83" s="17">
        <f>VLOOKUP($C83,ผลงานแก้ไข!$A$3:$M$902,8,0)</f>
        <v>2160.4634999999998</v>
      </c>
      <c r="AT83" s="14">
        <f t="shared" si="85"/>
        <v>13720.760386309732</v>
      </c>
      <c r="AU83" s="36">
        <f t="shared" si="86"/>
        <v>2592.5561999999995</v>
      </c>
      <c r="AV83" s="42">
        <f t="shared" si="87"/>
        <v>2592.5561999999995</v>
      </c>
      <c r="AW83" s="43">
        <f t="shared" si="59"/>
        <v>14119.34847553203</v>
      </c>
      <c r="AX83" s="44">
        <f t="shared" si="88"/>
        <v>36605204.430201106</v>
      </c>
      <c r="AY83" s="14">
        <f>VLOOKUP($C83,Sheet5!$A$2:$L$901,9,0)</f>
        <v>2958838.0669997358</v>
      </c>
      <c r="AZ83" s="17">
        <f>VLOOKUP($C83,ผลงานแก้ไข!$A$3:$M$902,10,0)</f>
        <v>148.61240000000001</v>
      </c>
      <c r="BA83" s="14">
        <f t="shared" si="89"/>
        <v>19909.765719413292</v>
      </c>
      <c r="BB83" s="36">
        <f t="shared" si="90"/>
        <v>178.33488</v>
      </c>
      <c r="BC83" s="42">
        <f t="shared" si="91"/>
        <v>178.33488</v>
      </c>
      <c r="BD83" s="43">
        <f t="shared" si="60"/>
        <v>20488.144413562248</v>
      </c>
      <c r="BE83" s="44">
        <f t="shared" si="92"/>
        <v>3653750.7754152939</v>
      </c>
      <c r="BF83" s="14">
        <f>VLOOKUP($C83,Sheet5!$A$2:$L$901,10,0)</f>
        <v>565237.54430824472</v>
      </c>
      <c r="BG83" s="17">
        <f>VLOOKUP($C83,ผลงานแก้ไข!$A$3:$M$902,9,0)</f>
        <v>55.841800000000006</v>
      </c>
      <c r="BH83" s="14">
        <f t="shared" si="93"/>
        <v>10122.122573202236</v>
      </c>
      <c r="BI83" s="36">
        <f t="shared" si="94"/>
        <v>67.010159999999999</v>
      </c>
      <c r="BJ83" s="42">
        <f t="shared" si="95"/>
        <v>67.010159999999999</v>
      </c>
      <c r="BK83" s="43">
        <f t="shared" si="61"/>
        <v>10416.170233953761</v>
      </c>
      <c r="BL83" s="44">
        <f t="shared" si="96"/>
        <v>697989.23396447895</v>
      </c>
      <c r="BM83" s="14">
        <f>VLOOKUP($C83,Sheet5!$A$2:$L$901,11,0)</f>
        <v>710312.59539257898</v>
      </c>
      <c r="BN83" s="17">
        <f>VLOOKUP($C83,ผลงานแก้ไข!$A$3:$M$902,11,0)</f>
        <v>49.188699999999997</v>
      </c>
      <c r="BO83" s="14">
        <f t="shared" si="97"/>
        <v>14440.564507551104</v>
      </c>
      <c r="BP83" s="36">
        <f t="shared" si="98"/>
        <v>59.026439999999994</v>
      </c>
      <c r="BQ83" s="42">
        <f t="shared" si="99"/>
        <v>59.026439999999994</v>
      </c>
      <c r="BR83" s="43">
        <f t="shared" si="62"/>
        <v>14860.062906495463</v>
      </c>
      <c r="BS83" s="44">
        <f t="shared" si="100"/>
        <v>877136.61154647998</v>
      </c>
      <c r="BT83" s="14">
        <f>VLOOKUP($C83,Sheet5!$A$2:$L$901,12,0)</f>
        <v>2032030.5886731679</v>
      </c>
      <c r="BU83" s="17">
        <f>VLOOKUP($C83,ผลงานแก้ไข!$A$3:$M$902,12,0)</f>
        <v>69.447500000000005</v>
      </c>
      <c r="BV83" s="14">
        <f t="shared" si="101"/>
        <v>29259.953038959902</v>
      </c>
      <c r="BW83" s="36">
        <f t="shared" si="102"/>
        <v>83.337000000000003</v>
      </c>
      <c r="BX83" s="42">
        <f t="shared" si="103"/>
        <v>83.337000000000003</v>
      </c>
      <c r="BY83" s="43">
        <f t="shared" si="63"/>
        <v>30109.954674741686</v>
      </c>
      <c r="BZ83" s="44">
        <f t="shared" si="104"/>
        <v>2509273.2927289479</v>
      </c>
      <c r="CA83" s="45">
        <f t="shared" si="105"/>
        <v>44343354.343856305</v>
      </c>
      <c r="CB83" s="46">
        <f t="shared" si="106"/>
        <v>107374296.1318368</v>
      </c>
      <c r="CC83" s="47">
        <f>IFERROR(VLOOKUP($C83,'UC Revenue Structure'!$A$2:$F$897,6,0),0)</f>
        <v>0.55000000000000004</v>
      </c>
      <c r="CD83" s="46">
        <f t="shared" si="107"/>
        <v>59055862.872510247</v>
      </c>
    </row>
    <row r="84" spans="1:82">
      <c r="A84" s="7">
        <v>8</v>
      </c>
      <c r="B84" s="8" t="s">
        <v>6</v>
      </c>
      <c r="C84" s="7">
        <v>11015</v>
      </c>
      <c r="D84" s="9" t="s">
        <v>1467</v>
      </c>
      <c r="E84" s="10" t="s">
        <v>1823</v>
      </c>
      <c r="F84" s="12">
        <v>14</v>
      </c>
      <c r="G84" s="13" t="s">
        <v>1839</v>
      </c>
      <c r="H84" s="14">
        <f>VLOOKUP($C84,Sheet5!$A$2:$L$901,3,0)</f>
        <v>119302926.04497382</v>
      </c>
      <c r="I84" s="15">
        <f>VLOOKUP($C84,ผลงานแก้ไข!$A$3:$M$902,2,0)</f>
        <v>155117</v>
      </c>
      <c r="J84" s="16">
        <f t="shared" si="64"/>
        <v>769.11573873252973</v>
      </c>
      <c r="K84" s="36">
        <f t="shared" si="65"/>
        <v>186140.4</v>
      </c>
      <c r="L84" s="42">
        <f t="shared" si="66"/>
        <v>186140.4</v>
      </c>
      <c r="M84" s="43">
        <f t="shared" si="54"/>
        <v>791.45855094270973</v>
      </c>
      <c r="N84" s="44">
        <f t="shared" si="67"/>
        <v>147322411.25589636</v>
      </c>
      <c r="O84" s="14">
        <f>VLOOKUP($C84,Sheet5!$A$2:$L$901,4,0)</f>
        <v>36071989.249649622</v>
      </c>
      <c r="P84" s="15">
        <f>VLOOKUP($C84,ผลงานแก้ไข!$A$3:$M$902,4,0)</f>
        <v>27108</v>
      </c>
      <c r="Q84" s="16">
        <f t="shared" si="68"/>
        <v>1330.6768942618276</v>
      </c>
      <c r="R84" s="36">
        <f t="shared" si="69"/>
        <v>32529.599999999999</v>
      </c>
      <c r="S84" s="42">
        <f t="shared" si="70"/>
        <v>32529.599999999999</v>
      </c>
      <c r="T84" s="43">
        <f t="shared" si="55"/>
        <v>1369.3330580401337</v>
      </c>
      <c r="U84" s="44">
        <f t="shared" si="71"/>
        <v>44543856.644822329</v>
      </c>
      <c r="V84" s="14">
        <f>VLOOKUP($C84,Sheet5!$A$2:$L$901,5,0)</f>
        <v>8962765.977453107</v>
      </c>
      <c r="W84" s="15">
        <f>VLOOKUP($C84,ผลงานแก้ไข!$A$3:$M$902,3,0)</f>
        <v>12601</v>
      </c>
      <c r="X84" s="16">
        <f t="shared" si="72"/>
        <v>711.27418279923074</v>
      </c>
      <c r="Y84" s="36">
        <f t="shared" si="73"/>
        <v>15121.199999999999</v>
      </c>
      <c r="Z84" s="42">
        <f t="shared" si="74"/>
        <v>15121.199999999999</v>
      </c>
      <c r="AA84" s="43">
        <f t="shared" si="56"/>
        <v>731.93669780954838</v>
      </c>
      <c r="AB84" s="44">
        <f t="shared" si="75"/>
        <v>11067761.194917742</v>
      </c>
      <c r="AC84" s="14">
        <f>VLOOKUP($C84,Sheet5!$A$2:$L$901,6,0)</f>
        <v>5272300.7958543962</v>
      </c>
      <c r="AD84" s="15">
        <f>VLOOKUP($C84,ผลงานแก้ไข!$A$3:$M$902,5,0)</f>
        <v>4081</v>
      </c>
      <c r="AE84" s="16">
        <f t="shared" si="76"/>
        <v>1291.9139416452822</v>
      </c>
      <c r="AF84" s="36">
        <f t="shared" si="77"/>
        <v>4897.2</v>
      </c>
      <c r="AG84" s="42">
        <f t="shared" si="78"/>
        <v>4897.2</v>
      </c>
      <c r="AH84" s="43">
        <f t="shared" si="57"/>
        <v>1329.4440416500777</v>
      </c>
      <c r="AI84" s="44">
        <f t="shared" si="79"/>
        <v>6510553.3607687606</v>
      </c>
      <c r="AJ84" s="14">
        <f>VLOOKUP($C84,Sheet5!$A$2:$L$901,7,0)</f>
        <v>14853150.016687153</v>
      </c>
      <c r="AK84" s="15">
        <f>VLOOKUP($C84,ผลงานแก้ไข!$A$3:$M$902,6,0)</f>
        <v>22490</v>
      </c>
      <c r="AL84" s="16">
        <f t="shared" si="80"/>
        <v>660.43352675354174</v>
      </c>
      <c r="AM84" s="36">
        <f t="shared" si="81"/>
        <v>26988</v>
      </c>
      <c r="AN84" s="42">
        <f t="shared" si="82"/>
        <v>26988</v>
      </c>
      <c r="AO84" s="43">
        <f t="shared" si="58"/>
        <v>679.61912070573214</v>
      </c>
      <c r="AP84" s="44">
        <f t="shared" si="83"/>
        <v>18341560.829606298</v>
      </c>
      <c r="AQ84" s="45">
        <f t="shared" si="84"/>
        <v>227786143.28601149</v>
      </c>
      <c r="AR84" s="14">
        <f>VLOOKUP($C84,Sheet5!$A$2:$L$901,8,0)</f>
        <v>145354693.9437944</v>
      </c>
      <c r="AS84" s="17">
        <f>VLOOKUP($C84,ผลงานแก้ไข!$A$3:$M$902,8,0)</f>
        <v>10912.98</v>
      </c>
      <c r="AT84" s="14">
        <f t="shared" si="85"/>
        <v>13319.431900708551</v>
      </c>
      <c r="AU84" s="36">
        <f t="shared" si="86"/>
        <v>13095.575999999999</v>
      </c>
      <c r="AV84" s="42">
        <f t="shared" si="87"/>
        <v>13095.575999999999</v>
      </c>
      <c r="AW84" s="43">
        <f t="shared" si="59"/>
        <v>13706.361397424134</v>
      </c>
      <c r="AX84" s="44">
        <f t="shared" si="88"/>
        <v>179492697.36343396</v>
      </c>
      <c r="AY84" s="14">
        <f>VLOOKUP($C84,Sheet5!$A$2:$L$901,9,0)</f>
        <v>15509717.474756885</v>
      </c>
      <c r="AZ84" s="17">
        <f>VLOOKUP($C84,ผลงานแก้ไข!$A$3:$M$902,10,0)</f>
        <v>1367.9</v>
      </c>
      <c r="BA84" s="14">
        <f t="shared" si="89"/>
        <v>11338.341600085449</v>
      </c>
      <c r="BB84" s="36">
        <f t="shared" si="90"/>
        <v>1641.48</v>
      </c>
      <c r="BC84" s="42">
        <f t="shared" si="91"/>
        <v>1641.48</v>
      </c>
      <c r="BD84" s="43">
        <f t="shared" si="60"/>
        <v>11667.720423567931</v>
      </c>
      <c r="BE84" s="44">
        <f t="shared" si="92"/>
        <v>19152329.720878288</v>
      </c>
      <c r="BF84" s="14">
        <f>VLOOKUP($C84,Sheet5!$A$2:$L$901,10,0)</f>
        <v>7666347.3480688101</v>
      </c>
      <c r="BG84" s="17">
        <f>VLOOKUP($C84,ผลงานแก้ไข!$A$3:$M$902,9,0)</f>
        <v>545.57999999999993</v>
      </c>
      <c r="BH84" s="14">
        <f t="shared" si="93"/>
        <v>14051.738238331338</v>
      </c>
      <c r="BI84" s="36">
        <f t="shared" si="94"/>
        <v>654.69599999999991</v>
      </c>
      <c r="BJ84" s="42">
        <f t="shared" si="95"/>
        <v>654.69599999999991</v>
      </c>
      <c r="BK84" s="43">
        <f t="shared" si="61"/>
        <v>14459.941234154863</v>
      </c>
      <c r="BL84" s="44">
        <f t="shared" si="96"/>
        <v>9466865.6862362511</v>
      </c>
      <c r="BM84" s="14">
        <f>VLOOKUP($C84,Sheet5!$A$2:$L$901,11,0)</f>
        <v>1825671.5160675677</v>
      </c>
      <c r="BN84" s="17">
        <f>VLOOKUP($C84,ผลงานแก้ไข!$A$3:$M$902,11,0)</f>
        <v>107.14999999999999</v>
      </c>
      <c r="BO84" s="14">
        <f t="shared" si="97"/>
        <v>17038.46491896937</v>
      </c>
      <c r="BP84" s="36">
        <f t="shared" si="98"/>
        <v>128.57999999999998</v>
      </c>
      <c r="BQ84" s="42">
        <f t="shared" si="99"/>
        <v>128.57999999999998</v>
      </c>
      <c r="BR84" s="43">
        <f t="shared" si="62"/>
        <v>17533.432324865429</v>
      </c>
      <c r="BS84" s="44">
        <f t="shared" si="100"/>
        <v>2254448.7283311966</v>
      </c>
      <c r="BT84" s="14">
        <f>VLOOKUP($C84,Sheet5!$A$2:$L$901,12,0)</f>
        <v>12060997.032694198</v>
      </c>
      <c r="BU84" s="17">
        <f>VLOOKUP($C84,ผลงานแก้ไข!$A$3:$M$902,12,0)</f>
        <v>654.4200000000011</v>
      </c>
      <c r="BV84" s="14">
        <f t="shared" si="101"/>
        <v>18430.055671730966</v>
      </c>
      <c r="BW84" s="36">
        <f t="shared" si="102"/>
        <v>785.30400000000134</v>
      </c>
      <c r="BX84" s="42">
        <f t="shared" si="103"/>
        <v>785.30400000000134</v>
      </c>
      <c r="BY84" s="43">
        <f t="shared" si="63"/>
        <v>18965.448788994752</v>
      </c>
      <c r="BZ84" s="44">
        <f t="shared" si="104"/>
        <v>14893642.79579276</v>
      </c>
      <c r="CA84" s="45">
        <f t="shared" si="105"/>
        <v>225259984.29467249</v>
      </c>
      <c r="CB84" s="46">
        <f t="shared" si="106"/>
        <v>453046127.58068395</v>
      </c>
      <c r="CC84" s="47">
        <f>IFERROR(VLOOKUP($C84,'UC Revenue Structure'!$A$2:$F$897,6,0),0)</f>
        <v>0.47</v>
      </c>
      <c r="CD84" s="46">
        <f t="shared" si="107"/>
        <v>212931679.96292144</v>
      </c>
    </row>
    <row r="85" spans="1:82">
      <c r="A85" s="7">
        <v>8</v>
      </c>
      <c r="B85" s="8" t="s">
        <v>6</v>
      </c>
      <c r="C85" s="7">
        <v>11016</v>
      </c>
      <c r="D85" s="9" t="s">
        <v>1468</v>
      </c>
      <c r="E85" s="10" t="s">
        <v>1823</v>
      </c>
      <c r="F85" s="12">
        <v>2</v>
      </c>
      <c r="G85" s="13" t="s">
        <v>1830</v>
      </c>
      <c r="H85" s="14">
        <f>VLOOKUP($C85,Sheet5!$A$2:$L$901,3,0)</f>
        <v>16099497.375466531</v>
      </c>
      <c r="I85" s="15">
        <f>VLOOKUP($C85,ผลงานแก้ไข!$A$3:$M$902,2,0)</f>
        <v>15807</v>
      </c>
      <c r="J85" s="16">
        <f t="shared" si="64"/>
        <v>1018.5042940131923</v>
      </c>
      <c r="K85" s="36">
        <f t="shared" si="65"/>
        <v>18968.399999999998</v>
      </c>
      <c r="L85" s="42">
        <f t="shared" si="66"/>
        <v>18968.399999999998</v>
      </c>
      <c r="M85" s="43">
        <f t="shared" si="54"/>
        <v>1048.0918437542755</v>
      </c>
      <c r="N85" s="44">
        <f t="shared" si="67"/>
        <v>19880625.329068597</v>
      </c>
      <c r="O85" s="14">
        <f>VLOOKUP($C85,Sheet5!$A$2:$L$901,4,0)</f>
        <v>4256812.8954329668</v>
      </c>
      <c r="P85" s="15">
        <f>VLOOKUP($C85,ผลงานแก้ไข!$A$3:$M$902,4,0)</f>
        <v>3108</v>
      </c>
      <c r="Q85" s="16">
        <f t="shared" si="68"/>
        <v>1369.6309187364759</v>
      </c>
      <c r="R85" s="36">
        <f t="shared" si="69"/>
        <v>3729.6</v>
      </c>
      <c r="S85" s="42">
        <f t="shared" si="70"/>
        <v>3729.6</v>
      </c>
      <c r="T85" s="43">
        <f t="shared" si="55"/>
        <v>1409.4186969257705</v>
      </c>
      <c r="U85" s="44">
        <f t="shared" si="71"/>
        <v>5256567.9720543539</v>
      </c>
      <c r="V85" s="14">
        <f>VLOOKUP($C85,Sheet5!$A$2:$L$901,5,0)</f>
        <v>2173354.3593941466</v>
      </c>
      <c r="W85" s="15">
        <f>VLOOKUP($C85,ผลงานแก้ไข!$A$3:$M$902,3,0)</f>
        <v>2235</v>
      </c>
      <c r="X85" s="16">
        <f t="shared" si="72"/>
        <v>972.41805789447278</v>
      </c>
      <c r="Y85" s="36">
        <f t="shared" si="73"/>
        <v>2682</v>
      </c>
      <c r="Z85" s="42">
        <f t="shared" si="74"/>
        <v>2682</v>
      </c>
      <c r="AA85" s="43">
        <f t="shared" si="56"/>
        <v>1000.6668024763072</v>
      </c>
      <c r="AB85" s="44">
        <f t="shared" si="75"/>
        <v>2683788.3642414561</v>
      </c>
      <c r="AC85" s="14">
        <f>VLOOKUP($C85,Sheet5!$A$2:$L$901,6,0)</f>
        <v>1401126.7238786549</v>
      </c>
      <c r="AD85" s="15">
        <f>VLOOKUP($C85,ผลงานแก้ไข!$A$3:$M$902,5,0)</f>
        <v>822</v>
      </c>
      <c r="AE85" s="16">
        <f t="shared" si="76"/>
        <v>1704.5337273462956</v>
      </c>
      <c r="AF85" s="36">
        <f t="shared" si="77"/>
        <v>986.4</v>
      </c>
      <c r="AG85" s="42">
        <f t="shared" si="78"/>
        <v>986.4</v>
      </c>
      <c r="AH85" s="43">
        <f t="shared" si="57"/>
        <v>1754.0504321257054</v>
      </c>
      <c r="AI85" s="44">
        <f t="shared" si="79"/>
        <v>1730195.3462487957</v>
      </c>
      <c r="AJ85" s="14">
        <f>VLOOKUP($C85,Sheet5!$A$2:$L$901,7,0)</f>
        <v>1290261.3439964356</v>
      </c>
      <c r="AK85" s="15">
        <f>VLOOKUP($C85,ผลงานแก้ไข!$A$3:$M$902,6,0)</f>
        <v>2211</v>
      </c>
      <c r="AL85" s="16">
        <f t="shared" si="80"/>
        <v>583.56460605899395</v>
      </c>
      <c r="AM85" s="36">
        <f t="shared" si="81"/>
        <v>2653.2</v>
      </c>
      <c r="AN85" s="42">
        <f t="shared" si="82"/>
        <v>2653.2</v>
      </c>
      <c r="AO85" s="43">
        <f t="shared" si="58"/>
        <v>600.51715786500768</v>
      </c>
      <c r="AP85" s="44">
        <f t="shared" si="83"/>
        <v>1593292.1232474383</v>
      </c>
      <c r="AQ85" s="45">
        <f t="shared" si="84"/>
        <v>31144469.134860639</v>
      </c>
      <c r="AR85" s="14">
        <f>VLOOKUP($C85,Sheet5!$A$2:$L$901,8,0)</f>
        <v>1126147.3079977338</v>
      </c>
      <c r="AS85" s="17">
        <f>VLOOKUP($C85,ผลงานแก้ไข!$A$3:$M$902,8,0)</f>
        <v>46.062400000000004</v>
      </c>
      <c r="AT85" s="14">
        <f t="shared" si="85"/>
        <v>24448.298568848644</v>
      </c>
      <c r="AU85" s="36">
        <f t="shared" si="86"/>
        <v>55.274880000000003</v>
      </c>
      <c r="AV85" s="42">
        <f t="shared" si="87"/>
        <v>55.274880000000003</v>
      </c>
      <c r="AW85" s="43">
        <f t="shared" si="59"/>
        <v>25158.521642273696</v>
      </c>
      <c r="AX85" s="44">
        <f t="shared" si="88"/>
        <v>1390634.2647540816</v>
      </c>
      <c r="AY85" s="14">
        <f>VLOOKUP($C85,Sheet5!$A$2:$L$901,9,0)</f>
        <v>597809.3491707769</v>
      </c>
      <c r="AZ85" s="17">
        <f>VLOOKUP($C85,ผลงานแก้ไข!$A$3:$M$902,10,0)</f>
        <v>14.066599999999999</v>
      </c>
      <c r="BA85" s="14">
        <f t="shared" si="89"/>
        <v>42498.496379421958</v>
      </c>
      <c r="BB85" s="36">
        <f t="shared" si="90"/>
        <v>16.879919999999998</v>
      </c>
      <c r="BC85" s="42">
        <f t="shared" si="91"/>
        <v>16.879919999999998</v>
      </c>
      <c r="BD85" s="43">
        <f t="shared" si="60"/>
        <v>43733.077699244168</v>
      </c>
      <c r="BE85" s="44">
        <f t="shared" si="92"/>
        <v>738210.85291702556</v>
      </c>
      <c r="BF85" s="14">
        <f>VLOOKUP($C85,Sheet5!$A$2:$L$901,10,0)</f>
        <v>77251.789608861902</v>
      </c>
      <c r="BG85" s="17">
        <f>VLOOKUP($C85,ผลงานแก้ไข!$A$3:$M$902,9,0)</f>
        <v>2.1551999999999998</v>
      </c>
      <c r="BH85" s="14">
        <f t="shared" si="93"/>
        <v>35844.371570555821</v>
      </c>
      <c r="BI85" s="36">
        <f t="shared" si="94"/>
        <v>2.5862399999999997</v>
      </c>
      <c r="BJ85" s="42">
        <f t="shared" si="95"/>
        <v>2.5862399999999997</v>
      </c>
      <c r="BK85" s="43">
        <f t="shared" si="61"/>
        <v>36885.650564680465</v>
      </c>
      <c r="BL85" s="44">
        <f t="shared" si="96"/>
        <v>95395.144916399193</v>
      </c>
      <c r="BM85" s="14">
        <f>VLOOKUP($C85,Sheet5!$A$2:$L$901,11,0)</f>
        <v>22265.109816703691</v>
      </c>
      <c r="BN85" s="17">
        <f>VLOOKUP($C85,ผลงานแก้ไข!$A$3:$M$902,11,0)</f>
        <v>1.6074999999999999</v>
      </c>
      <c r="BO85" s="14">
        <f t="shared" si="97"/>
        <v>13850.768159691255</v>
      </c>
      <c r="BP85" s="36">
        <f t="shared" si="98"/>
        <v>1.9289999999999998</v>
      </c>
      <c r="BQ85" s="42">
        <f t="shared" si="99"/>
        <v>1.9289999999999998</v>
      </c>
      <c r="BR85" s="43">
        <f t="shared" si="62"/>
        <v>14253.132974730286</v>
      </c>
      <c r="BS85" s="44">
        <f t="shared" si="100"/>
        <v>27494.293508254719</v>
      </c>
      <c r="BT85" s="14">
        <f>VLOOKUP($C85,Sheet5!$A$2:$L$901,12,0)</f>
        <v>32792.365237192847</v>
      </c>
      <c r="BU85" s="17">
        <f>VLOOKUP($C85,ผลงานแก้ไข!$A$3:$M$902,12,0)</f>
        <v>-0.39820000000001343</v>
      </c>
      <c r="BV85" s="14">
        <f t="shared" si="101"/>
        <v>-82351.49481966786</v>
      </c>
      <c r="BW85" s="36">
        <f t="shared" si="102"/>
        <v>-0.47784000000001609</v>
      </c>
      <c r="BX85" s="42">
        <f t="shared" si="103"/>
        <v>-0.47784000000001609</v>
      </c>
      <c r="BY85" s="43">
        <f t="shared" si="63"/>
        <v>-84743.805744179204</v>
      </c>
      <c r="BZ85" s="44">
        <f t="shared" si="104"/>
        <v>40493.980136799953</v>
      </c>
      <c r="CA85" s="45">
        <f t="shared" si="105"/>
        <v>2292228.5362325613</v>
      </c>
      <c r="CB85" s="46">
        <f t="shared" si="106"/>
        <v>33436697.671093199</v>
      </c>
      <c r="CC85" s="47">
        <f>IFERROR(VLOOKUP($C85,'UC Revenue Structure'!$A$2:$F$897,6,0),0)</f>
        <v>0.5</v>
      </c>
      <c r="CD85" s="46">
        <f t="shared" si="107"/>
        <v>16718348.8355466</v>
      </c>
    </row>
    <row r="86" spans="1:82">
      <c r="A86" s="7">
        <v>8</v>
      </c>
      <c r="B86" s="8" t="s">
        <v>6</v>
      </c>
      <c r="C86" s="7">
        <v>11017</v>
      </c>
      <c r="D86" s="9" t="s">
        <v>1469</v>
      </c>
      <c r="E86" s="10" t="s">
        <v>1823</v>
      </c>
      <c r="F86" s="12">
        <v>6</v>
      </c>
      <c r="G86" s="13" t="s">
        <v>1825</v>
      </c>
      <c r="H86" s="14">
        <f>VLOOKUP($C86,Sheet5!$A$2:$L$901,3,0)</f>
        <v>41965186.032675974</v>
      </c>
      <c r="I86" s="15">
        <f>VLOOKUP($C86,ผลงานแก้ไข!$A$3:$M$902,2,0)</f>
        <v>69193</v>
      </c>
      <c r="J86" s="16">
        <f t="shared" si="64"/>
        <v>606.49467478901011</v>
      </c>
      <c r="K86" s="36">
        <f t="shared" si="65"/>
        <v>83031.599999999991</v>
      </c>
      <c r="L86" s="42">
        <f t="shared" si="66"/>
        <v>83031.599999999991</v>
      </c>
      <c r="M86" s="43">
        <f t="shared" si="54"/>
        <v>624.11334509163089</v>
      </c>
      <c r="N86" s="44">
        <f t="shared" si="67"/>
        <v>51821129.624310255</v>
      </c>
      <c r="O86" s="14">
        <f>VLOOKUP($C86,Sheet5!$A$2:$L$901,4,0)</f>
        <v>4045777.5807086932</v>
      </c>
      <c r="P86" s="15">
        <f>VLOOKUP($C86,ผลงานแก้ไข!$A$3:$M$902,4,0)</f>
        <v>6447</v>
      </c>
      <c r="Q86" s="16">
        <f t="shared" si="68"/>
        <v>627.54421912652288</v>
      </c>
      <c r="R86" s="36">
        <f t="shared" si="69"/>
        <v>7736.4</v>
      </c>
      <c r="S86" s="42">
        <f t="shared" si="70"/>
        <v>7736.4</v>
      </c>
      <c r="T86" s="43">
        <f t="shared" si="55"/>
        <v>645.77437869214839</v>
      </c>
      <c r="U86" s="44">
        <f t="shared" si="71"/>
        <v>4995968.9033139367</v>
      </c>
      <c r="V86" s="14">
        <f>VLOOKUP($C86,Sheet5!$A$2:$L$901,5,0)</f>
        <v>1056621.456057711</v>
      </c>
      <c r="W86" s="15">
        <f>VLOOKUP($C86,ผลงานแก้ไข!$A$3:$M$902,3,0)</f>
        <v>2456</v>
      </c>
      <c r="X86" s="16">
        <f t="shared" si="72"/>
        <v>430.22046256421459</v>
      </c>
      <c r="Y86" s="36">
        <f t="shared" si="73"/>
        <v>2947.2</v>
      </c>
      <c r="Z86" s="42">
        <f t="shared" si="74"/>
        <v>2947.2</v>
      </c>
      <c r="AA86" s="43">
        <f t="shared" si="56"/>
        <v>442.71836700170502</v>
      </c>
      <c r="AB86" s="44">
        <f t="shared" si="75"/>
        <v>1304779.571227425</v>
      </c>
      <c r="AC86" s="14">
        <f>VLOOKUP($C86,Sheet5!$A$2:$L$901,6,0)</f>
        <v>655430.76899665291</v>
      </c>
      <c r="AD86" s="15">
        <f>VLOOKUP($C86,ผลงานแก้ไข!$A$3:$M$902,5,0)</f>
        <v>991</v>
      </c>
      <c r="AE86" s="16">
        <f t="shared" si="76"/>
        <v>661.38321795827744</v>
      </c>
      <c r="AF86" s="36">
        <f t="shared" si="77"/>
        <v>1189.2</v>
      </c>
      <c r="AG86" s="42">
        <f t="shared" si="78"/>
        <v>1189.2</v>
      </c>
      <c r="AH86" s="43">
        <f t="shared" si="57"/>
        <v>680.59640043996535</v>
      </c>
      <c r="AI86" s="44">
        <f t="shared" si="79"/>
        <v>809365.23940320686</v>
      </c>
      <c r="AJ86" s="14">
        <f>VLOOKUP($C86,Sheet5!$A$2:$L$901,7,0)</f>
        <v>3002738.6579447174</v>
      </c>
      <c r="AK86" s="15">
        <f>VLOOKUP($C86,ผลงานแก้ไข!$A$3:$M$902,6,0)</f>
        <v>4080</v>
      </c>
      <c r="AL86" s="16">
        <f t="shared" si="80"/>
        <v>735.96535733939152</v>
      </c>
      <c r="AM86" s="36">
        <f t="shared" si="81"/>
        <v>4896</v>
      </c>
      <c r="AN86" s="42">
        <f t="shared" si="82"/>
        <v>4896</v>
      </c>
      <c r="AO86" s="43">
        <f t="shared" si="58"/>
        <v>757.3451509701008</v>
      </c>
      <c r="AP86" s="44">
        <f t="shared" si="83"/>
        <v>3707961.8591496134</v>
      </c>
      <c r="AQ86" s="45">
        <f t="shared" si="84"/>
        <v>62639205.197404437</v>
      </c>
      <c r="AR86" s="14">
        <f>VLOOKUP($C86,Sheet5!$A$2:$L$901,8,0)</f>
        <v>21705585.970496904</v>
      </c>
      <c r="AS86" s="17">
        <f>VLOOKUP($C86,ผลงานแก้ไข!$A$3:$M$902,8,0)</f>
        <v>1767.5991000000001</v>
      </c>
      <c r="AT86" s="14">
        <f t="shared" si="85"/>
        <v>12279.699605242446</v>
      </c>
      <c r="AU86" s="36">
        <f t="shared" si="86"/>
        <v>2121.1189199999999</v>
      </c>
      <c r="AV86" s="42">
        <f t="shared" si="87"/>
        <v>2121.1189199999999</v>
      </c>
      <c r="AW86" s="43">
        <f t="shared" si="59"/>
        <v>12636.424878774738</v>
      </c>
      <c r="AX86" s="44">
        <f t="shared" si="88"/>
        <v>26803359.891527802</v>
      </c>
      <c r="AY86" s="14">
        <f>VLOOKUP($C86,Sheet5!$A$2:$L$901,9,0)</f>
        <v>1422186.3635680901</v>
      </c>
      <c r="AZ86" s="17">
        <f>VLOOKUP($C86,ผลงานแก้ไข!$A$3:$M$902,10,0)</f>
        <v>101.0835</v>
      </c>
      <c r="BA86" s="14">
        <f t="shared" si="89"/>
        <v>14069.421454224381</v>
      </c>
      <c r="BB86" s="36">
        <f t="shared" si="90"/>
        <v>121.30019999999999</v>
      </c>
      <c r="BC86" s="42">
        <f t="shared" si="91"/>
        <v>121.30019999999999</v>
      </c>
      <c r="BD86" s="43">
        <f t="shared" si="60"/>
        <v>14478.138147469599</v>
      </c>
      <c r="BE86" s="44">
        <f t="shared" si="92"/>
        <v>1756201.0529156916</v>
      </c>
      <c r="BF86" s="14">
        <f>VLOOKUP($C86,Sheet5!$A$2:$L$901,10,0)</f>
        <v>583631.05795142683</v>
      </c>
      <c r="BG86" s="17">
        <f>VLOOKUP($C86,ผลงานแก้ไข!$A$3:$M$902,9,0)</f>
        <v>41.351699999999994</v>
      </c>
      <c r="BH86" s="14">
        <f t="shared" si="93"/>
        <v>14113.834690023068</v>
      </c>
      <c r="BI86" s="36">
        <f t="shared" si="94"/>
        <v>49.622039999999991</v>
      </c>
      <c r="BJ86" s="42">
        <f t="shared" si="95"/>
        <v>49.622039999999991</v>
      </c>
      <c r="BK86" s="43">
        <f t="shared" si="61"/>
        <v>14523.841587768238</v>
      </c>
      <c r="BL86" s="44">
        <f t="shared" si="96"/>
        <v>720702.64822189894</v>
      </c>
      <c r="BM86" s="14">
        <f>VLOOKUP($C86,Sheet5!$A$2:$L$901,11,0)</f>
        <v>140312.14914755145</v>
      </c>
      <c r="BN86" s="17">
        <f>VLOOKUP($C86,ผลงานแก้ไข!$A$3:$M$902,11,0)</f>
        <v>14.990100000000002</v>
      </c>
      <c r="BO86" s="14">
        <f t="shared" si="97"/>
        <v>9360.3210884217879</v>
      </c>
      <c r="BP86" s="36">
        <f t="shared" si="98"/>
        <v>17.988120000000002</v>
      </c>
      <c r="BQ86" s="42">
        <f t="shared" si="99"/>
        <v>17.988120000000002</v>
      </c>
      <c r="BR86" s="43">
        <f t="shared" si="62"/>
        <v>9632.2384160404399</v>
      </c>
      <c r="BS86" s="44">
        <f t="shared" si="100"/>
        <v>173265.86049634538</v>
      </c>
      <c r="BT86" s="14">
        <f>VLOOKUP($C86,Sheet5!$A$2:$L$901,12,0)</f>
        <v>570653.21245227312</v>
      </c>
      <c r="BU86" s="17">
        <f>VLOOKUP($C86,ผลงานแก้ไข!$A$3:$M$902,12,0)</f>
        <v>65.078199999999811</v>
      </c>
      <c r="BV86" s="14">
        <f t="shared" si="101"/>
        <v>8768.7307339827275</v>
      </c>
      <c r="BW86" s="36">
        <f t="shared" si="102"/>
        <v>78.093839999999773</v>
      </c>
      <c r="BX86" s="42">
        <f t="shared" si="103"/>
        <v>78.093839999999773</v>
      </c>
      <c r="BY86" s="43">
        <f t="shared" si="63"/>
        <v>9023.4623618049263</v>
      </c>
      <c r="BZ86" s="44">
        <f t="shared" si="104"/>
        <v>704676.82592881401</v>
      </c>
      <c r="CA86" s="45">
        <f t="shared" si="105"/>
        <v>30158206.279090554</v>
      </c>
      <c r="CB86" s="46">
        <f t="shared" si="106"/>
        <v>92797411.476494998</v>
      </c>
      <c r="CC86" s="47">
        <f>IFERROR(VLOOKUP($C86,'UC Revenue Structure'!$A$2:$F$897,6,0),0)</f>
        <v>0.56999999999999995</v>
      </c>
      <c r="CD86" s="46">
        <f t="shared" si="107"/>
        <v>52894524.541602142</v>
      </c>
    </row>
    <row r="87" spans="1:82">
      <c r="A87" s="7">
        <v>8</v>
      </c>
      <c r="B87" s="8" t="s">
        <v>6</v>
      </c>
      <c r="C87" s="7">
        <v>11018</v>
      </c>
      <c r="D87" s="9" t="s">
        <v>1470</v>
      </c>
      <c r="E87" s="10" t="s">
        <v>1823</v>
      </c>
      <c r="F87" s="12">
        <v>13</v>
      </c>
      <c r="G87" s="13" t="s">
        <v>1828</v>
      </c>
      <c r="H87" s="14">
        <f>VLOOKUP($C87,Sheet5!$A$2:$L$901,3,0)</f>
        <v>95830828.88542448</v>
      </c>
      <c r="I87" s="15">
        <f>VLOOKUP($C87,ผลงานแก้ไข!$A$3:$M$902,2,0)</f>
        <v>141529</v>
      </c>
      <c r="J87" s="16">
        <f t="shared" si="64"/>
        <v>677.11090225624764</v>
      </c>
      <c r="K87" s="36">
        <f t="shared" si="65"/>
        <v>169834.8</v>
      </c>
      <c r="L87" s="42">
        <f t="shared" si="66"/>
        <v>169834.8</v>
      </c>
      <c r="M87" s="43">
        <f t="shared" si="54"/>
        <v>696.78097396679163</v>
      </c>
      <c r="N87" s="44">
        <f t="shared" si="67"/>
        <v>118337657.35745525</v>
      </c>
      <c r="O87" s="14">
        <f>VLOOKUP($C87,Sheet5!$A$2:$L$901,4,0)</f>
        <v>19969410.558924686</v>
      </c>
      <c r="P87" s="15">
        <f>VLOOKUP($C87,ผลงานแก้ไข!$A$3:$M$902,4,0)</f>
        <v>18679</v>
      </c>
      <c r="Q87" s="16">
        <f t="shared" si="68"/>
        <v>1069.0834926347602</v>
      </c>
      <c r="R87" s="36">
        <f t="shared" si="69"/>
        <v>22414.799999999999</v>
      </c>
      <c r="S87" s="42">
        <f t="shared" si="70"/>
        <v>22414.799999999999</v>
      </c>
      <c r="T87" s="43">
        <f t="shared" si="55"/>
        <v>1100.1403680957999</v>
      </c>
      <c r="U87" s="44">
        <f t="shared" si="71"/>
        <v>24659426.322793733</v>
      </c>
      <c r="V87" s="14">
        <f>VLOOKUP($C87,Sheet5!$A$2:$L$901,5,0)</f>
        <v>4698558.6142638642</v>
      </c>
      <c r="W87" s="15">
        <f>VLOOKUP($C87,ผลงานแก้ไข!$A$3:$M$902,3,0)</f>
        <v>9089</v>
      </c>
      <c r="X87" s="16">
        <f t="shared" si="72"/>
        <v>516.95000707050986</v>
      </c>
      <c r="Y87" s="36">
        <f t="shared" si="73"/>
        <v>10906.8</v>
      </c>
      <c r="Z87" s="42">
        <f t="shared" si="74"/>
        <v>10906.8</v>
      </c>
      <c r="AA87" s="43">
        <f t="shared" si="56"/>
        <v>531.96740477590822</v>
      </c>
      <c r="AB87" s="44">
        <f t="shared" si="75"/>
        <v>5802062.0904098758</v>
      </c>
      <c r="AC87" s="14">
        <f>VLOOKUP($C87,Sheet5!$A$2:$L$901,6,0)</f>
        <v>2245414.1653977199</v>
      </c>
      <c r="AD87" s="15">
        <f>VLOOKUP($C87,ผลงานแก้ไข!$A$3:$M$902,5,0)</f>
        <v>2433</v>
      </c>
      <c r="AE87" s="16">
        <f t="shared" si="76"/>
        <v>922.89936925512529</v>
      </c>
      <c r="AF87" s="36">
        <f t="shared" si="77"/>
        <v>2919.6</v>
      </c>
      <c r="AG87" s="42">
        <f t="shared" si="78"/>
        <v>2919.6</v>
      </c>
      <c r="AH87" s="43">
        <f t="shared" si="57"/>
        <v>949.70959593198666</v>
      </c>
      <c r="AI87" s="44">
        <f t="shared" si="79"/>
        <v>2772772.1362830279</v>
      </c>
      <c r="AJ87" s="14">
        <f>VLOOKUP($C87,Sheet5!$A$2:$L$901,7,0)</f>
        <v>6766626.649673786</v>
      </c>
      <c r="AK87" s="15">
        <f>VLOOKUP($C87,ผลงานแก้ไข!$A$3:$M$902,6,0)</f>
        <v>13001</v>
      </c>
      <c r="AL87" s="16">
        <f t="shared" si="80"/>
        <v>520.46970615135649</v>
      </c>
      <c r="AM87" s="36">
        <f t="shared" si="81"/>
        <v>15601.199999999999</v>
      </c>
      <c r="AN87" s="42">
        <f t="shared" si="82"/>
        <v>15601.199999999999</v>
      </c>
      <c r="AO87" s="43">
        <f t="shared" si="58"/>
        <v>535.58935111505343</v>
      </c>
      <c r="AP87" s="44">
        <f t="shared" si="83"/>
        <v>8355836.5846161712</v>
      </c>
      <c r="AQ87" s="45">
        <f t="shared" si="84"/>
        <v>159927754.49155807</v>
      </c>
      <c r="AR87" s="14">
        <f>VLOOKUP($C87,Sheet5!$A$2:$L$901,8,0)</f>
        <v>59996451.486868545</v>
      </c>
      <c r="AS87" s="17">
        <f>VLOOKUP($C87,ผลงานแก้ไข!$A$3:$M$902,8,0)</f>
        <v>4326.7831999999999</v>
      </c>
      <c r="AT87" s="14">
        <f t="shared" si="85"/>
        <v>13866.29482310751</v>
      </c>
      <c r="AU87" s="36">
        <f t="shared" si="86"/>
        <v>5192.1398399999998</v>
      </c>
      <c r="AV87" s="42">
        <f t="shared" si="87"/>
        <v>5192.1398399999998</v>
      </c>
      <c r="AW87" s="43">
        <f t="shared" si="59"/>
        <v>14269.110687718783</v>
      </c>
      <c r="AX87" s="44">
        <f t="shared" si="88"/>
        <v>74087218.083074495</v>
      </c>
      <c r="AY87" s="14">
        <f>VLOOKUP($C87,Sheet5!$A$2:$L$901,9,0)</f>
        <v>4351968.5963477399</v>
      </c>
      <c r="AZ87" s="17">
        <f>VLOOKUP($C87,ผลงานแก้ไข!$A$3:$M$902,10,0)</f>
        <v>231.32789999999997</v>
      </c>
      <c r="BA87" s="14">
        <f t="shared" si="89"/>
        <v>18812.986225819455</v>
      </c>
      <c r="BB87" s="36">
        <f t="shared" si="90"/>
        <v>277.59347999999994</v>
      </c>
      <c r="BC87" s="42">
        <f t="shared" si="91"/>
        <v>277.59347999999994</v>
      </c>
      <c r="BD87" s="43">
        <f t="shared" si="60"/>
        <v>19359.50347567951</v>
      </c>
      <c r="BE87" s="44">
        <f t="shared" si="92"/>
        <v>5374071.9408859694</v>
      </c>
      <c r="BF87" s="14">
        <f>VLOOKUP($C87,Sheet5!$A$2:$L$901,10,0)</f>
        <v>2576773.0686488119</v>
      </c>
      <c r="BG87" s="17">
        <f>VLOOKUP($C87,ผลงานแก้ไข!$A$3:$M$902,9,0)</f>
        <v>172.18520000000001</v>
      </c>
      <c r="BH87" s="14">
        <f t="shared" si="93"/>
        <v>14965.125159704852</v>
      </c>
      <c r="BI87" s="36">
        <f t="shared" si="94"/>
        <v>206.62224000000001</v>
      </c>
      <c r="BJ87" s="42">
        <f t="shared" si="95"/>
        <v>206.62224000000001</v>
      </c>
      <c r="BK87" s="43">
        <f t="shared" si="61"/>
        <v>15399.862045594278</v>
      </c>
      <c r="BL87" s="44">
        <f t="shared" si="96"/>
        <v>3181953.9915516721</v>
      </c>
      <c r="BM87" s="14">
        <f>VLOOKUP($C87,Sheet5!$A$2:$L$901,11,0)</f>
        <v>867942.53003139608</v>
      </c>
      <c r="BN87" s="17">
        <f>VLOOKUP($C87,ผลงานแก้ไข!$A$3:$M$902,11,0)</f>
        <v>39.987100000000005</v>
      </c>
      <c r="BO87" s="14">
        <f t="shared" si="97"/>
        <v>21705.563294947518</v>
      </c>
      <c r="BP87" s="36">
        <f t="shared" si="98"/>
        <v>47.984520000000003</v>
      </c>
      <c r="BQ87" s="42">
        <f t="shared" si="99"/>
        <v>47.984520000000003</v>
      </c>
      <c r="BR87" s="43">
        <f t="shared" si="62"/>
        <v>22336.109908665745</v>
      </c>
      <c r="BS87" s="44">
        <f t="shared" si="100"/>
        <v>1071787.5126345698</v>
      </c>
      <c r="BT87" s="14">
        <f>VLOOKUP($C87,Sheet5!$A$2:$L$901,12,0)</f>
        <v>5035866.1044189921</v>
      </c>
      <c r="BU87" s="17">
        <f>VLOOKUP($C87,ผลงานแก้ไข!$A$3:$M$902,12,0)</f>
        <v>203.31600000000023</v>
      </c>
      <c r="BV87" s="14">
        <f t="shared" si="101"/>
        <v>24768.666039165568</v>
      </c>
      <c r="BW87" s="36">
        <f t="shared" si="102"/>
        <v>243.97920000000028</v>
      </c>
      <c r="BX87" s="42">
        <f t="shared" si="103"/>
        <v>243.97920000000028</v>
      </c>
      <c r="BY87" s="43">
        <f t="shared" si="63"/>
        <v>25488.195787603327</v>
      </c>
      <c r="BZ87" s="44">
        <f t="shared" si="104"/>
        <v>6218589.6177028362</v>
      </c>
      <c r="CA87" s="45">
        <f t="shared" si="105"/>
        <v>89933621.145849556</v>
      </c>
      <c r="CB87" s="46">
        <f t="shared" si="106"/>
        <v>249861375.63740763</v>
      </c>
      <c r="CC87" s="47">
        <f>IFERROR(VLOOKUP($C87,'UC Revenue Structure'!$A$2:$F$897,6,0),0)</f>
        <v>0.51</v>
      </c>
      <c r="CD87" s="46">
        <f t="shared" si="107"/>
        <v>127429301.57507789</v>
      </c>
    </row>
    <row r="88" spans="1:82">
      <c r="A88" s="7">
        <v>8</v>
      </c>
      <c r="B88" s="8" t="s">
        <v>6</v>
      </c>
      <c r="C88" s="7">
        <v>11019</v>
      </c>
      <c r="D88" s="9" t="s">
        <v>1471</v>
      </c>
      <c r="E88" s="10" t="s">
        <v>1823</v>
      </c>
      <c r="F88" s="12">
        <v>5</v>
      </c>
      <c r="G88" s="13" t="s">
        <v>1827</v>
      </c>
      <c r="H88" s="14">
        <f>VLOOKUP($C88,Sheet5!$A$2:$L$901,3,0)</f>
        <v>38977607.765242927</v>
      </c>
      <c r="I88" s="15">
        <f>VLOOKUP($C88,ผลงานแก้ไข!$A$3:$M$902,2,0)</f>
        <v>61311</v>
      </c>
      <c r="J88" s="16">
        <f t="shared" si="64"/>
        <v>635.73596524674088</v>
      </c>
      <c r="K88" s="36">
        <f t="shared" si="65"/>
        <v>73573.2</v>
      </c>
      <c r="L88" s="42">
        <f t="shared" si="66"/>
        <v>73573.2</v>
      </c>
      <c r="M88" s="43">
        <f t="shared" si="54"/>
        <v>654.20409503715871</v>
      </c>
      <c r="N88" s="44">
        <f t="shared" si="67"/>
        <v>48131888.724987887</v>
      </c>
      <c r="O88" s="14">
        <f>VLOOKUP($C88,Sheet5!$A$2:$L$901,4,0)</f>
        <v>3679768.8172528949</v>
      </c>
      <c r="P88" s="15">
        <f>VLOOKUP($C88,ผลงานแก้ไข!$A$3:$M$902,4,0)</f>
        <v>6210</v>
      </c>
      <c r="Q88" s="16">
        <f t="shared" si="68"/>
        <v>592.55536509708452</v>
      </c>
      <c r="R88" s="36">
        <f t="shared" si="69"/>
        <v>7452</v>
      </c>
      <c r="S88" s="42">
        <f t="shared" si="70"/>
        <v>7452</v>
      </c>
      <c r="T88" s="43">
        <f t="shared" si="55"/>
        <v>609.76909845315481</v>
      </c>
      <c r="U88" s="44">
        <f t="shared" si="71"/>
        <v>4543999.3216729099</v>
      </c>
      <c r="V88" s="14">
        <f>VLOOKUP($C88,Sheet5!$A$2:$L$901,5,0)</f>
        <v>1057722.7709728782</v>
      </c>
      <c r="W88" s="15">
        <f>VLOOKUP($C88,ผลงานแก้ไข!$A$3:$M$902,3,0)</f>
        <v>2312</v>
      </c>
      <c r="X88" s="16">
        <f t="shared" si="72"/>
        <v>457.49254799864974</v>
      </c>
      <c r="Y88" s="36">
        <f t="shared" si="73"/>
        <v>2774.4</v>
      </c>
      <c r="Z88" s="42">
        <f t="shared" si="74"/>
        <v>2774.4</v>
      </c>
      <c r="AA88" s="43">
        <f t="shared" si="56"/>
        <v>470.78270651801051</v>
      </c>
      <c r="AB88" s="44">
        <f t="shared" si="75"/>
        <v>1306139.5409635685</v>
      </c>
      <c r="AC88" s="14">
        <f>VLOOKUP($C88,Sheet5!$A$2:$L$901,6,0)</f>
        <v>717375.49971712567</v>
      </c>
      <c r="AD88" s="15">
        <f>VLOOKUP($C88,ผลงานแก้ไข!$A$3:$M$902,5,0)</f>
        <v>1347</v>
      </c>
      <c r="AE88" s="16">
        <f t="shared" si="76"/>
        <v>532.57275405874213</v>
      </c>
      <c r="AF88" s="36">
        <f t="shared" si="77"/>
        <v>1616.3999999999999</v>
      </c>
      <c r="AG88" s="42">
        <f t="shared" si="78"/>
        <v>1616.3999999999999</v>
      </c>
      <c r="AH88" s="43">
        <f t="shared" si="57"/>
        <v>548.04399256414854</v>
      </c>
      <c r="AI88" s="44">
        <f t="shared" si="79"/>
        <v>885858.30958068965</v>
      </c>
      <c r="AJ88" s="14">
        <f>VLOOKUP($C88,Sheet5!$A$2:$L$901,7,0)</f>
        <v>1837131.7903114615</v>
      </c>
      <c r="AK88" s="15">
        <f>VLOOKUP($C88,ผลงานแก้ไข!$A$3:$M$902,6,0)</f>
        <v>2985</v>
      </c>
      <c r="AL88" s="16">
        <f t="shared" si="80"/>
        <v>615.45453611774258</v>
      </c>
      <c r="AM88" s="36">
        <f t="shared" si="81"/>
        <v>3582</v>
      </c>
      <c r="AN88" s="42">
        <f t="shared" si="82"/>
        <v>3582</v>
      </c>
      <c r="AO88" s="43">
        <f t="shared" si="58"/>
        <v>633.33349039196298</v>
      </c>
      <c r="AP88" s="44">
        <f t="shared" si="83"/>
        <v>2268600.5625840113</v>
      </c>
      <c r="AQ88" s="45">
        <f t="shared" si="84"/>
        <v>57136486.459789068</v>
      </c>
      <c r="AR88" s="14">
        <f>VLOOKUP($C88,Sheet5!$A$2:$L$901,8,0)</f>
        <v>12373232.48012187</v>
      </c>
      <c r="AS88" s="17">
        <f>VLOOKUP($C88,ผลงานแก้ไข!$A$3:$M$902,8,0)</f>
        <v>959.73659999999995</v>
      </c>
      <c r="AT88" s="14">
        <f t="shared" si="85"/>
        <v>12892.321164079676</v>
      </c>
      <c r="AU88" s="36">
        <f t="shared" si="86"/>
        <v>1151.6839199999999</v>
      </c>
      <c r="AV88" s="42">
        <f t="shared" si="87"/>
        <v>1151.6839199999999</v>
      </c>
      <c r="AW88" s="43">
        <f t="shared" si="59"/>
        <v>13266.84309389619</v>
      </c>
      <c r="AX88" s="44">
        <f t="shared" si="88"/>
        <v>15279209.860403292</v>
      </c>
      <c r="AY88" s="14">
        <f>VLOOKUP($C88,Sheet5!$A$2:$L$901,9,0)</f>
        <v>937536.9686843222</v>
      </c>
      <c r="AZ88" s="17">
        <f>VLOOKUP($C88,ผลงานแก้ไข!$A$3:$M$902,10,0)</f>
        <v>63.49580000000001</v>
      </c>
      <c r="BA88" s="14">
        <f t="shared" si="89"/>
        <v>14765.338316618139</v>
      </c>
      <c r="BB88" s="36">
        <f t="shared" si="90"/>
        <v>76.194960000000009</v>
      </c>
      <c r="BC88" s="42">
        <f t="shared" si="91"/>
        <v>76.194960000000009</v>
      </c>
      <c r="BD88" s="43">
        <f t="shared" si="60"/>
        <v>15194.271394715895</v>
      </c>
      <c r="BE88" s="44">
        <f t="shared" si="92"/>
        <v>1157726.901149522</v>
      </c>
      <c r="BF88" s="14">
        <f>VLOOKUP($C88,Sheet5!$A$2:$L$901,10,0)</f>
        <v>255312.40903690498</v>
      </c>
      <c r="BG88" s="17">
        <f>VLOOKUP($C88,ผลงานแก้ไข!$A$3:$M$902,9,0)</f>
        <v>30.885000000000002</v>
      </c>
      <c r="BH88" s="14">
        <f t="shared" si="93"/>
        <v>8266.5503978275847</v>
      </c>
      <c r="BI88" s="36">
        <f t="shared" si="94"/>
        <v>37.061999999999998</v>
      </c>
      <c r="BJ88" s="42">
        <f t="shared" si="95"/>
        <v>37.061999999999998</v>
      </c>
      <c r="BK88" s="43">
        <f t="shared" si="61"/>
        <v>8506.6936868844768</v>
      </c>
      <c r="BL88" s="44">
        <f t="shared" si="96"/>
        <v>315275.08142331248</v>
      </c>
      <c r="BM88" s="14">
        <f>VLOOKUP($C88,Sheet5!$A$2:$L$901,11,0)</f>
        <v>196135.04671253619</v>
      </c>
      <c r="BN88" s="17">
        <f>VLOOKUP($C88,ผลงานแก้ไข!$A$3:$M$902,11,0)</f>
        <v>10.42</v>
      </c>
      <c r="BO88" s="14">
        <f t="shared" si="97"/>
        <v>18822.94114323764</v>
      </c>
      <c r="BP88" s="36">
        <f t="shared" si="98"/>
        <v>12.504</v>
      </c>
      <c r="BQ88" s="42">
        <f t="shared" si="99"/>
        <v>12.504</v>
      </c>
      <c r="BR88" s="43">
        <f t="shared" si="62"/>
        <v>19369.747583448694</v>
      </c>
      <c r="BS88" s="44">
        <f t="shared" si="100"/>
        <v>242199.32378344247</v>
      </c>
      <c r="BT88" s="14">
        <f>VLOOKUP($C88,Sheet5!$A$2:$L$901,12,0)</f>
        <v>980600.79194707703</v>
      </c>
      <c r="BU88" s="17">
        <f>VLOOKUP($C88,ผลงานแก้ไข!$A$3:$M$902,12,0)</f>
        <v>22.553199999999798</v>
      </c>
      <c r="BV88" s="14">
        <f t="shared" si="101"/>
        <v>43479.452669558457</v>
      </c>
      <c r="BW88" s="36">
        <f t="shared" si="102"/>
        <v>27.063839999999757</v>
      </c>
      <c r="BX88" s="42">
        <f t="shared" si="103"/>
        <v>27.063839999999757</v>
      </c>
      <c r="BY88" s="43">
        <f t="shared" si="63"/>
        <v>44742.530769609133</v>
      </c>
      <c r="BZ88" s="44">
        <f t="shared" si="104"/>
        <v>1210904.6939437676</v>
      </c>
      <c r="CA88" s="45">
        <f t="shared" si="105"/>
        <v>18205315.860703338</v>
      </c>
      <c r="CB88" s="46">
        <f t="shared" si="106"/>
        <v>75341802.320492402</v>
      </c>
      <c r="CC88" s="47">
        <f>IFERROR(VLOOKUP($C88,'UC Revenue Structure'!$A$2:$F$897,6,0),0)</f>
        <v>0.52</v>
      </c>
      <c r="CD88" s="46">
        <f t="shared" si="107"/>
        <v>39177737.206656054</v>
      </c>
    </row>
    <row r="89" spans="1:82">
      <c r="A89" s="7">
        <v>8</v>
      </c>
      <c r="B89" s="8" t="s">
        <v>6</v>
      </c>
      <c r="C89" s="7">
        <v>11020</v>
      </c>
      <c r="D89" s="9" t="s">
        <v>1472</v>
      </c>
      <c r="E89" s="10" t="s">
        <v>1823</v>
      </c>
      <c r="F89" s="12">
        <v>6</v>
      </c>
      <c r="G89" s="13" t="s">
        <v>1825</v>
      </c>
      <c r="H89" s="14">
        <f>VLOOKUP($C89,Sheet5!$A$2:$L$901,3,0)</f>
        <v>36462825.792821199</v>
      </c>
      <c r="I89" s="15">
        <f>VLOOKUP($C89,ผลงานแก้ไข!$A$3:$M$902,2,0)</f>
        <v>62724</v>
      </c>
      <c r="J89" s="16">
        <f t="shared" si="64"/>
        <v>581.32175551337923</v>
      </c>
      <c r="K89" s="36">
        <f t="shared" si="65"/>
        <v>75268.800000000003</v>
      </c>
      <c r="L89" s="42">
        <f t="shared" si="66"/>
        <v>75268.800000000003</v>
      </c>
      <c r="M89" s="43">
        <f t="shared" si="54"/>
        <v>598.20915251104293</v>
      </c>
      <c r="N89" s="44">
        <f t="shared" si="67"/>
        <v>45026485.058523193</v>
      </c>
      <c r="O89" s="14">
        <f>VLOOKUP($C89,Sheet5!$A$2:$L$901,4,0)</f>
        <v>2640128.6768505387</v>
      </c>
      <c r="P89" s="15">
        <f>VLOOKUP($C89,ผลงานแก้ไข!$A$3:$M$902,4,0)</f>
        <v>5186</v>
      </c>
      <c r="Q89" s="16">
        <f t="shared" si="68"/>
        <v>509.08767390099086</v>
      </c>
      <c r="R89" s="36">
        <f t="shared" si="69"/>
        <v>6223.2</v>
      </c>
      <c r="S89" s="42">
        <f t="shared" si="70"/>
        <v>6223.2</v>
      </c>
      <c r="T89" s="43">
        <f t="shared" si="55"/>
        <v>523.87667082781468</v>
      </c>
      <c r="U89" s="44">
        <f t="shared" si="71"/>
        <v>3260189.2978956564</v>
      </c>
      <c r="V89" s="14">
        <f>VLOOKUP($C89,Sheet5!$A$2:$L$901,5,0)</f>
        <v>987531.58793666691</v>
      </c>
      <c r="W89" s="15">
        <f>VLOOKUP($C89,ผลงานแก้ไข!$A$3:$M$902,3,0)</f>
        <v>2860</v>
      </c>
      <c r="X89" s="16">
        <f t="shared" si="72"/>
        <v>345.2907650128206</v>
      </c>
      <c r="Y89" s="36">
        <f t="shared" si="73"/>
        <v>3432</v>
      </c>
      <c r="Z89" s="42">
        <f t="shared" si="74"/>
        <v>3432</v>
      </c>
      <c r="AA89" s="43">
        <f t="shared" si="56"/>
        <v>355.32146173644304</v>
      </c>
      <c r="AB89" s="44">
        <f t="shared" si="75"/>
        <v>1219463.2566794725</v>
      </c>
      <c r="AC89" s="14">
        <f>VLOOKUP($C89,Sheet5!$A$2:$L$901,6,0)</f>
        <v>472434.91600862134</v>
      </c>
      <c r="AD89" s="15">
        <f>VLOOKUP($C89,ผลงานแก้ไข!$A$3:$M$902,5,0)</f>
        <v>878</v>
      </c>
      <c r="AE89" s="16">
        <f t="shared" si="76"/>
        <v>538.08076994148212</v>
      </c>
      <c r="AF89" s="36">
        <f t="shared" si="77"/>
        <v>1053.5999999999999</v>
      </c>
      <c r="AG89" s="42">
        <f t="shared" si="78"/>
        <v>1053.5999999999999</v>
      </c>
      <c r="AH89" s="43">
        <f t="shared" si="57"/>
        <v>553.71201630828216</v>
      </c>
      <c r="AI89" s="44">
        <f t="shared" si="79"/>
        <v>583390.98038240604</v>
      </c>
      <c r="AJ89" s="14">
        <f>VLOOKUP($C89,Sheet5!$A$2:$L$901,7,0)</f>
        <v>2328021.5137278223</v>
      </c>
      <c r="AK89" s="15">
        <f>VLOOKUP($C89,ผลงานแก้ไข!$A$3:$M$902,6,0)</f>
        <v>3093</v>
      </c>
      <c r="AL89" s="16">
        <f t="shared" si="80"/>
        <v>752.67426890650574</v>
      </c>
      <c r="AM89" s="36">
        <f t="shared" si="81"/>
        <v>3711.6</v>
      </c>
      <c r="AN89" s="42">
        <f t="shared" si="82"/>
        <v>3711.6</v>
      </c>
      <c r="AO89" s="43">
        <f t="shared" si="58"/>
        <v>774.53945641823975</v>
      </c>
      <c r="AP89" s="44">
        <f t="shared" si="83"/>
        <v>2874780.6464419388</v>
      </c>
      <c r="AQ89" s="45">
        <f t="shared" si="84"/>
        <v>52964309.239922665</v>
      </c>
      <c r="AR89" s="14">
        <f>VLOOKUP($C89,Sheet5!$A$2:$L$901,8,0)</f>
        <v>12719122.276903115</v>
      </c>
      <c r="AS89" s="17">
        <f>VLOOKUP($C89,ผลงานแก้ไข!$A$3:$M$902,8,0)</f>
        <v>921.94959999999992</v>
      </c>
      <c r="AT89" s="14">
        <f t="shared" si="85"/>
        <v>13795.897603191233</v>
      </c>
      <c r="AU89" s="36">
        <f t="shared" si="86"/>
        <v>1106.3395199999998</v>
      </c>
      <c r="AV89" s="42">
        <f t="shared" si="87"/>
        <v>1106.3395199999998</v>
      </c>
      <c r="AW89" s="43">
        <f t="shared" si="59"/>
        <v>14196.668428563939</v>
      </c>
      <c r="AX89" s="44">
        <f t="shared" si="88"/>
        <v>15706335.334856579</v>
      </c>
      <c r="AY89" s="14">
        <f>VLOOKUP($C89,Sheet5!$A$2:$L$901,9,0)</f>
        <v>1037597.1751693578</v>
      </c>
      <c r="AZ89" s="17">
        <f>VLOOKUP($C89,ผลงานแก้ไข!$A$3:$M$902,10,0)</f>
        <v>59.615299999999991</v>
      </c>
      <c r="BA89" s="14">
        <f t="shared" si="89"/>
        <v>17404.880545251941</v>
      </c>
      <c r="BB89" s="36">
        <f t="shared" si="90"/>
        <v>71.538359999999983</v>
      </c>
      <c r="BC89" s="42">
        <f t="shared" si="91"/>
        <v>71.538359999999983</v>
      </c>
      <c r="BD89" s="43">
        <f t="shared" si="60"/>
        <v>17910.492325091509</v>
      </c>
      <c r="BE89" s="44">
        <f t="shared" si="92"/>
        <v>1281287.247729633</v>
      </c>
      <c r="BF89" s="14">
        <f>VLOOKUP($C89,Sheet5!$A$2:$L$901,10,0)</f>
        <v>406145.58934329357</v>
      </c>
      <c r="BG89" s="17">
        <f>VLOOKUP($C89,ผลงานแก้ไข!$A$3:$M$902,9,0)</f>
        <v>39.159199999999998</v>
      </c>
      <c r="BH89" s="14">
        <f t="shared" si="93"/>
        <v>10371.651855586773</v>
      </c>
      <c r="BI89" s="36">
        <f t="shared" si="94"/>
        <v>46.991039999999998</v>
      </c>
      <c r="BJ89" s="42">
        <f t="shared" si="95"/>
        <v>46.991039999999998</v>
      </c>
      <c r="BK89" s="43">
        <f t="shared" si="61"/>
        <v>10672.948341991569</v>
      </c>
      <c r="BL89" s="44">
        <f t="shared" si="96"/>
        <v>501532.94245645945</v>
      </c>
      <c r="BM89" s="14">
        <f>VLOOKUP($C89,Sheet5!$A$2:$L$901,11,0)</f>
        <v>197130.62669426773</v>
      </c>
      <c r="BN89" s="17">
        <f>VLOOKUP($C89,ผลงานแก้ไข!$A$3:$M$902,11,0)</f>
        <v>7.8658999999999999</v>
      </c>
      <c r="BO89" s="14">
        <f t="shared" si="97"/>
        <v>25061.420396174341</v>
      </c>
      <c r="BP89" s="36">
        <f t="shared" si="98"/>
        <v>9.4390799999999988</v>
      </c>
      <c r="BQ89" s="42">
        <f t="shared" si="99"/>
        <v>9.4390799999999988</v>
      </c>
      <c r="BR89" s="43">
        <f t="shared" si="62"/>
        <v>25789.454658683204</v>
      </c>
      <c r="BS89" s="44">
        <f t="shared" si="100"/>
        <v>243428.72567968341</v>
      </c>
      <c r="BT89" s="14">
        <f>VLOOKUP($C89,Sheet5!$A$2:$L$901,12,0)</f>
        <v>466878.42454511742</v>
      </c>
      <c r="BU89" s="17">
        <f>VLOOKUP($C89,ผลงานแก้ไข!$A$3:$M$902,12,0)</f>
        <v>23.461000000000023</v>
      </c>
      <c r="BV89" s="14">
        <f t="shared" si="101"/>
        <v>19900.192853890156</v>
      </c>
      <c r="BW89" s="36">
        <f t="shared" si="102"/>
        <v>28.153200000000027</v>
      </c>
      <c r="BX89" s="42">
        <f t="shared" si="103"/>
        <v>28.153200000000027</v>
      </c>
      <c r="BY89" s="43">
        <f t="shared" si="63"/>
        <v>20478.293456295665</v>
      </c>
      <c r="BZ89" s="44">
        <f t="shared" si="104"/>
        <v>576529.49133378372</v>
      </c>
      <c r="CA89" s="45">
        <f t="shared" si="105"/>
        <v>18309113.742056139</v>
      </c>
      <c r="CB89" s="46">
        <f t="shared" si="106"/>
        <v>71273422.981978804</v>
      </c>
      <c r="CC89" s="47">
        <f>IFERROR(VLOOKUP($C89,'UC Revenue Structure'!$A$2:$F$897,6,0),0)</f>
        <v>0.64</v>
      </c>
      <c r="CD89" s="46">
        <f t="shared" si="107"/>
        <v>45614990.708466433</v>
      </c>
    </row>
    <row r="90" spans="1:82">
      <c r="A90" s="7">
        <v>8</v>
      </c>
      <c r="B90" s="8" t="s">
        <v>6</v>
      </c>
      <c r="C90" s="7">
        <v>11021</v>
      </c>
      <c r="D90" s="9" t="s">
        <v>1473</v>
      </c>
      <c r="E90" s="10" t="s">
        <v>1823</v>
      </c>
      <c r="F90" s="12">
        <v>6</v>
      </c>
      <c r="G90" s="13" t="s">
        <v>1825</v>
      </c>
      <c r="H90" s="14">
        <f>VLOOKUP($C90,Sheet5!$A$2:$L$901,3,0)</f>
        <v>29809843.499823652</v>
      </c>
      <c r="I90" s="15">
        <f>VLOOKUP($C90,ผลงานแก้ไข!$A$3:$M$902,2,0)</f>
        <v>58365</v>
      </c>
      <c r="J90" s="16">
        <f t="shared" si="64"/>
        <v>510.74862502910395</v>
      </c>
      <c r="K90" s="36">
        <f t="shared" si="65"/>
        <v>70038</v>
      </c>
      <c r="L90" s="42">
        <f t="shared" si="66"/>
        <v>70038</v>
      </c>
      <c r="M90" s="43">
        <f t="shared" si="54"/>
        <v>525.58587258619946</v>
      </c>
      <c r="N90" s="44">
        <f t="shared" si="67"/>
        <v>36810983.344192237</v>
      </c>
      <c r="O90" s="14">
        <f>VLOOKUP($C90,Sheet5!$A$2:$L$901,4,0)</f>
        <v>6182890.0497398274</v>
      </c>
      <c r="P90" s="15">
        <f>VLOOKUP($C90,ผลงานแก้ไข!$A$3:$M$902,4,0)</f>
        <v>8365</v>
      </c>
      <c r="Q90" s="16">
        <f t="shared" si="68"/>
        <v>739.13808125999128</v>
      </c>
      <c r="R90" s="36">
        <f t="shared" si="69"/>
        <v>10038</v>
      </c>
      <c r="S90" s="42">
        <f t="shared" si="70"/>
        <v>10038</v>
      </c>
      <c r="T90" s="43">
        <f t="shared" si="55"/>
        <v>760.61004252059399</v>
      </c>
      <c r="U90" s="44">
        <f t="shared" si="71"/>
        <v>7635003.6068217224</v>
      </c>
      <c r="V90" s="14">
        <f>VLOOKUP($C90,Sheet5!$A$2:$L$901,5,0)</f>
        <v>989721.41622651496</v>
      </c>
      <c r="W90" s="15">
        <f>VLOOKUP($C90,ผลงานแก้ไข!$A$3:$M$902,3,0)</f>
        <v>2348</v>
      </c>
      <c r="X90" s="16">
        <f t="shared" si="72"/>
        <v>421.51678714928238</v>
      </c>
      <c r="Y90" s="36">
        <f t="shared" si="73"/>
        <v>2817.6</v>
      </c>
      <c r="Z90" s="42">
        <f t="shared" si="74"/>
        <v>2817.6</v>
      </c>
      <c r="AA90" s="43">
        <f t="shared" si="56"/>
        <v>433.76184981596901</v>
      </c>
      <c r="AB90" s="44">
        <f t="shared" si="75"/>
        <v>1222167.3880414742</v>
      </c>
      <c r="AC90" s="14">
        <f>VLOOKUP($C90,Sheet5!$A$2:$L$901,6,0)</f>
        <v>976270.36725604907</v>
      </c>
      <c r="AD90" s="15">
        <f>VLOOKUP($C90,ผลงานแก้ไข!$A$3:$M$902,5,0)</f>
        <v>1278</v>
      </c>
      <c r="AE90" s="16">
        <f t="shared" si="76"/>
        <v>763.90482570895858</v>
      </c>
      <c r="AF90" s="36">
        <f t="shared" si="77"/>
        <v>1533.6</v>
      </c>
      <c r="AG90" s="42">
        <f t="shared" si="78"/>
        <v>1533.6</v>
      </c>
      <c r="AH90" s="43">
        <f t="shared" si="57"/>
        <v>786.09626089580388</v>
      </c>
      <c r="AI90" s="44">
        <f t="shared" si="79"/>
        <v>1205557.2257098048</v>
      </c>
      <c r="AJ90" s="14">
        <f>VLOOKUP($C90,Sheet5!$A$2:$L$901,7,0)</f>
        <v>2191376.6535063209</v>
      </c>
      <c r="AK90" s="15">
        <f>VLOOKUP($C90,ผลงานแก้ไข!$A$3:$M$902,6,0)</f>
        <v>2999</v>
      </c>
      <c r="AL90" s="16">
        <f t="shared" si="80"/>
        <v>730.70245198610235</v>
      </c>
      <c r="AM90" s="36">
        <f t="shared" si="81"/>
        <v>3598.7999999999997</v>
      </c>
      <c r="AN90" s="42">
        <f t="shared" si="82"/>
        <v>3598.7999999999997</v>
      </c>
      <c r="AO90" s="43">
        <f t="shared" si="58"/>
        <v>751.92935821629862</v>
      </c>
      <c r="AP90" s="44">
        <f t="shared" si="83"/>
        <v>2706043.3743488151</v>
      </c>
      <c r="AQ90" s="45">
        <f t="shared" si="84"/>
        <v>49579754.939114049</v>
      </c>
      <c r="AR90" s="14">
        <f>VLOOKUP($C90,Sheet5!$A$2:$L$901,8,0)</f>
        <v>18369980.113706097</v>
      </c>
      <c r="AS90" s="17">
        <f>VLOOKUP($C90,ผลงานแก้ไข!$A$3:$M$902,8,0)</f>
        <v>1533.6900000000003</v>
      </c>
      <c r="AT90" s="14">
        <f t="shared" si="85"/>
        <v>11977.635711066834</v>
      </c>
      <c r="AU90" s="36">
        <f t="shared" si="86"/>
        <v>1840.4280000000003</v>
      </c>
      <c r="AV90" s="42">
        <f t="shared" si="87"/>
        <v>1840.4280000000003</v>
      </c>
      <c r="AW90" s="43">
        <f t="shared" si="59"/>
        <v>12325.586028473326</v>
      </c>
      <c r="AX90" s="44">
        <f t="shared" si="88"/>
        <v>22684353.643211111</v>
      </c>
      <c r="AY90" s="14">
        <f>VLOOKUP($C90,Sheet5!$A$2:$L$901,9,0)</f>
        <v>2693637.9921459248</v>
      </c>
      <c r="AZ90" s="17">
        <f>VLOOKUP($C90,ผลงานแก้ไข!$A$3:$M$902,10,0)</f>
        <v>174.54999999999998</v>
      </c>
      <c r="BA90" s="14">
        <f t="shared" si="89"/>
        <v>15431.899124296335</v>
      </c>
      <c r="BB90" s="36">
        <f t="shared" si="90"/>
        <v>209.45999999999998</v>
      </c>
      <c r="BC90" s="42">
        <f t="shared" si="91"/>
        <v>209.45999999999998</v>
      </c>
      <c r="BD90" s="43">
        <f t="shared" si="60"/>
        <v>15880.195793857143</v>
      </c>
      <c r="BE90" s="44">
        <f t="shared" si="92"/>
        <v>3326265.810981317</v>
      </c>
      <c r="BF90" s="14">
        <f>VLOOKUP($C90,Sheet5!$A$2:$L$901,10,0)</f>
        <v>575370.694505658</v>
      </c>
      <c r="BG90" s="17">
        <f>VLOOKUP($C90,ผลงานแก้ไข!$A$3:$M$902,9,0)</f>
        <v>63.34</v>
      </c>
      <c r="BH90" s="14">
        <f t="shared" si="93"/>
        <v>9083.8442454319229</v>
      </c>
      <c r="BI90" s="36">
        <f t="shared" si="94"/>
        <v>76.007999999999996</v>
      </c>
      <c r="BJ90" s="42">
        <f t="shared" si="95"/>
        <v>76.007999999999996</v>
      </c>
      <c r="BK90" s="43">
        <f t="shared" si="61"/>
        <v>9347.7299207617198</v>
      </c>
      <c r="BL90" s="44">
        <f t="shared" si="96"/>
        <v>710502.25581725675</v>
      </c>
      <c r="BM90" s="14">
        <f>VLOOKUP($C90,Sheet5!$A$2:$L$901,11,0)</f>
        <v>362795.28331400373</v>
      </c>
      <c r="BN90" s="17">
        <f>VLOOKUP($C90,ผลงานแก้ไข!$A$3:$M$902,11,0)</f>
        <v>22.003</v>
      </c>
      <c r="BO90" s="14">
        <f t="shared" si="97"/>
        <v>16488.446271599496</v>
      </c>
      <c r="BP90" s="36">
        <f t="shared" si="98"/>
        <v>26.403600000000001</v>
      </c>
      <c r="BQ90" s="42">
        <f t="shared" si="99"/>
        <v>26.403600000000001</v>
      </c>
      <c r="BR90" s="43">
        <f t="shared" si="62"/>
        <v>16967.435635789461</v>
      </c>
      <c r="BS90" s="44">
        <f t="shared" si="100"/>
        <v>448001.38355313061</v>
      </c>
      <c r="BT90" s="14">
        <f>VLOOKUP($C90,Sheet5!$A$2:$L$901,12,0)</f>
        <v>980226.83977595717</v>
      </c>
      <c r="BU90" s="17">
        <f>VLOOKUP($C90,ผลงานแก้ไข!$A$3:$M$902,12,0)</f>
        <v>48.367000000000004</v>
      </c>
      <c r="BV90" s="14">
        <f t="shared" si="101"/>
        <v>20266.438682902746</v>
      </c>
      <c r="BW90" s="36">
        <f t="shared" si="102"/>
        <v>58.040400000000005</v>
      </c>
      <c r="BX90" s="42">
        <f t="shared" si="103"/>
        <v>58.040400000000005</v>
      </c>
      <c r="BY90" s="43">
        <f t="shared" si="63"/>
        <v>20855.178726641072</v>
      </c>
      <c r="BZ90" s="44">
        <f t="shared" si="104"/>
        <v>1210442.9153657386</v>
      </c>
      <c r="CA90" s="45">
        <f t="shared" si="105"/>
        <v>28379566.008928556</v>
      </c>
      <c r="CB90" s="46">
        <f t="shared" si="106"/>
        <v>77959320.948042601</v>
      </c>
      <c r="CC90" s="47">
        <f>IFERROR(VLOOKUP($C90,'UC Revenue Structure'!$A$2:$F$897,6,0),0)</f>
        <v>0.59</v>
      </c>
      <c r="CD90" s="46">
        <f t="shared" si="107"/>
        <v>45995999.359345131</v>
      </c>
    </row>
    <row r="91" spans="1:82">
      <c r="A91" s="7">
        <v>8</v>
      </c>
      <c r="B91" s="8" t="s">
        <v>6</v>
      </c>
      <c r="C91" s="7">
        <v>11022</v>
      </c>
      <c r="D91" s="9" t="s">
        <v>1474</v>
      </c>
      <c r="E91" s="10" t="s">
        <v>1823</v>
      </c>
      <c r="F91" s="12">
        <v>6</v>
      </c>
      <c r="G91" s="13" t="s">
        <v>1825</v>
      </c>
      <c r="H91" s="14">
        <f>VLOOKUP($C91,Sheet5!$A$2:$L$901,3,0)</f>
        <v>42305512.957017355</v>
      </c>
      <c r="I91" s="15">
        <f>VLOOKUP($C91,ผลงานแก้ไข!$A$3:$M$902,2,0)</f>
        <v>69470</v>
      </c>
      <c r="J91" s="16">
        <f t="shared" si="64"/>
        <v>608.97528367665689</v>
      </c>
      <c r="K91" s="36">
        <f t="shared" si="65"/>
        <v>83364</v>
      </c>
      <c r="L91" s="42">
        <f t="shared" si="66"/>
        <v>83364</v>
      </c>
      <c r="M91" s="43">
        <f t="shared" si="54"/>
        <v>626.66601566746374</v>
      </c>
      <c r="N91" s="44">
        <f t="shared" si="67"/>
        <v>52241385.73010245</v>
      </c>
      <c r="O91" s="14">
        <f>VLOOKUP($C91,Sheet5!$A$2:$L$901,4,0)</f>
        <v>4394342.4974971721</v>
      </c>
      <c r="P91" s="15">
        <f>VLOOKUP($C91,ผลงานแก้ไข!$A$3:$M$902,4,0)</f>
        <v>8005</v>
      </c>
      <c r="Q91" s="16">
        <f t="shared" si="68"/>
        <v>548.94971861301337</v>
      </c>
      <c r="R91" s="36">
        <f t="shared" si="69"/>
        <v>9606</v>
      </c>
      <c r="S91" s="42">
        <f t="shared" si="70"/>
        <v>9606</v>
      </c>
      <c r="T91" s="43">
        <f t="shared" si="55"/>
        <v>564.89670793872142</v>
      </c>
      <c r="U91" s="44">
        <f t="shared" si="71"/>
        <v>5426397.7764593577</v>
      </c>
      <c r="V91" s="14">
        <f>VLOOKUP($C91,Sheet5!$A$2:$L$901,5,0)</f>
        <v>1080134.5308044129</v>
      </c>
      <c r="W91" s="15">
        <f>VLOOKUP($C91,ผลงานแก้ไข!$A$3:$M$902,3,0)</f>
        <v>3267</v>
      </c>
      <c r="X91" s="16">
        <f t="shared" si="72"/>
        <v>330.61969109409637</v>
      </c>
      <c r="Y91" s="36">
        <f t="shared" si="73"/>
        <v>3920.3999999999996</v>
      </c>
      <c r="Z91" s="42">
        <f t="shared" si="74"/>
        <v>3920.3999999999996</v>
      </c>
      <c r="AA91" s="43">
        <f t="shared" si="56"/>
        <v>340.22419312037988</v>
      </c>
      <c r="AB91" s="44">
        <f t="shared" si="75"/>
        <v>1333814.9267091372</v>
      </c>
      <c r="AC91" s="14">
        <f>VLOOKUP($C91,Sheet5!$A$2:$L$901,6,0)</f>
        <v>865037.79571594275</v>
      </c>
      <c r="AD91" s="15">
        <f>VLOOKUP($C91,ผลงานแก้ไข!$A$3:$M$902,5,0)</f>
        <v>1598</v>
      </c>
      <c r="AE91" s="16">
        <f t="shared" si="76"/>
        <v>541.32527892111557</v>
      </c>
      <c r="AF91" s="36">
        <f t="shared" si="77"/>
        <v>1917.6</v>
      </c>
      <c r="AG91" s="42">
        <f t="shared" si="78"/>
        <v>1917.6</v>
      </c>
      <c r="AH91" s="43">
        <f t="shared" si="57"/>
        <v>557.05077827377397</v>
      </c>
      <c r="AI91" s="44">
        <f t="shared" si="79"/>
        <v>1068200.5724177889</v>
      </c>
      <c r="AJ91" s="14">
        <f>VLOOKUP($C91,Sheet5!$A$2:$L$901,7,0)</f>
        <v>2877608.7875819118</v>
      </c>
      <c r="AK91" s="15">
        <f>VLOOKUP($C91,ผลงานแก้ไข!$A$3:$M$902,6,0)</f>
        <v>4265</v>
      </c>
      <c r="AL91" s="16">
        <f t="shared" si="80"/>
        <v>674.70311549400037</v>
      </c>
      <c r="AM91" s="36">
        <f t="shared" si="81"/>
        <v>5118</v>
      </c>
      <c r="AN91" s="42">
        <f t="shared" si="82"/>
        <v>5118</v>
      </c>
      <c r="AO91" s="43">
        <f t="shared" si="58"/>
        <v>694.30324099910104</v>
      </c>
      <c r="AP91" s="44">
        <f t="shared" si="83"/>
        <v>3553443.9874333991</v>
      </c>
      <c r="AQ91" s="45">
        <f t="shared" si="84"/>
        <v>63623242.993122131</v>
      </c>
      <c r="AR91" s="14">
        <f>VLOOKUP($C91,Sheet5!$A$2:$L$901,8,0)</f>
        <v>35757682.852991126</v>
      </c>
      <c r="AS91" s="17">
        <f>VLOOKUP($C91,ผลงานแก้ไข!$A$3:$M$902,8,0)</f>
        <v>2218.3429999999998</v>
      </c>
      <c r="AT91" s="14">
        <f t="shared" si="85"/>
        <v>16119.095583050561</v>
      </c>
      <c r="AU91" s="36">
        <f t="shared" si="86"/>
        <v>2662.0115999999998</v>
      </c>
      <c r="AV91" s="42">
        <f t="shared" si="87"/>
        <v>2662.0115999999998</v>
      </c>
      <c r="AW91" s="43">
        <f t="shared" si="59"/>
        <v>16587.355309738181</v>
      </c>
      <c r="AX91" s="44">
        <f t="shared" si="88"/>
        <v>44155732.247844629</v>
      </c>
      <c r="AY91" s="14">
        <f>VLOOKUP($C91,Sheet5!$A$2:$L$901,9,0)</f>
        <v>3172420.4492465137</v>
      </c>
      <c r="AZ91" s="17">
        <f>VLOOKUP($C91,ผลงานแก้ไข!$A$3:$M$902,10,0)</f>
        <v>172.3989</v>
      </c>
      <c r="BA91" s="14">
        <f t="shared" si="89"/>
        <v>18401.628138268363</v>
      </c>
      <c r="BB91" s="36">
        <f t="shared" si="90"/>
        <v>206.87868</v>
      </c>
      <c r="BC91" s="42">
        <f t="shared" si="91"/>
        <v>206.87868</v>
      </c>
      <c r="BD91" s="43">
        <f t="shared" si="60"/>
        <v>18936.195435685058</v>
      </c>
      <c r="BE91" s="44">
        <f t="shared" si="92"/>
        <v>3917495.11595655</v>
      </c>
      <c r="BF91" s="14">
        <f>VLOOKUP($C91,Sheet5!$A$2:$L$901,10,0)</f>
        <v>988476.84367291396</v>
      </c>
      <c r="BG91" s="17">
        <f>VLOOKUP($C91,ผลงานแก้ไข!$A$3:$M$902,9,0)</f>
        <v>81.99499999999999</v>
      </c>
      <c r="BH91" s="14">
        <f t="shared" si="93"/>
        <v>12055.330735690153</v>
      </c>
      <c r="BI91" s="36">
        <f t="shared" si="94"/>
        <v>98.393999999999991</v>
      </c>
      <c r="BJ91" s="42">
        <f t="shared" si="95"/>
        <v>98.393999999999991</v>
      </c>
      <c r="BK91" s="43">
        <f t="shared" si="61"/>
        <v>12405.538093561952</v>
      </c>
      <c r="BL91" s="44">
        <f t="shared" si="96"/>
        <v>1220630.5151779347</v>
      </c>
      <c r="BM91" s="14">
        <f>VLOOKUP($C91,Sheet5!$A$2:$L$901,11,0)</f>
        <v>533698.62494164938</v>
      </c>
      <c r="BN91" s="17">
        <f>VLOOKUP($C91,ผลงานแก้ไข!$A$3:$M$902,11,0)</f>
        <v>30.0337</v>
      </c>
      <c r="BO91" s="14">
        <f t="shared" si="97"/>
        <v>17769.992539768638</v>
      </c>
      <c r="BP91" s="36">
        <f t="shared" si="98"/>
        <v>36.040439999999997</v>
      </c>
      <c r="BQ91" s="42">
        <f t="shared" si="99"/>
        <v>36.040439999999997</v>
      </c>
      <c r="BR91" s="43">
        <f t="shared" si="62"/>
        <v>18286.210823048918</v>
      </c>
      <c r="BS91" s="44">
        <f t="shared" si="100"/>
        <v>659043.08399544505</v>
      </c>
      <c r="BT91" s="14">
        <f>VLOOKUP($C91,Sheet5!$A$2:$L$901,12,0)</f>
        <v>1672884.1805309998</v>
      </c>
      <c r="BU91" s="17">
        <f>VLOOKUP($C91,ผลงานแก้ไข!$A$3:$M$902,12,0)</f>
        <v>65.034700000000143</v>
      </c>
      <c r="BV91" s="14">
        <f t="shared" si="101"/>
        <v>25722.94760383297</v>
      </c>
      <c r="BW91" s="36">
        <f t="shared" si="102"/>
        <v>78.041640000000172</v>
      </c>
      <c r="BX91" s="42">
        <f t="shared" si="103"/>
        <v>78.041640000000172</v>
      </c>
      <c r="BY91" s="43">
        <f t="shared" si="63"/>
        <v>26470.199231724317</v>
      </c>
      <c r="BZ91" s="44">
        <f t="shared" si="104"/>
        <v>2065777.7591705103</v>
      </c>
      <c r="CA91" s="45">
        <f t="shared" si="105"/>
        <v>52018678.722145073</v>
      </c>
      <c r="CB91" s="46">
        <f t="shared" si="106"/>
        <v>115641921.71526721</v>
      </c>
      <c r="CC91" s="47">
        <f>IFERROR(VLOOKUP($C91,'UC Revenue Structure'!$A$2:$F$897,6,0),0)</f>
        <v>0.59</v>
      </c>
      <c r="CD91" s="46">
        <f t="shared" si="107"/>
        <v>68228733.812007651</v>
      </c>
    </row>
    <row r="92" spans="1:82">
      <c r="A92" s="7">
        <v>8</v>
      </c>
      <c r="B92" s="8" t="s">
        <v>6</v>
      </c>
      <c r="C92" s="7">
        <v>11023</v>
      </c>
      <c r="D92" s="9" t="s">
        <v>1475</v>
      </c>
      <c r="E92" s="10" t="s">
        <v>1823</v>
      </c>
      <c r="F92" s="12">
        <v>13</v>
      </c>
      <c r="G92" s="13" t="s">
        <v>1828</v>
      </c>
      <c r="H92" s="14">
        <f>VLOOKUP($C92,Sheet5!$A$2:$L$901,3,0)</f>
        <v>87013179.912773952</v>
      </c>
      <c r="I92" s="15">
        <f>VLOOKUP($C92,ผลงานแก้ไข!$A$3:$M$902,2,0)</f>
        <v>145660</v>
      </c>
      <c r="J92" s="16">
        <f t="shared" si="64"/>
        <v>597.3718241986403</v>
      </c>
      <c r="K92" s="36">
        <f t="shared" si="65"/>
        <v>174792</v>
      </c>
      <c r="L92" s="42">
        <f t="shared" si="66"/>
        <v>174792</v>
      </c>
      <c r="M92" s="43">
        <f t="shared" si="54"/>
        <v>614.72547569161077</v>
      </c>
      <c r="N92" s="44">
        <f t="shared" si="67"/>
        <v>107449095.34708802</v>
      </c>
      <c r="O92" s="14">
        <f>VLOOKUP($C92,Sheet5!$A$2:$L$901,4,0)</f>
        <v>16608628.814379923</v>
      </c>
      <c r="P92" s="15">
        <f>VLOOKUP($C92,ผลงานแก้ไข!$A$3:$M$902,4,0)</f>
        <v>17429</v>
      </c>
      <c r="Q92" s="16">
        <f t="shared" si="68"/>
        <v>952.93067957885842</v>
      </c>
      <c r="R92" s="36">
        <f t="shared" si="69"/>
        <v>20914.8</v>
      </c>
      <c r="S92" s="42">
        <f t="shared" si="70"/>
        <v>20914.8</v>
      </c>
      <c r="T92" s="43">
        <f t="shared" si="55"/>
        <v>980.61331582062428</v>
      </c>
      <c r="U92" s="44">
        <f t="shared" si="71"/>
        <v>20509331.377725191</v>
      </c>
      <c r="V92" s="14">
        <f>VLOOKUP($C92,Sheet5!$A$2:$L$901,5,0)</f>
        <v>3744425.656453629</v>
      </c>
      <c r="W92" s="15">
        <f>VLOOKUP($C92,ผลงานแก้ไข!$A$3:$M$902,3,0)</f>
        <v>7680</v>
      </c>
      <c r="X92" s="16">
        <f t="shared" si="72"/>
        <v>487.55542401739962</v>
      </c>
      <c r="Y92" s="36">
        <f t="shared" si="73"/>
        <v>9216</v>
      </c>
      <c r="Z92" s="42">
        <f t="shared" si="74"/>
        <v>9216</v>
      </c>
      <c r="AA92" s="43">
        <f t="shared" si="56"/>
        <v>501.71890908510505</v>
      </c>
      <c r="AB92" s="44">
        <f t="shared" si="75"/>
        <v>4623841.4661283279</v>
      </c>
      <c r="AC92" s="14">
        <f>VLOOKUP($C92,Sheet5!$A$2:$L$901,6,0)</f>
        <v>4056069.5289193629</v>
      </c>
      <c r="AD92" s="15">
        <f>VLOOKUP($C92,ผลงานแก้ไข!$A$3:$M$902,5,0)</f>
        <v>2328</v>
      </c>
      <c r="AE92" s="16">
        <f t="shared" si="76"/>
        <v>1742.2979076114102</v>
      </c>
      <c r="AF92" s="36">
        <f t="shared" si="77"/>
        <v>2793.6</v>
      </c>
      <c r="AG92" s="42">
        <f t="shared" si="78"/>
        <v>2793.6</v>
      </c>
      <c r="AH92" s="43">
        <f t="shared" si="57"/>
        <v>1792.9116618275216</v>
      </c>
      <c r="AI92" s="44">
        <f t="shared" si="79"/>
        <v>5008678.0184813645</v>
      </c>
      <c r="AJ92" s="14">
        <f>VLOOKUP($C92,Sheet5!$A$2:$L$901,7,0)</f>
        <v>9557380.7409786358</v>
      </c>
      <c r="AK92" s="15">
        <f>VLOOKUP($C92,ผลงานแก้ไข!$A$3:$M$902,6,0)</f>
        <v>10398</v>
      </c>
      <c r="AL92" s="16">
        <f t="shared" si="80"/>
        <v>919.15567810912057</v>
      </c>
      <c r="AM92" s="36">
        <f t="shared" si="81"/>
        <v>12477.6</v>
      </c>
      <c r="AN92" s="42">
        <f t="shared" si="82"/>
        <v>12477.6</v>
      </c>
      <c r="AO92" s="43">
        <f t="shared" si="58"/>
        <v>945.85715055819048</v>
      </c>
      <c r="AP92" s="44">
        <f t="shared" si="83"/>
        <v>11802027.181804879</v>
      </c>
      <c r="AQ92" s="45">
        <f t="shared" si="84"/>
        <v>149392973.39122778</v>
      </c>
      <c r="AR92" s="14">
        <f>VLOOKUP($C92,Sheet5!$A$2:$L$901,8,0)</f>
        <v>63773802.255480319</v>
      </c>
      <c r="AS92" s="17">
        <f>VLOOKUP($C92,ผลงานแก้ไข!$A$3:$M$902,8,0)</f>
        <v>5003.9767000000002</v>
      </c>
      <c r="AT92" s="14">
        <f t="shared" si="85"/>
        <v>12744.624141731179</v>
      </c>
      <c r="AU92" s="36">
        <f t="shared" si="86"/>
        <v>6004.7720399999998</v>
      </c>
      <c r="AV92" s="42">
        <f t="shared" si="87"/>
        <v>6004.7720399999998</v>
      </c>
      <c r="AW92" s="43">
        <f t="shared" si="59"/>
        <v>13114.85547304847</v>
      </c>
      <c r="AX92" s="44">
        <f t="shared" si="88"/>
        <v>78751717.453202426</v>
      </c>
      <c r="AY92" s="14">
        <f>VLOOKUP($C92,Sheet5!$A$2:$L$901,9,0)</f>
        <v>3319113.7568855355</v>
      </c>
      <c r="AZ92" s="17">
        <f>VLOOKUP($C92,ผลงานแก้ไข!$A$3:$M$902,10,0)</f>
        <v>231.7423</v>
      </c>
      <c r="BA92" s="14">
        <f t="shared" si="89"/>
        <v>14322.433827943951</v>
      </c>
      <c r="BB92" s="36">
        <f t="shared" si="90"/>
        <v>278.09075999999999</v>
      </c>
      <c r="BC92" s="42">
        <f t="shared" si="91"/>
        <v>278.09075999999999</v>
      </c>
      <c r="BD92" s="43">
        <f t="shared" si="60"/>
        <v>14738.500530645722</v>
      </c>
      <c r="BE92" s="44">
        <f t="shared" si="92"/>
        <v>4098640.813827672</v>
      </c>
      <c r="BF92" s="14">
        <f>VLOOKUP($C92,Sheet5!$A$2:$L$901,10,0)</f>
        <v>1962899.8361802103</v>
      </c>
      <c r="BG92" s="17">
        <f>VLOOKUP($C92,ผลงานแก้ไข!$A$3:$M$902,9,0)</f>
        <v>137.69669999999999</v>
      </c>
      <c r="BH92" s="14">
        <f t="shared" si="93"/>
        <v>14255.242400000947</v>
      </c>
      <c r="BI92" s="36">
        <f t="shared" si="94"/>
        <v>165.23603999999997</v>
      </c>
      <c r="BJ92" s="42">
        <f t="shared" si="95"/>
        <v>165.23603999999997</v>
      </c>
      <c r="BK92" s="43">
        <f t="shared" si="61"/>
        <v>14669.357191720974</v>
      </c>
      <c r="BL92" s="44">
        <f t="shared" si="96"/>
        <v>2423906.491705494</v>
      </c>
      <c r="BM92" s="14">
        <f>VLOOKUP($C92,Sheet5!$A$2:$L$901,11,0)</f>
        <v>775215.17480889265</v>
      </c>
      <c r="BN92" s="17">
        <f>VLOOKUP($C92,ผลงานแก้ไข!$A$3:$M$902,11,0)</f>
        <v>59.385600000000004</v>
      </c>
      <c r="BO92" s="14">
        <f t="shared" si="97"/>
        <v>13053.925106572849</v>
      </c>
      <c r="BP92" s="36">
        <f t="shared" si="98"/>
        <v>71.262720000000002</v>
      </c>
      <c r="BQ92" s="42">
        <f t="shared" si="99"/>
        <v>71.262720000000002</v>
      </c>
      <c r="BR92" s="43">
        <f t="shared" si="62"/>
        <v>13433.141630918792</v>
      </c>
      <c r="BS92" s="44">
        <f t="shared" si="100"/>
        <v>957282.21076450916</v>
      </c>
      <c r="BT92" s="14">
        <f>VLOOKUP($C92,Sheet5!$A$2:$L$901,12,0)</f>
        <v>7371695.7231395515</v>
      </c>
      <c r="BU92" s="17">
        <f>VLOOKUP($C92,ผลงานแก้ไข!$A$3:$M$902,12,0)</f>
        <v>403.33140000000088</v>
      </c>
      <c r="BV92" s="14">
        <f t="shared" si="101"/>
        <v>18277.019153826197</v>
      </c>
      <c r="BW92" s="36">
        <f t="shared" si="102"/>
        <v>483.99768000000103</v>
      </c>
      <c r="BX92" s="42">
        <f t="shared" si="103"/>
        <v>483.99768000000103</v>
      </c>
      <c r="BY92" s="43">
        <f t="shared" si="63"/>
        <v>18807.966560244848</v>
      </c>
      <c r="BZ92" s="44">
        <f t="shared" si="104"/>
        <v>9103012.1806761064</v>
      </c>
      <c r="CA92" s="45">
        <f t="shared" si="105"/>
        <v>95334559.150176212</v>
      </c>
      <c r="CB92" s="46">
        <f t="shared" si="106"/>
        <v>244727532.54140401</v>
      </c>
      <c r="CC92" s="47">
        <f>IFERROR(VLOOKUP($C92,'UC Revenue Structure'!$A$2:$F$897,6,0),0)</f>
        <v>0.54</v>
      </c>
      <c r="CD92" s="46">
        <f t="shared" si="107"/>
        <v>132152867.57235818</v>
      </c>
    </row>
    <row r="93" spans="1:82">
      <c r="A93" s="7">
        <v>8</v>
      </c>
      <c r="B93" s="8" t="s">
        <v>6</v>
      </c>
      <c r="C93" s="7">
        <v>11024</v>
      </c>
      <c r="D93" s="9" t="s">
        <v>1476</v>
      </c>
      <c r="E93" s="10" t="s">
        <v>1823</v>
      </c>
      <c r="F93" s="12">
        <v>9</v>
      </c>
      <c r="G93" s="13" t="s">
        <v>1829</v>
      </c>
      <c r="H93" s="14">
        <f>VLOOKUP($C93,Sheet5!$A$2:$L$901,3,0)</f>
        <v>53197375.132097043</v>
      </c>
      <c r="I93" s="15">
        <f>VLOOKUP($C93,ผลงานแก้ไข!$A$3:$M$902,2,0)</f>
        <v>90873</v>
      </c>
      <c r="J93" s="16">
        <f t="shared" si="64"/>
        <v>585.40353165513454</v>
      </c>
      <c r="K93" s="36">
        <f t="shared" si="65"/>
        <v>109047.59999999999</v>
      </c>
      <c r="L93" s="42">
        <f t="shared" si="66"/>
        <v>109047.59999999999</v>
      </c>
      <c r="M93" s="43">
        <f t="shared" si="54"/>
        <v>602.40950424971618</v>
      </c>
      <c r="N93" s="44">
        <f t="shared" si="67"/>
        <v>65691310.655621342</v>
      </c>
      <c r="O93" s="14">
        <f>VLOOKUP($C93,Sheet5!$A$2:$L$901,4,0)</f>
        <v>4553329.5142058562</v>
      </c>
      <c r="P93" s="15">
        <f>VLOOKUP($C93,ผลงานแก้ไข!$A$3:$M$902,4,0)</f>
        <v>8534</v>
      </c>
      <c r="Q93" s="16">
        <f t="shared" si="68"/>
        <v>533.55161872578583</v>
      </c>
      <c r="R93" s="36">
        <f t="shared" si="69"/>
        <v>10240.799999999999</v>
      </c>
      <c r="S93" s="42">
        <f t="shared" si="70"/>
        <v>10240.799999999999</v>
      </c>
      <c r="T93" s="43">
        <f t="shared" si="55"/>
        <v>549.05129324976986</v>
      </c>
      <c r="U93" s="44">
        <f t="shared" si="71"/>
        <v>5622724.4839122426</v>
      </c>
      <c r="V93" s="14">
        <f>VLOOKUP($C93,Sheet5!$A$2:$L$901,5,0)</f>
        <v>1847482.9117403994</v>
      </c>
      <c r="W93" s="15">
        <f>VLOOKUP($C93,ผลงานแก้ไข!$A$3:$M$902,3,0)</f>
        <v>4119</v>
      </c>
      <c r="X93" s="16">
        <f t="shared" si="72"/>
        <v>448.52704824967213</v>
      </c>
      <c r="Y93" s="36">
        <f t="shared" si="73"/>
        <v>4942.8</v>
      </c>
      <c r="Z93" s="42">
        <f t="shared" si="74"/>
        <v>4942.8</v>
      </c>
      <c r="AA93" s="43">
        <f t="shared" si="56"/>
        <v>461.55675900132513</v>
      </c>
      <c r="AB93" s="44">
        <f t="shared" si="75"/>
        <v>2281382.7483917498</v>
      </c>
      <c r="AC93" s="14">
        <f>VLOOKUP($C93,Sheet5!$A$2:$L$901,6,0)</f>
        <v>859506.87335842079</v>
      </c>
      <c r="AD93" s="15">
        <f>VLOOKUP($C93,ผลงานแก้ไข!$A$3:$M$902,5,0)</f>
        <v>1665</v>
      </c>
      <c r="AE93" s="16">
        <f t="shared" si="76"/>
        <v>516.22034435941191</v>
      </c>
      <c r="AF93" s="36">
        <f t="shared" si="77"/>
        <v>1998</v>
      </c>
      <c r="AG93" s="42">
        <f t="shared" si="78"/>
        <v>1998</v>
      </c>
      <c r="AH93" s="43">
        <f t="shared" si="57"/>
        <v>531.21654536305277</v>
      </c>
      <c r="AI93" s="44">
        <f t="shared" si="79"/>
        <v>1061370.6576353793</v>
      </c>
      <c r="AJ93" s="14">
        <f>VLOOKUP($C93,Sheet5!$A$2:$L$901,7,0)</f>
        <v>4317493.5959100733</v>
      </c>
      <c r="AK93" s="15">
        <f>VLOOKUP($C93,ผลงานแก้ไข!$A$3:$M$902,6,0)</f>
        <v>7568</v>
      </c>
      <c r="AL93" s="16">
        <f t="shared" si="80"/>
        <v>570.49333984012594</v>
      </c>
      <c r="AM93" s="36">
        <f t="shared" si="81"/>
        <v>9081.6</v>
      </c>
      <c r="AN93" s="42">
        <f t="shared" si="82"/>
        <v>9081.6</v>
      </c>
      <c r="AO93" s="43">
        <f t="shared" si="58"/>
        <v>587.06617136248155</v>
      </c>
      <c r="AP93" s="44">
        <f t="shared" si="83"/>
        <v>5331500.1418455131</v>
      </c>
      <c r="AQ93" s="45">
        <f t="shared" si="84"/>
        <v>79988288.687406212</v>
      </c>
      <c r="AR93" s="14">
        <f>VLOOKUP($C93,Sheet5!$A$2:$L$901,8,0)</f>
        <v>36321444.724591047</v>
      </c>
      <c r="AS93" s="17">
        <f>VLOOKUP($C93,ผลงานแก้ไข!$A$3:$M$902,8,0)</f>
        <v>2555.1366999999996</v>
      </c>
      <c r="AT93" s="14">
        <f t="shared" si="85"/>
        <v>14215.069089881201</v>
      </c>
      <c r="AU93" s="36">
        <f t="shared" si="86"/>
        <v>3066.1640399999992</v>
      </c>
      <c r="AV93" s="42">
        <f t="shared" si="87"/>
        <v>3066.1640399999992</v>
      </c>
      <c r="AW93" s="43">
        <f t="shared" si="59"/>
        <v>14628.01684694225</v>
      </c>
      <c r="AX93" s="44">
        <f t="shared" si="88"/>
        <v>44851899.232608497</v>
      </c>
      <c r="AY93" s="14">
        <f>VLOOKUP($C93,Sheet5!$A$2:$L$901,9,0)</f>
        <v>2747314.2771392306</v>
      </c>
      <c r="AZ93" s="17">
        <f>VLOOKUP($C93,ผลงานแก้ไข!$A$3:$M$902,10,0)</f>
        <v>132.73220000000001</v>
      </c>
      <c r="BA93" s="14">
        <f t="shared" si="89"/>
        <v>20698.174799628352</v>
      </c>
      <c r="BB93" s="36">
        <f t="shared" si="90"/>
        <v>159.27864</v>
      </c>
      <c r="BC93" s="42">
        <f t="shared" si="91"/>
        <v>159.27864</v>
      </c>
      <c r="BD93" s="43">
        <f t="shared" si="60"/>
        <v>21299.456777557556</v>
      </c>
      <c r="BE93" s="44">
        <f t="shared" si="92"/>
        <v>3392548.50826815</v>
      </c>
      <c r="BF93" s="14">
        <f>VLOOKUP($C93,Sheet5!$A$2:$L$901,10,0)</f>
        <v>1296980.6686687968</v>
      </c>
      <c r="BG93" s="17">
        <f>VLOOKUP($C93,ผลงานแก้ไข!$A$3:$M$902,9,0)</f>
        <v>91.496799999999979</v>
      </c>
      <c r="BH93" s="14">
        <f t="shared" si="93"/>
        <v>14175.147859474835</v>
      </c>
      <c r="BI93" s="36">
        <f t="shared" si="94"/>
        <v>109.79615999999997</v>
      </c>
      <c r="BJ93" s="42">
        <f t="shared" si="95"/>
        <v>109.79615999999997</v>
      </c>
      <c r="BK93" s="43">
        <f t="shared" si="61"/>
        <v>14586.935904792579</v>
      </c>
      <c r="BL93" s="44">
        <f t="shared" si="96"/>
        <v>1601589.5485123503</v>
      </c>
      <c r="BM93" s="14">
        <f>VLOOKUP($C93,Sheet5!$A$2:$L$901,11,0)</f>
        <v>458889.22032309097</v>
      </c>
      <c r="BN93" s="17">
        <f>VLOOKUP($C93,ผลงานแก้ไข!$A$3:$M$902,11,0)</f>
        <v>21.349999999999998</v>
      </c>
      <c r="BO93" s="14">
        <f t="shared" si="97"/>
        <v>21493.640296163514</v>
      </c>
      <c r="BP93" s="36">
        <f t="shared" si="98"/>
        <v>25.619999999999997</v>
      </c>
      <c r="BQ93" s="42">
        <f t="shared" si="99"/>
        <v>25.619999999999997</v>
      </c>
      <c r="BR93" s="43">
        <f t="shared" si="62"/>
        <v>22118.030546767062</v>
      </c>
      <c r="BS93" s="44">
        <f t="shared" si="100"/>
        <v>566663.94260817207</v>
      </c>
      <c r="BT93" s="14">
        <f>VLOOKUP($C93,Sheet5!$A$2:$L$901,12,0)</f>
        <v>3432350.6419660584</v>
      </c>
      <c r="BU93" s="17">
        <f>VLOOKUP($C93,ผลงานแก้ไข!$A$3:$M$902,12,0)</f>
        <v>110.52840000000032</v>
      </c>
      <c r="BV93" s="14">
        <f t="shared" si="101"/>
        <v>31054.01545635374</v>
      </c>
      <c r="BW93" s="36">
        <f t="shared" si="102"/>
        <v>132.63408000000038</v>
      </c>
      <c r="BX93" s="42">
        <f t="shared" si="103"/>
        <v>132.63408000000038</v>
      </c>
      <c r="BY93" s="43">
        <f t="shared" si="63"/>
        <v>31956.134605360818</v>
      </c>
      <c r="BZ93" s="44">
        <f t="shared" si="104"/>
        <v>4238472.5137382075</v>
      </c>
      <c r="CA93" s="45">
        <f t="shared" si="105"/>
        <v>54651173.74573537</v>
      </c>
      <c r="CB93" s="46">
        <f t="shared" si="106"/>
        <v>134639462.43314159</v>
      </c>
      <c r="CC93" s="47">
        <f>IFERROR(VLOOKUP($C93,'UC Revenue Structure'!$A$2:$F$897,6,0),0)</f>
        <v>0.56000000000000005</v>
      </c>
      <c r="CD93" s="46">
        <f t="shared" si="107"/>
        <v>75398098.962559298</v>
      </c>
    </row>
    <row r="94" spans="1:82">
      <c r="A94" s="7">
        <v>8</v>
      </c>
      <c r="B94" s="8" t="s">
        <v>6</v>
      </c>
      <c r="C94" s="7">
        <v>11025</v>
      </c>
      <c r="D94" s="9" t="s">
        <v>1477</v>
      </c>
      <c r="E94" s="10" t="s">
        <v>1823</v>
      </c>
      <c r="F94" s="12">
        <v>10</v>
      </c>
      <c r="G94" s="13" t="s">
        <v>1826</v>
      </c>
      <c r="H94" s="14">
        <f>VLOOKUP($C94,Sheet5!$A$2:$L$901,3,0)</f>
        <v>72139322.116490602</v>
      </c>
      <c r="I94" s="15">
        <f>VLOOKUP($C94,ผลงานแก้ไข!$A$3:$M$902,2,0)</f>
        <v>135372</v>
      </c>
      <c r="J94" s="16">
        <f t="shared" si="64"/>
        <v>532.89692193725887</v>
      </c>
      <c r="K94" s="36">
        <f t="shared" si="65"/>
        <v>162446.39999999999</v>
      </c>
      <c r="L94" s="42">
        <f t="shared" si="66"/>
        <v>162446.39999999999</v>
      </c>
      <c r="M94" s="43">
        <f t="shared" si="54"/>
        <v>548.3775775195362</v>
      </c>
      <c r="N94" s="44">
        <f t="shared" si="67"/>
        <v>89081963.308769584</v>
      </c>
      <c r="O94" s="14">
        <f>VLOOKUP($C94,Sheet5!$A$2:$L$901,4,0)</f>
        <v>11614736.51139725</v>
      </c>
      <c r="P94" s="15">
        <f>VLOOKUP($C94,ผลงานแก้ไข!$A$3:$M$902,4,0)</f>
        <v>11753</v>
      </c>
      <c r="Q94" s="16">
        <f t="shared" si="68"/>
        <v>988.23589818746279</v>
      </c>
      <c r="R94" s="36">
        <f t="shared" si="69"/>
        <v>14103.6</v>
      </c>
      <c r="S94" s="42">
        <f t="shared" si="70"/>
        <v>14103.6</v>
      </c>
      <c r="T94" s="43">
        <f t="shared" si="55"/>
        <v>1016.9441510298086</v>
      </c>
      <c r="U94" s="44">
        <f t="shared" si="71"/>
        <v>14342573.52846401</v>
      </c>
      <c r="V94" s="14">
        <f>VLOOKUP($C94,Sheet5!$A$2:$L$901,5,0)</f>
        <v>4969475.9907910032</v>
      </c>
      <c r="W94" s="15">
        <f>VLOOKUP($C94,ผลงานแก้ไข!$A$3:$M$902,3,0)</f>
        <v>8169</v>
      </c>
      <c r="X94" s="16">
        <f t="shared" si="72"/>
        <v>608.33345462002728</v>
      </c>
      <c r="Y94" s="36">
        <f t="shared" si="73"/>
        <v>9802.7999999999993</v>
      </c>
      <c r="Z94" s="42">
        <f t="shared" si="74"/>
        <v>9802.7999999999993</v>
      </c>
      <c r="AA94" s="43">
        <f t="shared" si="56"/>
        <v>626.00554147673904</v>
      </c>
      <c r="AB94" s="44">
        <f t="shared" si="75"/>
        <v>6136607.1219881773</v>
      </c>
      <c r="AC94" s="14">
        <f>VLOOKUP($C94,Sheet5!$A$2:$L$901,6,0)</f>
        <v>2496397.0675344262</v>
      </c>
      <c r="AD94" s="15">
        <f>VLOOKUP($C94,ผลงานแก้ไข!$A$3:$M$902,5,0)</f>
        <v>2161</v>
      </c>
      <c r="AE94" s="16">
        <f t="shared" si="76"/>
        <v>1155.2045661889988</v>
      </c>
      <c r="AF94" s="36">
        <f t="shared" si="77"/>
        <v>2593.1999999999998</v>
      </c>
      <c r="AG94" s="42">
        <f t="shared" si="78"/>
        <v>2593.1999999999998</v>
      </c>
      <c r="AH94" s="43">
        <f t="shared" si="57"/>
        <v>1188.7632588367892</v>
      </c>
      <c r="AI94" s="44">
        <f t="shared" si="79"/>
        <v>3082700.8828155617</v>
      </c>
      <c r="AJ94" s="14">
        <f>VLOOKUP($C94,Sheet5!$A$2:$L$901,7,0)</f>
        <v>6614277.4615441933</v>
      </c>
      <c r="AK94" s="15">
        <f>VLOOKUP($C94,ผลงานแก้ไข!$A$3:$M$902,6,0)</f>
        <v>10381</v>
      </c>
      <c r="AL94" s="16">
        <f t="shared" si="80"/>
        <v>637.15224559716728</v>
      </c>
      <c r="AM94" s="36">
        <f t="shared" si="81"/>
        <v>12457.199999999999</v>
      </c>
      <c r="AN94" s="42">
        <f t="shared" si="82"/>
        <v>12457.199999999999</v>
      </c>
      <c r="AO94" s="43">
        <f t="shared" si="58"/>
        <v>655.66151833176502</v>
      </c>
      <c r="AP94" s="44">
        <f t="shared" si="83"/>
        <v>8167706.6661624629</v>
      </c>
      <c r="AQ94" s="45">
        <f t="shared" si="84"/>
        <v>120811551.50819978</v>
      </c>
      <c r="AR94" s="14">
        <f>VLOOKUP($C94,Sheet5!$A$2:$L$901,8,0)</f>
        <v>50067413.358408824</v>
      </c>
      <c r="AS94" s="17">
        <f>VLOOKUP($C94,ผลงานแก้ไข!$A$3:$M$902,8,0)</f>
        <v>4317.8809000000001</v>
      </c>
      <c r="AT94" s="14">
        <f t="shared" si="85"/>
        <v>11595.366921400917</v>
      </c>
      <c r="AU94" s="36">
        <f t="shared" si="86"/>
        <v>5181.4570800000001</v>
      </c>
      <c r="AV94" s="42">
        <f t="shared" si="87"/>
        <v>5181.4570800000001</v>
      </c>
      <c r="AW94" s="43">
        <f t="shared" si="59"/>
        <v>11932.212330467613</v>
      </c>
      <c r="AX94" s="44">
        <f t="shared" si="88"/>
        <v>61826246.059764713</v>
      </c>
      <c r="AY94" s="14">
        <f>VLOOKUP($C94,Sheet5!$A$2:$L$901,9,0)</f>
        <v>4011872.4499607719</v>
      </c>
      <c r="AZ94" s="17">
        <f>VLOOKUP($C94,ผลงานแก้ไข!$A$3:$M$902,10,0)</f>
        <v>268.05369999999999</v>
      </c>
      <c r="BA94" s="14">
        <f t="shared" si="89"/>
        <v>14966.674401288892</v>
      </c>
      <c r="BB94" s="36">
        <f t="shared" si="90"/>
        <v>321.66443999999996</v>
      </c>
      <c r="BC94" s="42">
        <f t="shared" si="91"/>
        <v>321.66443999999996</v>
      </c>
      <c r="BD94" s="43">
        <f t="shared" si="60"/>
        <v>15401.456292646335</v>
      </c>
      <c r="BE94" s="44">
        <f t="shared" si="92"/>
        <v>4954100.8135585589</v>
      </c>
      <c r="BF94" s="14">
        <f>VLOOKUP($C94,Sheet5!$A$2:$L$901,10,0)</f>
        <v>1970553.9239178482</v>
      </c>
      <c r="BG94" s="17">
        <f>VLOOKUP($C94,ผลงานแก้ไข!$A$3:$M$902,9,0)</f>
        <v>168.8098</v>
      </c>
      <c r="BH94" s="14">
        <f t="shared" si="93"/>
        <v>11673.21994290526</v>
      </c>
      <c r="BI94" s="36">
        <f t="shared" si="94"/>
        <v>202.57175999999998</v>
      </c>
      <c r="BJ94" s="42">
        <f t="shared" si="95"/>
        <v>202.57175999999998</v>
      </c>
      <c r="BK94" s="43">
        <f t="shared" si="61"/>
        <v>12012.326982246657</v>
      </c>
      <c r="BL94" s="44">
        <f t="shared" si="96"/>
        <v>2433358.2184891938</v>
      </c>
      <c r="BM94" s="14">
        <f>VLOOKUP($C94,Sheet5!$A$2:$L$901,11,0)</f>
        <v>541453.09969667217</v>
      </c>
      <c r="BN94" s="17">
        <f>VLOOKUP($C94,ผลงานแก้ไข!$A$3:$M$902,11,0)</f>
        <v>36.331699999999991</v>
      </c>
      <c r="BO94" s="14">
        <f t="shared" si="97"/>
        <v>14903.048844306</v>
      </c>
      <c r="BP94" s="36">
        <f t="shared" si="98"/>
        <v>43.59803999999999</v>
      </c>
      <c r="BQ94" s="42">
        <f t="shared" si="99"/>
        <v>43.59803999999999</v>
      </c>
      <c r="BR94" s="43">
        <f t="shared" si="62"/>
        <v>15335.98241323309</v>
      </c>
      <c r="BS94" s="44">
        <f t="shared" si="100"/>
        <v>668618.77469143271</v>
      </c>
      <c r="BT94" s="14">
        <f>VLOOKUP($C94,Sheet5!$A$2:$L$901,12,0)</f>
        <v>4209766.0402583955</v>
      </c>
      <c r="BU94" s="17">
        <f>VLOOKUP($C94,ผลงานแก้ไข!$A$3:$M$902,12,0)</f>
        <v>173.08270000000007</v>
      </c>
      <c r="BV94" s="14">
        <f t="shared" si="101"/>
        <v>24322.280853363125</v>
      </c>
      <c r="BW94" s="36">
        <f t="shared" si="102"/>
        <v>207.69924000000009</v>
      </c>
      <c r="BX94" s="42">
        <f t="shared" si="103"/>
        <v>207.69924000000009</v>
      </c>
      <c r="BY94" s="43">
        <f t="shared" si="63"/>
        <v>25028.843112153325</v>
      </c>
      <c r="BZ94" s="44">
        <f t="shared" si="104"/>
        <v>5198471.6924734823</v>
      </c>
      <c r="CA94" s="45">
        <f t="shared" si="105"/>
        <v>75080795.55897738</v>
      </c>
      <c r="CB94" s="46">
        <f t="shared" si="106"/>
        <v>195892347.06717718</v>
      </c>
      <c r="CC94" s="47">
        <f>IFERROR(VLOOKUP($C94,'UC Revenue Structure'!$A$2:$F$897,6,0),0)</f>
        <v>0.59</v>
      </c>
      <c r="CD94" s="46">
        <f t="shared" si="107"/>
        <v>115576484.76963453</v>
      </c>
    </row>
    <row r="95" spans="1:82">
      <c r="A95" s="7">
        <v>8</v>
      </c>
      <c r="B95" s="8" t="s">
        <v>6</v>
      </c>
      <c r="C95" s="7">
        <v>11026</v>
      </c>
      <c r="D95" s="9" t="s">
        <v>1478</v>
      </c>
      <c r="E95" s="10" t="s">
        <v>1823</v>
      </c>
      <c r="F95" s="12">
        <v>5</v>
      </c>
      <c r="G95" s="13" t="s">
        <v>1827</v>
      </c>
      <c r="H95" s="14">
        <f>VLOOKUP($C95,Sheet5!$A$2:$L$901,3,0)</f>
        <v>33589830.528530501</v>
      </c>
      <c r="I95" s="15">
        <f>VLOOKUP($C95,ผลงานแก้ไข!$A$3:$M$902,2,0)</f>
        <v>49137</v>
      </c>
      <c r="J95" s="16">
        <f t="shared" si="64"/>
        <v>683.5954683544071</v>
      </c>
      <c r="K95" s="36">
        <f t="shared" si="65"/>
        <v>58964.399999999994</v>
      </c>
      <c r="L95" s="42">
        <f t="shared" si="66"/>
        <v>58964.399999999994</v>
      </c>
      <c r="M95" s="43">
        <f t="shared" si="54"/>
        <v>703.45391671010259</v>
      </c>
      <c r="N95" s="44">
        <f t="shared" si="67"/>
        <v>41478738.126461171</v>
      </c>
      <c r="O95" s="14">
        <f>VLOOKUP($C95,Sheet5!$A$2:$L$901,4,0)</f>
        <v>2922148.4600551566</v>
      </c>
      <c r="P95" s="15">
        <f>VLOOKUP($C95,ผลงานแก้ไข!$A$3:$M$902,4,0)</f>
        <v>5405</v>
      </c>
      <c r="Q95" s="16">
        <f t="shared" si="68"/>
        <v>540.63801296117606</v>
      </c>
      <c r="R95" s="36">
        <f t="shared" si="69"/>
        <v>6486</v>
      </c>
      <c r="S95" s="42">
        <f t="shared" si="70"/>
        <v>6486</v>
      </c>
      <c r="T95" s="43">
        <f t="shared" si="55"/>
        <v>556.3435472376982</v>
      </c>
      <c r="U95" s="44">
        <f t="shared" si="71"/>
        <v>3608444.2473837105</v>
      </c>
      <c r="V95" s="14">
        <f>VLOOKUP($C95,Sheet5!$A$2:$L$901,5,0)</f>
        <v>599247.67229883512</v>
      </c>
      <c r="W95" s="15">
        <f>VLOOKUP($C95,ผลงานแก้ไข!$A$3:$M$902,3,0)</f>
        <v>1791</v>
      </c>
      <c r="X95" s="16">
        <f t="shared" si="72"/>
        <v>334.58831507472649</v>
      </c>
      <c r="Y95" s="36">
        <f t="shared" si="73"/>
        <v>2149.1999999999998</v>
      </c>
      <c r="Z95" s="42">
        <f t="shared" si="74"/>
        <v>2149.1999999999998</v>
      </c>
      <c r="AA95" s="43">
        <f t="shared" si="56"/>
        <v>344.30810562764731</v>
      </c>
      <c r="AB95" s="44">
        <f t="shared" si="75"/>
        <v>739986.98061493959</v>
      </c>
      <c r="AC95" s="14">
        <f>VLOOKUP($C95,Sheet5!$A$2:$L$901,6,0)</f>
        <v>623692.18032173975</v>
      </c>
      <c r="AD95" s="15">
        <f>VLOOKUP($C95,ผลงานแก้ไข!$A$3:$M$902,5,0)</f>
        <v>949</v>
      </c>
      <c r="AE95" s="16">
        <f t="shared" si="76"/>
        <v>657.20988442754458</v>
      </c>
      <c r="AF95" s="36">
        <f t="shared" si="77"/>
        <v>1138.8</v>
      </c>
      <c r="AG95" s="42">
        <f t="shared" si="78"/>
        <v>1138.8</v>
      </c>
      <c r="AH95" s="43">
        <f t="shared" si="57"/>
        <v>676.30183157016472</v>
      </c>
      <c r="AI95" s="44">
        <f t="shared" si="79"/>
        <v>770172.52579210361</v>
      </c>
      <c r="AJ95" s="14">
        <f>VLOOKUP($C95,Sheet5!$A$2:$L$901,7,0)</f>
        <v>1587321.6731709053</v>
      </c>
      <c r="AK95" s="15">
        <f>VLOOKUP($C95,ผลงานแก้ไข!$A$3:$M$902,6,0)</f>
        <v>2817</v>
      </c>
      <c r="AL95" s="16">
        <f t="shared" si="80"/>
        <v>563.47947219414459</v>
      </c>
      <c r="AM95" s="36">
        <f t="shared" si="81"/>
        <v>3380.4</v>
      </c>
      <c r="AN95" s="42">
        <f t="shared" si="82"/>
        <v>3380.4</v>
      </c>
      <c r="AO95" s="43">
        <f t="shared" si="58"/>
        <v>579.84855086138452</v>
      </c>
      <c r="AP95" s="44">
        <f t="shared" si="83"/>
        <v>1960120.0413318244</v>
      </c>
      <c r="AQ95" s="45">
        <f t="shared" si="84"/>
        <v>48557461.921583757</v>
      </c>
      <c r="AR95" s="14">
        <f>VLOOKUP($C95,Sheet5!$A$2:$L$901,8,0)</f>
        <v>11088220.055495767</v>
      </c>
      <c r="AS95" s="17">
        <f>VLOOKUP($C95,ผลงานแก้ไข!$A$3:$M$902,8,0)</f>
        <v>986.89809999999989</v>
      </c>
      <c r="AT95" s="14">
        <f t="shared" si="85"/>
        <v>11235.425476546938</v>
      </c>
      <c r="AU95" s="36">
        <f t="shared" si="86"/>
        <v>1184.2777199999998</v>
      </c>
      <c r="AV95" s="42">
        <f t="shared" si="87"/>
        <v>1184.2777199999998</v>
      </c>
      <c r="AW95" s="43">
        <f t="shared" si="59"/>
        <v>11561.814586640627</v>
      </c>
      <c r="AX95" s="44">
        <f t="shared" si="88"/>
        <v>13692399.417729503</v>
      </c>
      <c r="AY95" s="14">
        <f>VLOOKUP($C95,Sheet5!$A$2:$L$901,9,0)</f>
        <v>1669748.410478214</v>
      </c>
      <c r="AZ95" s="17">
        <f>VLOOKUP($C95,ผลงานแก้ไข!$A$3:$M$902,10,0)</f>
        <v>134.05880000000002</v>
      </c>
      <c r="BA95" s="14">
        <f t="shared" si="89"/>
        <v>12455.343554307616</v>
      </c>
      <c r="BB95" s="36">
        <f t="shared" si="90"/>
        <v>160.87056000000001</v>
      </c>
      <c r="BC95" s="42">
        <f t="shared" si="91"/>
        <v>160.87056000000001</v>
      </c>
      <c r="BD95" s="43">
        <f t="shared" si="60"/>
        <v>12817.171284560252</v>
      </c>
      <c r="BE95" s="44">
        <f t="shared" si="92"/>
        <v>2061905.5221631273</v>
      </c>
      <c r="BF95" s="14">
        <f>VLOOKUP($C95,Sheet5!$A$2:$L$901,10,0)</f>
        <v>251194.29368715343</v>
      </c>
      <c r="BG95" s="17">
        <f>VLOOKUP($C95,ผลงานแก้ไข!$A$3:$M$902,9,0)</f>
        <v>37.169800000000002</v>
      </c>
      <c r="BH95" s="14">
        <f t="shared" si="93"/>
        <v>6758.0211270212221</v>
      </c>
      <c r="BI95" s="36">
        <f t="shared" si="94"/>
        <v>44.603760000000001</v>
      </c>
      <c r="BJ95" s="42">
        <f t="shared" si="95"/>
        <v>44.603760000000001</v>
      </c>
      <c r="BK95" s="43">
        <f t="shared" si="61"/>
        <v>6954.3416407611885</v>
      </c>
      <c r="BL95" s="44">
        <f t="shared" si="96"/>
        <v>310189.78550251829</v>
      </c>
      <c r="BM95" s="14">
        <f>VLOOKUP($C95,Sheet5!$A$2:$L$901,11,0)</f>
        <v>191243.92599242885</v>
      </c>
      <c r="BN95" s="17">
        <f>VLOOKUP($C95,ผลงานแก้ไข!$A$3:$M$902,11,0)</f>
        <v>11.313000000000001</v>
      </c>
      <c r="BO95" s="14">
        <f t="shared" si="97"/>
        <v>16904.793246038083</v>
      </c>
      <c r="BP95" s="36">
        <f t="shared" si="98"/>
        <v>13.5756</v>
      </c>
      <c r="BQ95" s="42">
        <f t="shared" si="99"/>
        <v>13.5756</v>
      </c>
      <c r="BR95" s="43">
        <f t="shared" si="62"/>
        <v>17395.87748983549</v>
      </c>
      <c r="BS95" s="44">
        <f t="shared" si="100"/>
        <v>236159.47445101067</v>
      </c>
      <c r="BT95" s="14">
        <f>VLOOKUP($C95,Sheet5!$A$2:$L$901,12,0)</f>
        <v>856981.54996929411</v>
      </c>
      <c r="BU95" s="17">
        <f>VLOOKUP($C95,ผลงานแก้ไข!$A$3:$M$902,12,0)</f>
        <v>20.110000000000113</v>
      </c>
      <c r="BV95" s="14">
        <f t="shared" si="101"/>
        <v>42614.696666797077</v>
      </c>
      <c r="BW95" s="36">
        <f t="shared" si="102"/>
        <v>24.132000000000136</v>
      </c>
      <c r="BX95" s="42">
        <f t="shared" si="103"/>
        <v>24.132000000000136</v>
      </c>
      <c r="BY95" s="43">
        <f t="shared" si="63"/>
        <v>43852.653604967534</v>
      </c>
      <c r="BZ95" s="44">
        <f t="shared" si="104"/>
        <v>1058252.2367950825</v>
      </c>
      <c r="CA95" s="45">
        <f t="shared" si="105"/>
        <v>17358906.436641239</v>
      </c>
      <c r="CB95" s="46">
        <f t="shared" si="106"/>
        <v>65916368.358224995</v>
      </c>
      <c r="CC95" s="47">
        <f>IFERROR(VLOOKUP($C95,'UC Revenue Structure'!$A$2:$F$897,6,0),0)</f>
        <v>0.53</v>
      </c>
      <c r="CD95" s="46">
        <f t="shared" si="107"/>
        <v>34935675.229859248</v>
      </c>
    </row>
    <row r="96" spans="1:82">
      <c r="A96" s="7">
        <v>8</v>
      </c>
      <c r="B96" s="8" t="s">
        <v>6</v>
      </c>
      <c r="C96" s="7">
        <v>11027</v>
      </c>
      <c r="D96" s="9" t="s">
        <v>1479</v>
      </c>
      <c r="E96" s="10" t="s">
        <v>1823</v>
      </c>
      <c r="F96" s="12">
        <v>5</v>
      </c>
      <c r="G96" s="13" t="s">
        <v>1827</v>
      </c>
      <c r="H96" s="14">
        <f>VLOOKUP($C96,Sheet5!$A$2:$L$901,3,0)</f>
        <v>28913573.118522655</v>
      </c>
      <c r="I96" s="15">
        <f>VLOOKUP($C96,ผลงานแก้ไข!$A$3:$M$902,2,0)</f>
        <v>42307</v>
      </c>
      <c r="J96" s="16">
        <f t="shared" si="64"/>
        <v>683.42291153999702</v>
      </c>
      <c r="K96" s="36">
        <f t="shared" si="65"/>
        <v>50768.4</v>
      </c>
      <c r="L96" s="42">
        <f t="shared" si="66"/>
        <v>50768.4</v>
      </c>
      <c r="M96" s="43">
        <f t="shared" si="54"/>
        <v>703.27634712023394</v>
      </c>
      <c r="N96" s="44">
        <f t="shared" si="67"/>
        <v>35704214.901138887</v>
      </c>
      <c r="O96" s="14">
        <f>VLOOKUP($C96,Sheet5!$A$2:$L$901,4,0)</f>
        <v>3074928.560861297</v>
      </c>
      <c r="P96" s="15">
        <f>VLOOKUP($C96,ผลงานแก้ไข!$A$3:$M$902,4,0)</f>
        <v>4060</v>
      </c>
      <c r="Q96" s="16">
        <f t="shared" si="68"/>
        <v>757.37156671460514</v>
      </c>
      <c r="R96" s="36">
        <f t="shared" si="69"/>
        <v>4872</v>
      </c>
      <c r="S96" s="42">
        <f t="shared" si="70"/>
        <v>4872</v>
      </c>
      <c r="T96" s="43">
        <f t="shared" si="55"/>
        <v>779.3732107276644</v>
      </c>
      <c r="U96" s="44">
        <f t="shared" si="71"/>
        <v>3797106.282665181</v>
      </c>
      <c r="V96" s="14">
        <f>VLOOKUP($C96,Sheet5!$A$2:$L$901,5,0)</f>
        <v>1000873.926554534</v>
      </c>
      <c r="W96" s="15">
        <f>VLOOKUP($C96,ผลงานแก้ไข!$A$3:$M$902,3,0)</f>
        <v>1804</v>
      </c>
      <c r="X96" s="16">
        <f t="shared" si="72"/>
        <v>554.80816327856655</v>
      </c>
      <c r="Y96" s="36">
        <f t="shared" si="73"/>
        <v>2164.7999999999997</v>
      </c>
      <c r="Z96" s="42">
        <f t="shared" si="74"/>
        <v>2164.7999999999997</v>
      </c>
      <c r="AA96" s="43">
        <f t="shared" si="56"/>
        <v>570.92534042180887</v>
      </c>
      <c r="AB96" s="44">
        <f t="shared" si="75"/>
        <v>1235939.1769451317</v>
      </c>
      <c r="AC96" s="14">
        <f>VLOOKUP($C96,Sheet5!$A$2:$L$901,6,0)</f>
        <v>350493.47457358852</v>
      </c>
      <c r="AD96" s="15">
        <f>VLOOKUP($C96,ผลงานแก้ไข!$A$3:$M$902,5,0)</f>
        <v>510</v>
      </c>
      <c r="AE96" s="16">
        <f t="shared" si="76"/>
        <v>687.24210700703634</v>
      </c>
      <c r="AF96" s="36">
        <f t="shared" si="77"/>
        <v>612</v>
      </c>
      <c r="AG96" s="42">
        <f t="shared" si="78"/>
        <v>612</v>
      </c>
      <c r="AH96" s="43">
        <f t="shared" si="57"/>
        <v>707.20649021559075</v>
      </c>
      <c r="AI96" s="44">
        <f t="shared" si="79"/>
        <v>432810.37201194151</v>
      </c>
      <c r="AJ96" s="14">
        <f>VLOOKUP($C96,Sheet5!$A$2:$L$901,7,0)</f>
        <v>2754422.4166794685</v>
      </c>
      <c r="AK96" s="15">
        <f>VLOOKUP($C96,ผลงานแก้ไข!$A$3:$M$902,6,0)</f>
        <v>3381</v>
      </c>
      <c r="AL96" s="16">
        <f t="shared" si="80"/>
        <v>814.67684610454558</v>
      </c>
      <c r="AM96" s="36">
        <f t="shared" si="81"/>
        <v>4057.2</v>
      </c>
      <c r="AN96" s="42">
        <f t="shared" si="82"/>
        <v>4057.2</v>
      </c>
      <c r="AO96" s="43">
        <f t="shared" si="58"/>
        <v>838.34320848388268</v>
      </c>
      <c r="AP96" s="44">
        <f t="shared" si="83"/>
        <v>3401326.0654608086</v>
      </c>
      <c r="AQ96" s="45">
        <f t="shared" si="84"/>
        <v>44571396.798221953</v>
      </c>
      <c r="AR96" s="14">
        <f>VLOOKUP($C96,Sheet5!$A$2:$L$901,8,0)</f>
        <v>14995975.104083261</v>
      </c>
      <c r="AS96" s="17">
        <f>VLOOKUP($C96,ผลงานแก้ไข!$A$3:$M$902,8,0)</f>
        <v>950.93959999999993</v>
      </c>
      <c r="AT96" s="14">
        <f t="shared" si="85"/>
        <v>15769.63994777719</v>
      </c>
      <c r="AU96" s="36">
        <f t="shared" si="86"/>
        <v>1141.1275199999998</v>
      </c>
      <c r="AV96" s="42">
        <f t="shared" si="87"/>
        <v>1141.1275199999998</v>
      </c>
      <c r="AW96" s="43">
        <f t="shared" si="59"/>
        <v>16227.747988260118</v>
      </c>
      <c r="AX96" s="44">
        <f t="shared" si="88"/>
        <v>18517929.817028254</v>
      </c>
      <c r="AY96" s="14">
        <f>VLOOKUP($C96,Sheet5!$A$2:$L$901,9,0)</f>
        <v>1459625.433167719</v>
      </c>
      <c r="AZ96" s="17">
        <f>VLOOKUP($C96,ผลงานแก้ไข!$A$3:$M$902,10,0)</f>
        <v>70.578299999999984</v>
      </c>
      <c r="BA96" s="14">
        <f t="shared" si="89"/>
        <v>20680.937811873046</v>
      </c>
      <c r="BB96" s="36">
        <f t="shared" si="90"/>
        <v>84.693959999999976</v>
      </c>
      <c r="BC96" s="42">
        <f t="shared" si="91"/>
        <v>84.693959999999976</v>
      </c>
      <c r="BD96" s="43">
        <f t="shared" si="60"/>
        <v>21281.719055307956</v>
      </c>
      <c r="BE96" s="44">
        <f t="shared" si="92"/>
        <v>1802433.0624014894</v>
      </c>
      <c r="BF96" s="14">
        <f>VLOOKUP($C96,Sheet5!$A$2:$L$901,10,0)</f>
        <v>354380.39192924835</v>
      </c>
      <c r="BG96" s="17">
        <f>VLOOKUP($C96,ผลงานแก้ไข!$A$3:$M$902,9,0)</f>
        <v>29.035799999999998</v>
      </c>
      <c r="BH96" s="14">
        <f t="shared" si="93"/>
        <v>12204.946718507786</v>
      </c>
      <c r="BI96" s="36">
        <f t="shared" si="94"/>
        <v>34.842959999999998</v>
      </c>
      <c r="BJ96" s="42">
        <f t="shared" si="95"/>
        <v>34.842959999999998</v>
      </c>
      <c r="BK96" s="43">
        <f t="shared" si="61"/>
        <v>12559.500420680437</v>
      </c>
      <c r="BL96" s="44">
        <f t="shared" si="96"/>
        <v>437610.1707777516</v>
      </c>
      <c r="BM96" s="14">
        <f>VLOOKUP($C96,Sheet5!$A$2:$L$901,11,0)</f>
        <v>98431.806515362085</v>
      </c>
      <c r="BN96" s="17">
        <f>VLOOKUP($C96,ผลงานแก้ไข!$A$3:$M$902,11,0)</f>
        <v>5.5639000000000003</v>
      </c>
      <c r="BO96" s="14">
        <f t="shared" si="97"/>
        <v>17691.153060867749</v>
      </c>
      <c r="BP96" s="36">
        <f t="shared" si="98"/>
        <v>6.6766800000000002</v>
      </c>
      <c r="BQ96" s="42">
        <f t="shared" si="99"/>
        <v>6.6766800000000002</v>
      </c>
      <c r="BR96" s="43">
        <f t="shared" si="62"/>
        <v>18205.081057285959</v>
      </c>
      <c r="BS96" s="44">
        <f t="shared" si="100"/>
        <v>121549.50059356002</v>
      </c>
      <c r="BT96" s="14">
        <f>VLOOKUP($C96,Sheet5!$A$2:$L$901,12,0)</f>
        <v>619671.61711287138</v>
      </c>
      <c r="BU96" s="17">
        <f>VLOOKUP($C96,ผลงานแก้ไข!$A$3:$M$902,12,0)</f>
        <v>34.857000000000099</v>
      </c>
      <c r="BV96" s="14">
        <f t="shared" si="101"/>
        <v>17777.537284128572</v>
      </c>
      <c r="BW96" s="36">
        <f t="shared" si="102"/>
        <v>41.828400000000116</v>
      </c>
      <c r="BX96" s="42">
        <f t="shared" si="103"/>
        <v>41.828400000000116</v>
      </c>
      <c r="BY96" s="43">
        <f t="shared" si="63"/>
        <v>18293.974742232505</v>
      </c>
      <c r="BZ96" s="44">
        <f t="shared" si="104"/>
        <v>765207.69310800021</v>
      </c>
      <c r="CA96" s="45">
        <f t="shared" si="105"/>
        <v>21644730.243909057</v>
      </c>
      <c r="CB96" s="46">
        <f t="shared" si="106"/>
        <v>66216127.042131007</v>
      </c>
      <c r="CC96" s="47">
        <f>IFERROR(VLOOKUP($C96,'UC Revenue Structure'!$A$2:$F$897,6,0),0)</f>
        <v>0.53</v>
      </c>
      <c r="CD96" s="46">
        <f t="shared" si="107"/>
        <v>35094547.332329437</v>
      </c>
    </row>
    <row r="97" spans="1:82">
      <c r="A97" s="7">
        <v>8</v>
      </c>
      <c r="B97" s="8" t="s">
        <v>6</v>
      </c>
      <c r="C97" s="7">
        <v>11028</v>
      </c>
      <c r="D97" s="9" t="s">
        <v>1480</v>
      </c>
      <c r="E97" s="10" t="s">
        <v>1823</v>
      </c>
      <c r="F97" s="12">
        <v>5</v>
      </c>
      <c r="G97" s="13" t="s">
        <v>1827</v>
      </c>
      <c r="H97" s="14">
        <f>VLOOKUP($C97,Sheet5!$A$2:$L$901,3,0)</f>
        <v>29206535.148683593</v>
      </c>
      <c r="I97" s="15">
        <f>VLOOKUP($C97,ผลงานแก้ไข!$A$3:$M$902,2,0)</f>
        <v>49037</v>
      </c>
      <c r="J97" s="16">
        <f t="shared" si="64"/>
        <v>595.60199744445197</v>
      </c>
      <c r="K97" s="36">
        <f t="shared" si="65"/>
        <v>58844.4</v>
      </c>
      <c r="L97" s="42">
        <f t="shared" si="66"/>
        <v>58844.4</v>
      </c>
      <c r="M97" s="43">
        <f t="shared" si="54"/>
        <v>612.90423547021328</v>
      </c>
      <c r="N97" s="44">
        <f t="shared" si="67"/>
        <v>36065981.993703417</v>
      </c>
      <c r="O97" s="14">
        <f>VLOOKUP($C97,Sheet5!$A$2:$L$901,4,0)</f>
        <v>1891898.1279466839</v>
      </c>
      <c r="P97" s="15">
        <f>VLOOKUP($C97,ผลงานแก้ไข!$A$3:$M$902,4,0)</f>
        <v>3138</v>
      </c>
      <c r="Q97" s="16">
        <f t="shared" si="68"/>
        <v>602.89933968982916</v>
      </c>
      <c r="R97" s="36">
        <f t="shared" si="69"/>
        <v>3765.6</v>
      </c>
      <c r="S97" s="42">
        <f t="shared" si="70"/>
        <v>3765.6</v>
      </c>
      <c r="T97" s="43">
        <f t="shared" si="55"/>
        <v>620.4135655078187</v>
      </c>
      <c r="U97" s="44">
        <f t="shared" si="71"/>
        <v>2336229.3222762421</v>
      </c>
      <c r="V97" s="14">
        <f>VLOOKUP($C97,Sheet5!$A$2:$L$901,5,0)</f>
        <v>517707.79042187583</v>
      </c>
      <c r="W97" s="15">
        <f>VLOOKUP($C97,ผลงานแก้ไข!$A$3:$M$902,3,0)</f>
        <v>1208</v>
      </c>
      <c r="X97" s="16">
        <f t="shared" si="72"/>
        <v>428.56605167373829</v>
      </c>
      <c r="Y97" s="36">
        <f t="shared" si="73"/>
        <v>1449.6</v>
      </c>
      <c r="Z97" s="42">
        <f t="shared" si="74"/>
        <v>1449.6</v>
      </c>
      <c r="AA97" s="43">
        <f t="shared" si="56"/>
        <v>441.01589547486037</v>
      </c>
      <c r="AB97" s="44">
        <f t="shared" si="75"/>
        <v>639296.64208035753</v>
      </c>
      <c r="AC97" s="14">
        <f>VLOOKUP($C97,Sheet5!$A$2:$L$901,6,0)</f>
        <v>307915.30127526441</v>
      </c>
      <c r="AD97" s="15">
        <f>VLOOKUP($C97,ผลงานแก้ไข!$A$3:$M$902,5,0)</f>
        <v>439</v>
      </c>
      <c r="AE97" s="16">
        <f t="shared" si="76"/>
        <v>701.40159743795994</v>
      </c>
      <c r="AF97" s="36">
        <f t="shared" si="77"/>
        <v>526.79999999999995</v>
      </c>
      <c r="AG97" s="42">
        <f t="shared" si="78"/>
        <v>526.79999999999995</v>
      </c>
      <c r="AH97" s="43">
        <f t="shared" si="57"/>
        <v>721.77731384353262</v>
      </c>
      <c r="AI97" s="44">
        <f t="shared" si="79"/>
        <v>380232.28893277294</v>
      </c>
      <c r="AJ97" s="14">
        <f>VLOOKUP($C97,Sheet5!$A$2:$L$901,7,0)</f>
        <v>1953188.4685982657</v>
      </c>
      <c r="AK97" s="15">
        <f>VLOOKUP($C97,ผลงานแก้ไข!$A$3:$M$902,6,0)</f>
        <v>2384</v>
      </c>
      <c r="AL97" s="16">
        <f t="shared" si="80"/>
        <v>819.29046501605103</v>
      </c>
      <c r="AM97" s="36">
        <f t="shared" si="81"/>
        <v>2860.7999999999997</v>
      </c>
      <c r="AN97" s="42">
        <f t="shared" si="82"/>
        <v>2860.7999999999997</v>
      </c>
      <c r="AO97" s="43">
        <f t="shared" si="58"/>
        <v>843.09085302476728</v>
      </c>
      <c r="AP97" s="44">
        <f t="shared" si="83"/>
        <v>2411914.3123332541</v>
      </c>
      <c r="AQ97" s="45">
        <f t="shared" si="84"/>
        <v>41833654.559326045</v>
      </c>
      <c r="AR97" s="14">
        <f>VLOOKUP($C97,Sheet5!$A$2:$L$901,8,0)</f>
        <v>14811684.730723621</v>
      </c>
      <c r="AS97" s="17">
        <f>VLOOKUP($C97,ผลงานแก้ไข!$A$3:$M$902,8,0)</f>
        <v>867.52170000000012</v>
      </c>
      <c r="AT97" s="14">
        <f t="shared" si="85"/>
        <v>17073.56107717377</v>
      </c>
      <c r="AU97" s="36">
        <f t="shared" si="86"/>
        <v>1041.0260400000002</v>
      </c>
      <c r="AV97" s="42">
        <f t="shared" si="87"/>
        <v>1041.0260400000002</v>
      </c>
      <c r="AW97" s="43">
        <f t="shared" si="59"/>
        <v>17569.548026465669</v>
      </c>
      <c r="AX97" s="44">
        <f t="shared" si="88"/>
        <v>18290357.006581374</v>
      </c>
      <c r="AY97" s="14">
        <f>VLOOKUP($C97,Sheet5!$A$2:$L$901,9,0)</f>
        <v>1103396.8463812505</v>
      </c>
      <c r="AZ97" s="17">
        <f>VLOOKUP($C97,ผลงานแก้ไข!$A$3:$M$902,10,0)</f>
        <v>35.308499999999995</v>
      </c>
      <c r="BA97" s="14">
        <f t="shared" si="89"/>
        <v>31250.176200666996</v>
      </c>
      <c r="BB97" s="36">
        <f t="shared" si="90"/>
        <v>42.37019999999999</v>
      </c>
      <c r="BC97" s="42">
        <f t="shared" si="91"/>
        <v>42.37019999999999</v>
      </c>
      <c r="BD97" s="43">
        <f t="shared" si="60"/>
        <v>32157.993819296371</v>
      </c>
      <c r="BE97" s="44">
        <f t="shared" si="92"/>
        <v>1362540.6297223507</v>
      </c>
      <c r="BF97" s="14">
        <f>VLOOKUP($C97,Sheet5!$A$2:$L$901,10,0)</f>
        <v>296666.62860235781</v>
      </c>
      <c r="BG97" s="17">
        <f>VLOOKUP($C97,ผลงานแก้ไข!$A$3:$M$902,9,0)</f>
        <v>16.400199999999998</v>
      </c>
      <c r="BH97" s="14">
        <f t="shared" si="93"/>
        <v>18089.207973217268</v>
      </c>
      <c r="BI97" s="36">
        <f t="shared" si="94"/>
        <v>19.680239999999998</v>
      </c>
      <c r="BJ97" s="42">
        <f t="shared" si="95"/>
        <v>19.680239999999998</v>
      </c>
      <c r="BK97" s="43">
        <f t="shared" si="61"/>
        <v>18614.699464839228</v>
      </c>
      <c r="BL97" s="44">
        <f t="shared" si="96"/>
        <v>366341.7529959075</v>
      </c>
      <c r="BM97" s="14">
        <f>VLOOKUP($C97,Sheet5!$A$2:$L$901,11,0)</f>
        <v>137448.34564834743</v>
      </c>
      <c r="BN97" s="17">
        <f>VLOOKUP($C97,ผลงานแก้ไข!$A$3:$M$902,11,0)</f>
        <v>7.3626000000000005</v>
      </c>
      <c r="BO97" s="14">
        <f t="shared" si="97"/>
        <v>18668.452129457994</v>
      </c>
      <c r="BP97" s="36">
        <f t="shared" si="98"/>
        <v>8.8351199999999999</v>
      </c>
      <c r="BQ97" s="42">
        <f t="shared" si="99"/>
        <v>8.8351199999999999</v>
      </c>
      <c r="BR97" s="43">
        <f t="shared" si="62"/>
        <v>19210.770663818748</v>
      </c>
      <c r="BS97" s="44">
        <f t="shared" si="100"/>
        <v>169729.46410731829</v>
      </c>
      <c r="BT97" s="14">
        <f>VLOOKUP($C97,Sheet5!$A$2:$L$901,12,0)</f>
        <v>810696.86171874683</v>
      </c>
      <c r="BU97" s="17">
        <f>VLOOKUP($C97,ผลงานแก้ไข!$A$3:$M$902,12,0)</f>
        <v>36.28669999999984</v>
      </c>
      <c r="BV97" s="14">
        <f t="shared" si="101"/>
        <v>22341.432583253656</v>
      </c>
      <c r="BW97" s="36">
        <f t="shared" si="102"/>
        <v>43.544039999999804</v>
      </c>
      <c r="BX97" s="42">
        <f t="shared" si="103"/>
        <v>43.544039999999804</v>
      </c>
      <c r="BY97" s="43">
        <f t="shared" si="63"/>
        <v>22990.451199797175</v>
      </c>
      <c r="BZ97" s="44">
        <f t="shared" si="104"/>
        <v>1001097.1266620116</v>
      </c>
      <c r="CA97" s="45">
        <f t="shared" si="105"/>
        <v>21190065.980068963</v>
      </c>
      <c r="CB97" s="46">
        <f t="shared" si="106"/>
        <v>63023720.539395005</v>
      </c>
      <c r="CC97" s="47">
        <f>IFERROR(VLOOKUP($C97,'UC Revenue Structure'!$A$2:$F$897,6,0),0)</f>
        <v>0.66</v>
      </c>
      <c r="CD97" s="46">
        <f t="shared" si="107"/>
        <v>41595655.556000702</v>
      </c>
    </row>
    <row r="98" spans="1:82">
      <c r="A98" s="7">
        <v>8</v>
      </c>
      <c r="B98" s="8" t="s">
        <v>6</v>
      </c>
      <c r="C98" s="7">
        <v>11029</v>
      </c>
      <c r="D98" s="9" t="s">
        <v>1481</v>
      </c>
      <c r="E98" s="10" t="s">
        <v>1823</v>
      </c>
      <c r="F98" s="12">
        <v>5</v>
      </c>
      <c r="G98" s="13" t="s">
        <v>1827</v>
      </c>
      <c r="H98" s="14">
        <f>VLOOKUP($C98,Sheet5!$A$2:$L$901,3,0)</f>
        <v>24909531.468352027</v>
      </c>
      <c r="I98" s="15">
        <f>VLOOKUP($C98,ผลงานแก้ไข!$A$3:$M$902,2,0)</f>
        <v>41296</v>
      </c>
      <c r="J98" s="16">
        <f t="shared" si="64"/>
        <v>603.19477596745514</v>
      </c>
      <c r="K98" s="36">
        <f t="shared" si="65"/>
        <v>49555.199999999997</v>
      </c>
      <c r="L98" s="42">
        <f t="shared" si="66"/>
        <v>49555.199999999997</v>
      </c>
      <c r="M98" s="43">
        <f t="shared" si="54"/>
        <v>620.71758420930973</v>
      </c>
      <c r="N98" s="44">
        <f t="shared" si="67"/>
        <v>30759784.029009186</v>
      </c>
      <c r="O98" s="14">
        <f>VLOOKUP($C98,Sheet5!$A$2:$L$901,4,0)</f>
        <v>2276526.4441801151</v>
      </c>
      <c r="P98" s="15">
        <f>VLOOKUP($C98,ผลงานแก้ไข!$A$3:$M$902,4,0)</f>
        <v>3781</v>
      </c>
      <c r="Q98" s="16">
        <f t="shared" si="68"/>
        <v>602.0963883047117</v>
      </c>
      <c r="R98" s="36">
        <f t="shared" si="69"/>
        <v>4537.2</v>
      </c>
      <c r="S98" s="42">
        <f t="shared" si="70"/>
        <v>4537.2</v>
      </c>
      <c r="T98" s="43">
        <f t="shared" si="55"/>
        <v>619.58728838496359</v>
      </c>
      <c r="U98" s="44">
        <f t="shared" si="71"/>
        <v>2811191.4448602567</v>
      </c>
      <c r="V98" s="14">
        <f>VLOOKUP($C98,Sheet5!$A$2:$L$901,5,0)</f>
        <v>742991.58029787091</v>
      </c>
      <c r="W98" s="15">
        <f>VLOOKUP($C98,ผลงานแก้ไข!$A$3:$M$902,3,0)</f>
        <v>1765</v>
      </c>
      <c r="X98" s="16">
        <f t="shared" si="72"/>
        <v>420.95840243505432</v>
      </c>
      <c r="Y98" s="36">
        <f t="shared" si="73"/>
        <v>2118</v>
      </c>
      <c r="Z98" s="42">
        <f t="shared" si="74"/>
        <v>2118</v>
      </c>
      <c r="AA98" s="43">
        <f t="shared" si="56"/>
        <v>433.18724402579267</v>
      </c>
      <c r="AB98" s="44">
        <f t="shared" si="75"/>
        <v>917490.58284662885</v>
      </c>
      <c r="AC98" s="14">
        <f>VLOOKUP($C98,Sheet5!$A$2:$L$901,6,0)</f>
        <v>412324.11845611624</v>
      </c>
      <c r="AD98" s="15">
        <f>VLOOKUP($C98,ผลงานแก้ไข!$A$3:$M$902,5,0)</f>
        <v>640</v>
      </c>
      <c r="AE98" s="16">
        <f t="shared" si="76"/>
        <v>644.25643508768167</v>
      </c>
      <c r="AF98" s="36">
        <f t="shared" si="77"/>
        <v>768</v>
      </c>
      <c r="AG98" s="42">
        <f t="shared" si="78"/>
        <v>768</v>
      </c>
      <c r="AH98" s="43">
        <f t="shared" si="57"/>
        <v>662.97208452697885</v>
      </c>
      <c r="AI98" s="44">
        <f t="shared" si="79"/>
        <v>509162.56091671973</v>
      </c>
      <c r="AJ98" s="14">
        <f>VLOOKUP($C98,Sheet5!$A$2:$L$901,7,0)</f>
        <v>2196340.8332562209</v>
      </c>
      <c r="AK98" s="15">
        <f>VLOOKUP($C98,ผลงานแก้ไข!$A$3:$M$902,6,0)</f>
        <v>4003</v>
      </c>
      <c r="AL98" s="16">
        <f t="shared" si="80"/>
        <v>548.67370303677762</v>
      </c>
      <c r="AM98" s="36">
        <f t="shared" si="81"/>
        <v>4803.5999999999995</v>
      </c>
      <c r="AN98" s="42">
        <f t="shared" si="82"/>
        <v>4803.5999999999995</v>
      </c>
      <c r="AO98" s="43">
        <f t="shared" si="58"/>
        <v>564.61267410999596</v>
      </c>
      <c r="AP98" s="44">
        <f t="shared" si="83"/>
        <v>2712173.4413547763</v>
      </c>
      <c r="AQ98" s="45">
        <f t="shared" si="84"/>
        <v>37709802.058987565</v>
      </c>
      <c r="AR98" s="14">
        <f>VLOOKUP($C98,Sheet5!$A$2:$L$901,8,0)</f>
        <v>22502275.675671335</v>
      </c>
      <c r="AS98" s="17">
        <f>VLOOKUP($C98,ผลงานแก้ไข!$A$3:$M$902,8,0)</f>
        <v>1509.1247000000003</v>
      </c>
      <c r="AT98" s="14">
        <f t="shared" si="85"/>
        <v>14910.812655621719</v>
      </c>
      <c r="AU98" s="36">
        <f t="shared" si="86"/>
        <v>1810.9496400000003</v>
      </c>
      <c r="AV98" s="42">
        <f t="shared" si="87"/>
        <v>1810.9496400000003</v>
      </c>
      <c r="AW98" s="43">
        <f t="shared" si="59"/>
        <v>15343.971763267531</v>
      </c>
      <c r="AX98" s="44">
        <f t="shared" si="88"/>
        <v>27787160.140859503</v>
      </c>
      <c r="AY98" s="14">
        <f>VLOOKUP($C98,Sheet5!$A$2:$L$901,9,0)</f>
        <v>1846813.1127780438</v>
      </c>
      <c r="AZ98" s="17">
        <f>VLOOKUP($C98,ผลงานแก้ไข!$A$3:$M$902,10,0)</f>
        <v>90.910300000000007</v>
      </c>
      <c r="BA98" s="14">
        <f t="shared" si="89"/>
        <v>20314.674055393545</v>
      </c>
      <c r="BB98" s="36">
        <f t="shared" si="90"/>
        <v>109.09236</v>
      </c>
      <c r="BC98" s="42">
        <f t="shared" si="91"/>
        <v>109.09236</v>
      </c>
      <c r="BD98" s="43">
        <f t="shared" si="60"/>
        <v>20904.815336702726</v>
      </c>
      <c r="BE98" s="44">
        <f t="shared" si="92"/>
        <v>2280555.640445095</v>
      </c>
      <c r="BF98" s="14">
        <f>VLOOKUP($C98,Sheet5!$A$2:$L$901,10,0)</f>
        <v>478487.8792543122</v>
      </c>
      <c r="BG98" s="17">
        <f>VLOOKUP($C98,ผลงานแก้ไข!$A$3:$M$902,9,0)</f>
        <v>40.632200000000005</v>
      </c>
      <c r="BH98" s="14">
        <f t="shared" si="93"/>
        <v>11776.076098619129</v>
      </c>
      <c r="BI98" s="36">
        <f t="shared" si="94"/>
        <v>48.758640000000007</v>
      </c>
      <c r="BJ98" s="42">
        <f t="shared" si="95"/>
        <v>48.758640000000007</v>
      </c>
      <c r="BK98" s="43">
        <f t="shared" si="61"/>
        <v>12118.171109284014</v>
      </c>
      <c r="BL98" s="44">
        <f t="shared" si="96"/>
        <v>590865.54257597995</v>
      </c>
      <c r="BM98" s="14">
        <f>VLOOKUP($C98,Sheet5!$A$2:$L$901,11,0)</f>
        <v>222367.01985632753</v>
      </c>
      <c r="BN98" s="17">
        <f>VLOOKUP($C98,ผลงานแก้ไข!$A$3:$M$902,11,0)</f>
        <v>16.221399999999999</v>
      </c>
      <c r="BO98" s="14">
        <f t="shared" si="97"/>
        <v>13708.250820294645</v>
      </c>
      <c r="BP98" s="36">
        <f t="shared" si="98"/>
        <v>19.465679999999999</v>
      </c>
      <c r="BQ98" s="42">
        <f t="shared" si="99"/>
        <v>19.465679999999999</v>
      </c>
      <c r="BR98" s="43">
        <f t="shared" si="62"/>
        <v>14106.475506624203</v>
      </c>
      <c r="BS98" s="44">
        <f t="shared" si="100"/>
        <v>274592.13813978463</v>
      </c>
      <c r="BT98" s="14">
        <f>VLOOKUP($C98,Sheet5!$A$2:$L$901,12,0)</f>
        <v>262732.9978976259</v>
      </c>
      <c r="BU98" s="17">
        <f>VLOOKUP($C98,ผลงานแก้ไข!$A$3:$M$902,12,0)</f>
        <v>26.946599999999894</v>
      </c>
      <c r="BV98" s="14">
        <f t="shared" si="101"/>
        <v>9750.1353750613034</v>
      </c>
      <c r="BW98" s="36">
        <f t="shared" si="102"/>
        <v>32.335919999999874</v>
      </c>
      <c r="BX98" s="42">
        <f t="shared" si="103"/>
        <v>32.335919999999874</v>
      </c>
      <c r="BY98" s="43">
        <f t="shared" si="63"/>
        <v>10033.376807706834</v>
      </c>
      <c r="BZ98" s="44">
        <f t="shared" si="104"/>
        <v>324438.4697838623</v>
      </c>
      <c r="CA98" s="45">
        <f t="shared" si="105"/>
        <v>31257611.931804225</v>
      </c>
      <c r="CB98" s="46">
        <f t="shared" si="106"/>
        <v>68967413.990791798</v>
      </c>
      <c r="CC98" s="47">
        <f>IFERROR(VLOOKUP($C98,'UC Revenue Structure'!$A$2:$F$897,6,0),0)</f>
        <v>0.57999999999999996</v>
      </c>
      <c r="CD98" s="46">
        <f t="shared" si="107"/>
        <v>40001100.114659242</v>
      </c>
    </row>
    <row r="99" spans="1:82">
      <c r="A99" s="7">
        <v>8</v>
      </c>
      <c r="B99" s="8" t="s">
        <v>6</v>
      </c>
      <c r="C99" s="7">
        <v>11446</v>
      </c>
      <c r="D99" s="9" t="s">
        <v>1482</v>
      </c>
      <c r="E99" s="10" t="s">
        <v>1823</v>
      </c>
      <c r="F99" s="12">
        <v>10</v>
      </c>
      <c r="G99" s="13" t="s">
        <v>1826</v>
      </c>
      <c r="H99" s="14">
        <f>VLOOKUP($C99,Sheet5!$A$2:$L$901,3,0)</f>
        <v>101282695.77816474</v>
      </c>
      <c r="I99" s="15">
        <f>VLOOKUP($C99,ผลงานแก้ไข!$A$3:$M$902,2,0)</f>
        <v>188307</v>
      </c>
      <c r="J99" s="16">
        <f t="shared" si="64"/>
        <v>537.85943049469608</v>
      </c>
      <c r="K99" s="36">
        <f t="shared" si="65"/>
        <v>225968.4</v>
      </c>
      <c r="L99" s="42">
        <f t="shared" si="66"/>
        <v>225968.4</v>
      </c>
      <c r="M99" s="43">
        <f t="shared" si="54"/>
        <v>553.48424695056701</v>
      </c>
      <c r="N99" s="44">
        <f t="shared" si="67"/>
        <v>125069949.7086245</v>
      </c>
      <c r="O99" s="14">
        <f>VLOOKUP($C99,Sheet5!$A$2:$L$901,4,0)</f>
        <v>20680685.724882632</v>
      </c>
      <c r="P99" s="15">
        <f>VLOOKUP($C99,ผลงานแก้ไข!$A$3:$M$902,4,0)</f>
        <v>18065</v>
      </c>
      <c r="Q99" s="16">
        <f t="shared" si="68"/>
        <v>1144.7930099575219</v>
      </c>
      <c r="R99" s="36">
        <f t="shared" si="69"/>
        <v>21678</v>
      </c>
      <c r="S99" s="42">
        <f t="shared" si="70"/>
        <v>21678</v>
      </c>
      <c r="T99" s="43">
        <f t="shared" si="55"/>
        <v>1178.049246896788</v>
      </c>
      <c r="U99" s="44">
        <f t="shared" si="71"/>
        <v>25537751.57422857</v>
      </c>
      <c r="V99" s="14">
        <f>VLOOKUP($C99,Sheet5!$A$2:$L$901,5,0)</f>
        <v>3708097.1599925351</v>
      </c>
      <c r="W99" s="15">
        <f>VLOOKUP($C99,ผลงานแก้ไข!$A$3:$M$902,3,0)</f>
        <v>8776</v>
      </c>
      <c r="X99" s="16">
        <f t="shared" si="72"/>
        <v>422.52702370015214</v>
      </c>
      <c r="Y99" s="36">
        <f t="shared" si="73"/>
        <v>10531.199999999999</v>
      </c>
      <c r="Z99" s="42">
        <f t="shared" si="74"/>
        <v>10531.199999999999</v>
      </c>
      <c r="AA99" s="43">
        <f t="shared" si="56"/>
        <v>434.80143373864155</v>
      </c>
      <c r="AB99" s="44">
        <f t="shared" si="75"/>
        <v>4578980.858988381</v>
      </c>
      <c r="AC99" s="14">
        <f>VLOOKUP($C99,Sheet5!$A$2:$L$901,6,0)</f>
        <v>2277162.3323779204</v>
      </c>
      <c r="AD99" s="15">
        <f>VLOOKUP($C99,ผลงานแก้ไข!$A$3:$M$902,5,0)</f>
        <v>2318</v>
      </c>
      <c r="AE99" s="16">
        <f t="shared" si="76"/>
        <v>982.38236944690266</v>
      </c>
      <c r="AF99" s="36">
        <f t="shared" si="77"/>
        <v>2781.6</v>
      </c>
      <c r="AG99" s="42">
        <f t="shared" si="78"/>
        <v>2781.6</v>
      </c>
      <c r="AH99" s="43">
        <f t="shared" si="57"/>
        <v>1010.9205772793351</v>
      </c>
      <c r="AI99" s="44">
        <f t="shared" si="79"/>
        <v>2811976.6777601987</v>
      </c>
      <c r="AJ99" s="14">
        <f>VLOOKUP($C99,Sheet5!$A$2:$L$901,7,0)</f>
        <v>10868920.665028173</v>
      </c>
      <c r="AK99" s="15">
        <f>VLOOKUP($C99,ผลงานแก้ไข!$A$3:$M$902,6,0)</f>
        <v>8290</v>
      </c>
      <c r="AL99" s="16">
        <f t="shared" si="80"/>
        <v>1311.0881381216132</v>
      </c>
      <c r="AM99" s="36">
        <f t="shared" si="81"/>
        <v>9948</v>
      </c>
      <c r="AN99" s="42">
        <f t="shared" si="82"/>
        <v>9948</v>
      </c>
      <c r="AO99" s="43">
        <f t="shared" si="58"/>
        <v>1349.175248534046</v>
      </c>
      <c r="AP99" s="44">
        <f t="shared" si="83"/>
        <v>13421595.37241669</v>
      </c>
      <c r="AQ99" s="45">
        <f t="shared" si="84"/>
        <v>171420254.19201833</v>
      </c>
      <c r="AR99" s="14">
        <f>VLOOKUP($C99,Sheet5!$A$2:$L$901,8,0)</f>
        <v>89150634.10264796</v>
      </c>
      <c r="AS99" s="17">
        <f>VLOOKUP($C99,ผลงานแก้ไข!$A$3:$M$902,8,0)</f>
        <v>6530.1800000000012</v>
      </c>
      <c r="AT99" s="14">
        <f t="shared" si="85"/>
        <v>13652.094444969043</v>
      </c>
      <c r="AU99" s="36">
        <f t="shared" si="86"/>
        <v>7836.2160000000013</v>
      </c>
      <c r="AV99" s="42">
        <f t="shared" si="87"/>
        <v>7836.2160000000013</v>
      </c>
      <c r="AW99" s="43">
        <f t="shared" si="59"/>
        <v>14048.687788595395</v>
      </c>
      <c r="AX99" s="44">
        <f t="shared" si="88"/>
        <v>110088552.02799587</v>
      </c>
      <c r="AY99" s="14">
        <f>VLOOKUP($C99,Sheet5!$A$2:$L$901,9,0)</f>
        <v>6340421.7169269565</v>
      </c>
      <c r="AZ99" s="17">
        <f>VLOOKUP($C99,ผลงานแก้ไข!$A$3:$M$902,10,0)</f>
        <v>419.29999999999995</v>
      </c>
      <c r="BA99" s="14">
        <f t="shared" si="89"/>
        <v>15121.444590810774</v>
      </c>
      <c r="BB99" s="36">
        <f t="shared" si="90"/>
        <v>503.15999999999991</v>
      </c>
      <c r="BC99" s="42">
        <f t="shared" si="91"/>
        <v>503.15999999999991</v>
      </c>
      <c r="BD99" s="43">
        <f t="shared" si="60"/>
        <v>15560.722556173827</v>
      </c>
      <c r="BE99" s="44">
        <f t="shared" si="92"/>
        <v>7829533.1613644212</v>
      </c>
      <c r="BF99" s="14">
        <f>VLOOKUP($C99,Sheet5!$A$2:$L$901,10,0)</f>
        <v>2780573.4595659347</v>
      </c>
      <c r="BG99" s="17">
        <f>VLOOKUP($C99,ผลงานแก้ไข!$A$3:$M$902,9,0)</f>
        <v>301.42</v>
      </c>
      <c r="BH99" s="14">
        <f t="shared" si="93"/>
        <v>9224.9136074777216</v>
      </c>
      <c r="BI99" s="36">
        <f t="shared" si="94"/>
        <v>361.70400000000001</v>
      </c>
      <c r="BJ99" s="42">
        <f t="shared" si="95"/>
        <v>361.70400000000001</v>
      </c>
      <c r="BK99" s="43">
        <f t="shared" si="61"/>
        <v>9492.8973477749496</v>
      </c>
      <c r="BL99" s="44">
        <f t="shared" si="96"/>
        <v>3433618.9422795903</v>
      </c>
      <c r="BM99" s="14">
        <f>VLOOKUP($C99,Sheet5!$A$2:$L$901,11,0)</f>
        <v>1256266.9328074306</v>
      </c>
      <c r="BN99" s="17">
        <f>VLOOKUP($C99,ผลงานแก้ไข!$A$3:$M$902,11,0)</f>
        <v>56.899999999999991</v>
      </c>
      <c r="BO99" s="14">
        <f t="shared" si="97"/>
        <v>22078.504970253616</v>
      </c>
      <c r="BP99" s="36">
        <f t="shared" si="98"/>
        <v>68.279999999999987</v>
      </c>
      <c r="BQ99" s="42">
        <f t="shared" si="99"/>
        <v>68.279999999999987</v>
      </c>
      <c r="BR99" s="43">
        <f t="shared" si="62"/>
        <v>22719.885539639483</v>
      </c>
      <c r="BS99" s="44">
        <f t="shared" si="100"/>
        <v>1551313.7846465835</v>
      </c>
      <c r="BT99" s="14">
        <f>VLOOKUP($C99,Sheet5!$A$2:$L$901,12,0)</f>
        <v>7417817.3076056959</v>
      </c>
      <c r="BU99" s="17">
        <f>VLOOKUP($C99,ผลงานแก้ไข!$A$3:$M$902,12,0)</f>
        <v>210.86999999999796</v>
      </c>
      <c r="BV99" s="14">
        <f t="shared" si="101"/>
        <v>35177.205423273903</v>
      </c>
      <c r="BW99" s="36">
        <f t="shared" si="102"/>
        <v>253.04399999999754</v>
      </c>
      <c r="BX99" s="42">
        <f t="shared" si="103"/>
        <v>253.04399999999754</v>
      </c>
      <c r="BY99" s="43">
        <f t="shared" si="63"/>
        <v>36199.103240820012</v>
      </c>
      <c r="BZ99" s="44">
        <f t="shared" si="104"/>
        <v>9159965.8804699704</v>
      </c>
      <c r="CA99" s="45">
        <f t="shared" si="105"/>
        <v>132062983.79675645</v>
      </c>
      <c r="CB99" s="46">
        <f t="shared" si="106"/>
        <v>303483237.98877478</v>
      </c>
      <c r="CC99" s="47">
        <f>IFERROR(VLOOKUP($C99,'UC Revenue Structure'!$A$2:$F$897,6,0),0)</f>
        <v>0.57999999999999996</v>
      </c>
      <c r="CD99" s="46">
        <f t="shared" si="107"/>
        <v>176020278.03348935</v>
      </c>
    </row>
    <row r="100" spans="1:82">
      <c r="A100" s="7">
        <v>8</v>
      </c>
      <c r="B100" s="8" t="s">
        <v>6</v>
      </c>
      <c r="C100" s="7">
        <v>25058</v>
      </c>
      <c r="D100" s="9" t="s">
        <v>1483</v>
      </c>
      <c r="E100" s="10" t="s">
        <v>1823</v>
      </c>
      <c r="F100" s="12">
        <v>3</v>
      </c>
      <c r="G100" s="13" t="s">
        <v>1836</v>
      </c>
      <c r="H100" s="14">
        <f>VLOOKUP($C100,Sheet5!$A$2:$L$901,3,0)</f>
        <v>21570377.463543773</v>
      </c>
      <c r="I100" s="15">
        <f>VLOOKUP($C100,ผลงานแก้ไข!$A$3:$M$902,2,0)</f>
        <v>41813</v>
      </c>
      <c r="J100" s="16">
        <f t="shared" si="64"/>
        <v>515.87729805428387</v>
      </c>
      <c r="K100" s="36">
        <f t="shared" si="65"/>
        <v>50175.6</v>
      </c>
      <c r="L100" s="42">
        <f t="shared" si="66"/>
        <v>50175.6</v>
      </c>
      <c r="M100" s="43">
        <f t="shared" ref="M100:M101" si="108">($C$4*J100)+J100</f>
        <v>530.86353356276084</v>
      </c>
      <c r="N100" s="44">
        <f t="shared" si="67"/>
        <v>26636396.314631663</v>
      </c>
      <c r="O100" s="14">
        <f>VLOOKUP($C100,Sheet5!$A$2:$L$901,4,0)</f>
        <v>1500726.7757088486</v>
      </c>
      <c r="P100" s="15">
        <f>VLOOKUP($C100,ผลงานแก้ไข!$A$3:$M$902,4,0)</f>
        <v>2969</v>
      </c>
      <c r="Q100" s="16">
        <f t="shared" si="68"/>
        <v>505.46540104710294</v>
      </c>
      <c r="R100" s="36">
        <f t="shared" si="69"/>
        <v>3562.7999999999997</v>
      </c>
      <c r="S100" s="42">
        <f t="shared" si="70"/>
        <v>3562.7999999999997</v>
      </c>
      <c r="T100" s="43">
        <f t="shared" ref="T100:T101" si="109">($C$4*Q100)+Q100</f>
        <v>520.14917094752127</v>
      </c>
      <c r="U100" s="44">
        <f t="shared" si="71"/>
        <v>1853187.4662518287</v>
      </c>
      <c r="V100" s="14">
        <f>VLOOKUP($C100,Sheet5!$A$2:$L$901,5,0)</f>
        <v>480401.2318050217</v>
      </c>
      <c r="W100" s="15">
        <f>VLOOKUP($C100,ผลงานแก้ไข!$A$3:$M$902,3,0)</f>
        <v>1450</v>
      </c>
      <c r="X100" s="16">
        <f t="shared" si="72"/>
        <v>331.31119434829083</v>
      </c>
      <c r="Y100" s="36">
        <f t="shared" si="73"/>
        <v>1740</v>
      </c>
      <c r="Z100" s="42">
        <f t="shared" si="74"/>
        <v>1740</v>
      </c>
      <c r="AA100" s="43">
        <f t="shared" ref="AA100:AA101" si="110">($C$4*X100)+X100</f>
        <v>340.93578454410869</v>
      </c>
      <c r="AB100" s="44">
        <f t="shared" si="75"/>
        <v>593228.26510674914</v>
      </c>
      <c r="AC100" s="14">
        <f>VLOOKUP($C100,Sheet5!$A$2:$L$901,6,0)</f>
        <v>347797.64874778013</v>
      </c>
      <c r="AD100" s="15">
        <f>VLOOKUP($C100,ผลงานแก้ไข!$A$3:$M$902,5,0)</f>
        <v>649</v>
      </c>
      <c r="AE100" s="16">
        <f t="shared" si="76"/>
        <v>535.897763864068</v>
      </c>
      <c r="AF100" s="36">
        <f t="shared" si="77"/>
        <v>778.8</v>
      </c>
      <c r="AG100" s="42">
        <f t="shared" si="78"/>
        <v>778.8</v>
      </c>
      <c r="AH100" s="43">
        <f t="shared" ref="AH100:AH101" si="111">($C$4*AE100)+AE100</f>
        <v>551.46559390431912</v>
      </c>
      <c r="AI100" s="44">
        <f t="shared" si="79"/>
        <v>429481.40453268372</v>
      </c>
      <c r="AJ100" s="14">
        <f>VLOOKUP($C100,Sheet5!$A$2:$L$901,7,0)</f>
        <v>932841.88439610112</v>
      </c>
      <c r="AK100" s="15">
        <f>VLOOKUP($C100,ผลงานแก้ไข!$A$3:$M$902,6,0)</f>
        <v>1474</v>
      </c>
      <c r="AL100" s="16">
        <f t="shared" si="80"/>
        <v>632.8642363609913</v>
      </c>
      <c r="AM100" s="36">
        <f t="shared" si="81"/>
        <v>1768.8</v>
      </c>
      <c r="AN100" s="42">
        <f t="shared" si="82"/>
        <v>1768.8</v>
      </c>
      <c r="AO100" s="43">
        <f t="shared" ref="AO100:AO101" si="112">($C$4*AL100)+AL100</f>
        <v>651.24894242727805</v>
      </c>
      <c r="AP100" s="44">
        <f t="shared" si="83"/>
        <v>1151929.1293653694</v>
      </c>
      <c r="AQ100" s="45">
        <f t="shared" si="84"/>
        <v>30664222.579888292</v>
      </c>
      <c r="AR100" s="14">
        <f>VLOOKUP($C100,Sheet5!$A$2:$L$901,8,0)</f>
        <v>9335248.1482283473</v>
      </c>
      <c r="AS100" s="17">
        <f>VLOOKUP($C100,ผลงานแก้ไข!$A$3:$M$902,8,0)</f>
        <v>653.76509999999996</v>
      </c>
      <c r="AT100" s="14">
        <f t="shared" si="85"/>
        <v>14279.20846222649</v>
      </c>
      <c r="AU100" s="36">
        <f t="shared" si="86"/>
        <v>784.51811999999995</v>
      </c>
      <c r="AV100" s="42">
        <f t="shared" si="87"/>
        <v>784.51811999999995</v>
      </c>
      <c r="AW100" s="43">
        <f t="shared" ref="AW100:AW101" si="113">($C$4*AT100)+AT100</f>
        <v>14694.01946805417</v>
      </c>
      <c r="AX100" s="44">
        <f t="shared" si="88"/>
        <v>11527724.528321257</v>
      </c>
      <c r="AY100" s="14">
        <f>VLOOKUP($C100,Sheet5!$A$2:$L$901,9,0)</f>
        <v>539225.4486424342</v>
      </c>
      <c r="AZ100" s="17">
        <f>VLOOKUP($C100,ผลงานแก้ไข!$A$3:$M$902,10,0)</f>
        <v>33.313600000000001</v>
      </c>
      <c r="BA100" s="14">
        <f t="shared" si="89"/>
        <v>16186.345775972401</v>
      </c>
      <c r="BB100" s="36">
        <f t="shared" si="90"/>
        <v>39.976320000000001</v>
      </c>
      <c r="BC100" s="42">
        <f t="shared" si="91"/>
        <v>39.976320000000001</v>
      </c>
      <c r="BD100" s="43">
        <f t="shared" ref="BD100:BD101" si="114">($C$4*BA100)+BA100</f>
        <v>16656.559120764399</v>
      </c>
      <c r="BE100" s="44">
        <f t="shared" si="92"/>
        <v>665867.93751059624</v>
      </c>
      <c r="BF100" s="14">
        <f>VLOOKUP($C100,Sheet5!$A$2:$L$901,10,0)</f>
        <v>148589.47108681806</v>
      </c>
      <c r="BG100" s="17">
        <f>VLOOKUP($C100,ผลงานแก้ไข!$A$3:$M$902,9,0)</f>
        <v>9.8987999999999996</v>
      </c>
      <c r="BH100" s="14">
        <f t="shared" si="93"/>
        <v>15010.856981332896</v>
      </c>
      <c r="BI100" s="36">
        <f t="shared" si="94"/>
        <v>11.878559999999998</v>
      </c>
      <c r="BJ100" s="42">
        <f t="shared" si="95"/>
        <v>11.878559999999998</v>
      </c>
      <c r="BK100" s="43">
        <f t="shared" ref="BK100:BK101" si="115">($C$4*BH100)+BH100</f>
        <v>15446.922376640616</v>
      </c>
      <c r="BL100" s="44">
        <f t="shared" si="96"/>
        <v>183487.19426626814</v>
      </c>
      <c r="BM100" s="14">
        <f>VLOOKUP($C100,Sheet5!$A$2:$L$901,11,0)</f>
        <v>153459.1788351268</v>
      </c>
      <c r="BN100" s="17">
        <f>VLOOKUP($C100,ผลงานแก้ไข!$A$3:$M$902,11,0)</f>
        <v>10.151999999999999</v>
      </c>
      <c r="BO100" s="14">
        <f t="shared" si="97"/>
        <v>15116.152367526282</v>
      </c>
      <c r="BP100" s="36">
        <f t="shared" si="98"/>
        <v>12.182399999999999</v>
      </c>
      <c r="BQ100" s="42">
        <f t="shared" si="99"/>
        <v>12.182399999999999</v>
      </c>
      <c r="BR100" s="43">
        <f t="shared" ref="BR100:BR101" si="116">($C$4*BO100)+BO100</f>
        <v>15555.276593802921</v>
      </c>
      <c r="BS100" s="44">
        <f t="shared" si="100"/>
        <v>189500.60157634469</v>
      </c>
      <c r="BT100" s="14">
        <f>VLOOKUP($C100,Sheet5!$A$2:$L$901,12,0)</f>
        <v>339044.29900574655</v>
      </c>
      <c r="BU100" s="17">
        <f>VLOOKUP($C100,ผลงานแก้ไข!$A$3:$M$902,12,0)</f>
        <v>16.880699999999976</v>
      </c>
      <c r="BV100" s="14">
        <f t="shared" si="101"/>
        <v>20084.729839742846</v>
      </c>
      <c r="BW100" s="36">
        <f t="shared" si="102"/>
        <v>20.256839999999972</v>
      </c>
      <c r="BX100" s="42">
        <f t="shared" si="103"/>
        <v>20.256839999999972</v>
      </c>
      <c r="BY100" s="43">
        <f t="shared" ref="BY100:BY101" si="117">($C$4*BV100)+BV100</f>
        <v>20668.191241587374</v>
      </c>
      <c r="BZ100" s="44">
        <f t="shared" si="104"/>
        <v>418672.24307023617</v>
      </c>
      <c r="CA100" s="45">
        <f t="shared" si="105"/>
        <v>12985252.504744703</v>
      </c>
      <c r="CB100" s="46">
        <f t="shared" si="106"/>
        <v>43649475.084632993</v>
      </c>
      <c r="CC100" s="47">
        <f>IFERROR(VLOOKUP($C100,'UC Revenue Structure'!$A$2:$F$897,6,0),0)</f>
        <v>0.75</v>
      </c>
      <c r="CD100" s="46">
        <f t="shared" si="107"/>
        <v>32737106.313474745</v>
      </c>
    </row>
    <row r="101" spans="1:82">
      <c r="A101" s="7">
        <v>8</v>
      </c>
      <c r="B101" s="8" t="s">
        <v>6</v>
      </c>
      <c r="C101" s="7">
        <v>25059</v>
      </c>
      <c r="D101" s="9" t="s">
        <v>1484</v>
      </c>
      <c r="E101" s="10" t="s">
        <v>1823</v>
      </c>
      <c r="F101" s="12">
        <v>3</v>
      </c>
      <c r="G101" s="13" t="s">
        <v>1836</v>
      </c>
      <c r="H101" s="14">
        <f>VLOOKUP($C101,Sheet5!$A$2:$L$901,3,0)</f>
        <v>21229857.630973771</v>
      </c>
      <c r="I101" s="15">
        <f>VLOOKUP($C101,ผลงานแก้ไข!$A$3:$M$902,2,0)</f>
        <v>35375</v>
      </c>
      <c r="J101" s="16">
        <f t="shared" ref="J101" si="118">SUM(H101/I101)</f>
        <v>600.13731819007126</v>
      </c>
      <c r="K101" s="36">
        <f t="shared" ref="K101" si="119">I101*1.2</f>
        <v>42450</v>
      </c>
      <c r="L101" s="42">
        <f t="shared" ref="L101" si="120">K101</f>
        <v>42450</v>
      </c>
      <c r="M101" s="43">
        <f t="shared" si="108"/>
        <v>617.57130728349284</v>
      </c>
      <c r="N101" s="44">
        <f t="shared" ref="N101" si="121">L101*M101</f>
        <v>26215901.994184271</v>
      </c>
      <c r="O101" s="14">
        <f>VLOOKUP($C101,Sheet5!$A$2:$L$901,4,0)</f>
        <v>1694923.3144748227</v>
      </c>
      <c r="P101" s="15">
        <f>VLOOKUP($C101,ผลงานแก้ไข!$A$3:$M$902,4,0)</f>
        <v>2452</v>
      </c>
      <c r="Q101" s="16">
        <f t="shared" ref="Q101" si="122">SUM(O101/P101)</f>
        <v>691.24115598483797</v>
      </c>
      <c r="R101" s="36">
        <f t="shared" ref="R101" si="123">P101*1.2</f>
        <v>2942.4</v>
      </c>
      <c r="S101" s="42">
        <f t="shared" ref="S101" si="124">R101</f>
        <v>2942.4</v>
      </c>
      <c r="T101" s="43">
        <f t="shared" si="109"/>
        <v>711.32171156619756</v>
      </c>
      <c r="U101" s="44">
        <f t="shared" ref="U101" si="125">S101*T101</f>
        <v>2092993.0041123799</v>
      </c>
      <c r="V101" s="14">
        <f>VLOOKUP($C101,Sheet5!$A$2:$L$901,5,0)</f>
        <v>1164294.290840257</v>
      </c>
      <c r="W101" s="15">
        <f>VLOOKUP($C101,ผลงานแก้ไข!$A$3:$M$902,3,0)</f>
        <v>2452</v>
      </c>
      <c r="X101" s="16">
        <f t="shared" ref="X101" si="126">SUM(V101/W101)</f>
        <v>474.83453949439519</v>
      </c>
      <c r="Y101" s="36">
        <f t="shared" ref="Y101" si="127">W101*1.2</f>
        <v>2942.4</v>
      </c>
      <c r="Z101" s="42">
        <f t="shared" ref="Z101" si="128">Y101</f>
        <v>2942.4</v>
      </c>
      <c r="AA101" s="43">
        <f t="shared" si="110"/>
        <v>488.62848286670737</v>
      </c>
      <c r="AB101" s="44">
        <f t="shared" ref="AB101" si="129">Z101*AA101</f>
        <v>1437740.4479869998</v>
      </c>
      <c r="AC101" s="14">
        <f>VLOOKUP($C101,Sheet5!$A$2:$L$901,6,0)</f>
        <v>253479.11777426975</v>
      </c>
      <c r="AD101" s="15">
        <f>VLOOKUP($C101,ผลงานแก้ไข!$A$3:$M$902,5,0)</f>
        <v>473</v>
      </c>
      <c r="AE101" s="16">
        <f t="shared" ref="AE101" si="130">SUM(AC101/AD101)</f>
        <v>535.89665491388951</v>
      </c>
      <c r="AF101" s="36">
        <f t="shared" ref="AF101" si="131">AD101*1.2</f>
        <v>567.6</v>
      </c>
      <c r="AG101" s="42">
        <f t="shared" ref="AG101" si="132">AF101</f>
        <v>567.6</v>
      </c>
      <c r="AH101" s="43">
        <f t="shared" si="111"/>
        <v>551.46445273913798</v>
      </c>
      <c r="AI101" s="44">
        <f t="shared" ref="AI101" si="133">AG101*AH101</f>
        <v>313011.22337473475</v>
      </c>
      <c r="AJ101" s="14">
        <f>VLOOKUP($C101,Sheet5!$A$2:$L$901,7,0)</f>
        <v>1807727.4194982939</v>
      </c>
      <c r="AK101" s="15">
        <f>VLOOKUP($C101,ผลงานแก้ไข!$A$3:$M$902,6,0)</f>
        <v>3354</v>
      </c>
      <c r="AL101" s="16">
        <f t="shared" ref="AL101" si="134">SUM(AJ101/AK101)</f>
        <v>538.97657110861473</v>
      </c>
      <c r="AM101" s="36">
        <f t="shared" ref="AM101" si="135">AK101*1.2</f>
        <v>4024.7999999999997</v>
      </c>
      <c r="AN101" s="42">
        <f t="shared" ref="AN101" si="136">AM101</f>
        <v>4024.7999999999997</v>
      </c>
      <c r="AO101" s="43">
        <f t="shared" si="112"/>
        <v>554.63384049931994</v>
      </c>
      <c r="AP101" s="44">
        <f t="shared" ref="AP101" si="137">AN101*AO101</f>
        <v>2232290.2812416628</v>
      </c>
      <c r="AQ101" s="45">
        <f t="shared" ref="AQ101" si="138">N101+U101+AB101+AI101+AP101</f>
        <v>32291936.950900052</v>
      </c>
      <c r="AR101" s="14">
        <f>VLOOKUP($C101,Sheet5!$A$2:$L$901,8,0)</f>
        <v>10734097.193400484</v>
      </c>
      <c r="AS101" s="17">
        <f>VLOOKUP($C101,ผลงานแก้ไข!$A$3:$M$902,8,0)</f>
        <v>610.95640000000003</v>
      </c>
      <c r="AT101" s="14">
        <f t="shared" ref="AT101" si="139">SUM(AR101/AS101)</f>
        <v>17569.334233016438</v>
      </c>
      <c r="AU101" s="36">
        <f t="shared" ref="AU101" si="140">AS101*1.2</f>
        <v>733.14768000000004</v>
      </c>
      <c r="AV101" s="42">
        <f t="shared" ref="AV101" si="141">AU101</f>
        <v>733.14768000000004</v>
      </c>
      <c r="AW101" s="43">
        <f t="shared" si="113"/>
        <v>18079.723392485565</v>
      </c>
      <c r="AX101" s="44">
        <f t="shared" ref="AX101" si="142">AV101*AW101</f>
        <v>13255107.260242522</v>
      </c>
      <c r="AY101" s="14">
        <f>VLOOKUP($C101,Sheet5!$A$2:$L$901,9,0)</f>
        <v>381626.13647393038</v>
      </c>
      <c r="AZ101" s="17">
        <f>VLOOKUP($C101,ผลงานแก้ไข!$A$3:$M$902,10,0)</f>
        <v>17.554600000000001</v>
      </c>
      <c r="BA101" s="14">
        <f t="shared" ref="BA101" si="143">SUM(AY101/AZ101)</f>
        <v>21739.38093000868</v>
      </c>
      <c r="BB101" s="36">
        <f t="shared" ref="BB101" si="144">AZ101*1.2</f>
        <v>21.065519999999999</v>
      </c>
      <c r="BC101" s="42">
        <f t="shared" ref="BC101" si="145">BB101</f>
        <v>21.065519999999999</v>
      </c>
      <c r="BD101" s="43">
        <f t="shared" si="114"/>
        <v>22370.909946025433</v>
      </c>
      <c r="BE101" s="44">
        <f t="shared" ref="BE101" si="146">BC101*BD101</f>
        <v>471254.85088619764</v>
      </c>
      <c r="BF101" s="14">
        <f>VLOOKUP($C101,Sheet5!$A$2:$L$901,10,0)</f>
        <v>281505.9262150008</v>
      </c>
      <c r="BG101" s="17">
        <f>VLOOKUP($C101,ผลงานแก้ไข!$A$3:$M$902,9,0)</f>
        <v>20.847200000000001</v>
      </c>
      <c r="BH101" s="14">
        <f t="shared" ref="BH101" si="147">SUM(BF101/BG101)</f>
        <v>13503.296664060439</v>
      </c>
      <c r="BI101" s="36">
        <f t="shared" ref="BI101" si="148">BG101*1.2</f>
        <v>25.016639999999999</v>
      </c>
      <c r="BJ101" s="42">
        <f t="shared" ref="BJ101" si="149">BI101</f>
        <v>25.016639999999999</v>
      </c>
      <c r="BK101" s="43">
        <f t="shared" si="115"/>
        <v>13895.567432151394</v>
      </c>
      <c r="BL101" s="44">
        <f t="shared" ref="BL101" si="150">BJ101*BK101</f>
        <v>347620.40804585582</v>
      </c>
      <c r="BM101" s="14">
        <f>VLOOKUP($C101,Sheet5!$A$2:$L$901,11,0)</f>
        <v>47619.536137362484</v>
      </c>
      <c r="BN101" s="17">
        <f>VLOOKUP($C101,ผลงานแก้ไข!$A$3:$M$902,11,0)</f>
        <v>2.5143</v>
      </c>
      <c r="BO101" s="14">
        <f t="shared" ref="BO101" si="151">SUM(BM101/BN101)</f>
        <v>18939.480625765613</v>
      </c>
      <c r="BP101" s="36">
        <f t="shared" ref="BP101" si="152">BN101*1.2</f>
        <v>3.0171600000000001</v>
      </c>
      <c r="BQ101" s="42">
        <f t="shared" ref="BQ101" si="153">BP101</f>
        <v>3.0171600000000001</v>
      </c>
      <c r="BR101" s="43">
        <f t="shared" si="116"/>
        <v>19489.672537944105</v>
      </c>
      <c r="BS101" s="44">
        <f t="shared" ref="BS101" si="154">BQ101*BR101</f>
        <v>58803.460394583439</v>
      </c>
      <c r="BT101" s="14">
        <f>VLOOKUP($C101,Sheet5!$A$2:$L$901,12,0)</f>
        <v>366318.21421181364</v>
      </c>
      <c r="BU101" s="17">
        <f>VLOOKUP($C101,ผลงานแก้ไข!$A$3:$M$902,12,0)</f>
        <v>10.876900000000004</v>
      </c>
      <c r="BV101" s="14">
        <f t="shared" ref="BV101" si="155">SUM(BT101/BU101)</f>
        <v>33678.549422336648</v>
      </c>
      <c r="BW101" s="36">
        <f t="shared" ref="BW101" si="156">BU101*1.2</f>
        <v>13.052280000000005</v>
      </c>
      <c r="BX101" s="42">
        <f t="shared" ref="BX101" si="157">BW101</f>
        <v>13.052280000000005</v>
      </c>
      <c r="BY101" s="43">
        <f t="shared" si="117"/>
        <v>34656.911283055524</v>
      </c>
      <c r="BZ101" s="44">
        <f t="shared" ref="BZ101" si="158">BX101*BY101</f>
        <v>452351.71000160015</v>
      </c>
      <c r="CA101" s="45">
        <f t="shared" ref="CA101" si="159">AX101+BE101+BL101+BS101+BZ101</f>
        <v>14585137.68957076</v>
      </c>
      <c r="CB101" s="46">
        <f t="shared" ref="CB101" si="160">AQ101+CA101</f>
        <v>46877074.64047081</v>
      </c>
      <c r="CC101" s="47">
        <f>IFERROR(VLOOKUP($C101,'UC Revenue Structure'!$A$2:$F$897,6,0),0)</f>
        <v>0.67</v>
      </c>
      <c r="CD101" s="46">
        <f t="shared" ref="CD101" si="161">CB101*CC101</f>
        <v>31407640.009115446</v>
      </c>
    </row>
  </sheetData>
  <phoneticPr fontId="1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topLeftCell="A31" zoomScale="140" zoomScaleNormal="140" workbookViewId="0">
      <selection activeCell="L19" sqref="L19"/>
    </sheetView>
  </sheetViews>
  <sheetFormatPr defaultRowHeight="14.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S112"/>
  <sheetViews>
    <sheetView zoomScale="70" zoomScaleNormal="70" workbookViewId="0">
      <pane xSplit="4" ySplit="13" topLeftCell="E14" activePane="bottomRight" state="frozen"/>
      <selection activeCell="A13" sqref="A13"/>
      <selection pane="topRight" activeCell="E13" sqref="E13"/>
      <selection pane="bottomLeft" activeCell="A14" sqref="A14"/>
      <selection pane="bottomRight" activeCell="Q82" sqref="Q82"/>
    </sheetView>
  </sheetViews>
  <sheetFormatPr defaultRowHeight="22.75" customHeight="1"/>
  <cols>
    <col min="1" max="1" width="5" style="87" customWidth="1"/>
    <col min="2" max="2" width="25.6328125" customWidth="1"/>
    <col min="3" max="3" width="8.08984375" style="87" customWidth="1"/>
    <col min="4" max="4" width="37" customWidth="1"/>
    <col min="5" max="5" width="10" style="87" customWidth="1"/>
    <col min="6" max="6" width="4.453125" style="87" customWidth="1"/>
    <col min="7" max="7" width="24.90625" customWidth="1"/>
    <col min="8" max="8" width="18.7265625" customWidth="1"/>
    <col min="9" max="9" width="18.6328125" customWidth="1"/>
    <col min="10" max="10" width="20.26953125" style="84" customWidth="1"/>
    <col min="11" max="11" width="24.36328125" customWidth="1"/>
    <col min="12" max="12" width="22.81640625" customWidth="1"/>
    <col min="14" max="14" width="21.7265625" style="155" customWidth="1"/>
    <col min="15" max="15" width="24.08984375" style="157" customWidth="1"/>
    <col min="16" max="16" width="21.26953125" style="157" customWidth="1"/>
    <col min="17" max="17" width="24.453125" style="157" customWidth="1"/>
    <col min="18" max="18" width="19.54296875" style="157" customWidth="1"/>
    <col min="19" max="19" width="19" style="158" customWidth="1"/>
  </cols>
  <sheetData>
    <row r="1" spans="1:19" s="48" customFormat="1" ht="22.75" customHeight="1">
      <c r="A1" s="59"/>
      <c r="B1" s="60" t="s">
        <v>1867</v>
      </c>
      <c r="C1" s="61"/>
      <c r="D1" s="60"/>
      <c r="E1" s="61"/>
      <c r="F1" s="61"/>
      <c r="G1" s="62"/>
      <c r="J1" s="51"/>
      <c r="K1" s="49"/>
      <c r="N1" s="81"/>
      <c r="O1" s="81"/>
      <c r="P1" s="81"/>
      <c r="Q1" s="81"/>
      <c r="R1" s="81"/>
      <c r="S1" s="11"/>
    </row>
    <row r="2" spans="1:19" s="48" customFormat="1" ht="22.75" customHeight="1">
      <c r="A2" s="63"/>
      <c r="B2" s="19" t="s">
        <v>1868</v>
      </c>
      <c r="C2" s="20"/>
      <c r="D2" s="19"/>
      <c r="E2" s="20"/>
      <c r="F2" s="20"/>
      <c r="G2" s="64"/>
      <c r="J2" s="51"/>
      <c r="K2" s="49"/>
      <c r="N2" s="81"/>
      <c r="O2" s="81"/>
      <c r="P2" s="81"/>
      <c r="Q2" s="81"/>
      <c r="R2" s="81"/>
      <c r="S2" s="11"/>
    </row>
    <row r="3" spans="1:19" s="48" customFormat="1" ht="22.75" customHeight="1">
      <c r="A3" s="63"/>
      <c r="B3" s="21"/>
      <c r="C3" s="22"/>
      <c r="D3" s="21"/>
      <c r="E3" s="22"/>
      <c r="F3" s="22"/>
      <c r="G3" s="65"/>
      <c r="J3" s="51"/>
      <c r="K3" s="49"/>
      <c r="N3" s="81"/>
      <c r="O3" s="81"/>
      <c r="P3" s="81"/>
      <c r="Q3" s="81"/>
      <c r="R3" s="81"/>
      <c r="S3" s="11"/>
    </row>
    <row r="4" spans="1:19" s="25" customFormat="1" ht="22.75" customHeight="1">
      <c r="A4" s="108"/>
      <c r="B4" s="23" t="s">
        <v>1892</v>
      </c>
      <c r="C4" s="24">
        <f>E10</f>
        <v>2.9050000000000003E-2</v>
      </c>
      <c r="E4" s="104" t="s">
        <v>1870</v>
      </c>
      <c r="F4" s="52" t="s">
        <v>1870</v>
      </c>
      <c r="G4" s="66"/>
      <c r="K4" s="50"/>
      <c r="N4" s="154"/>
      <c r="O4" s="154"/>
      <c r="P4" s="154"/>
      <c r="Q4" s="154"/>
      <c r="R4" s="154"/>
      <c r="S4" s="150"/>
    </row>
    <row r="5" spans="1:19" s="25" customFormat="1" ht="22.75" customHeight="1">
      <c r="A5" s="63"/>
      <c r="B5" s="19" t="s">
        <v>1871</v>
      </c>
      <c r="C5" s="97"/>
      <c r="D5" s="27"/>
      <c r="E5" s="97"/>
      <c r="F5" s="22"/>
      <c r="G5" s="65"/>
      <c r="K5" s="50"/>
      <c r="N5" s="154"/>
      <c r="O5" s="154" t="s">
        <v>1870</v>
      </c>
      <c r="P5" s="154"/>
      <c r="Q5" s="154"/>
      <c r="R5" s="154"/>
      <c r="S5" s="150"/>
    </row>
    <row r="6" spans="1:19" s="25" customFormat="1" ht="22.75" customHeight="1">
      <c r="A6" s="63"/>
      <c r="B6" s="19"/>
      <c r="C6" s="20" t="s">
        <v>1872</v>
      </c>
      <c r="D6" s="28" t="s">
        <v>1873</v>
      </c>
      <c r="E6" s="20"/>
      <c r="F6" s="22"/>
      <c r="G6" s="65"/>
      <c r="K6" s="50"/>
      <c r="N6" s="154"/>
      <c r="O6" s="154"/>
      <c r="P6" s="154"/>
      <c r="Q6" s="154"/>
      <c r="R6" s="154"/>
      <c r="S6" s="150"/>
    </row>
    <row r="7" spans="1:19" s="25" customFormat="1" ht="22.75" customHeight="1">
      <c r="A7" s="63"/>
      <c r="B7" s="29" t="s">
        <v>1896</v>
      </c>
      <c r="C7" s="98">
        <f>CalBudget2563!C7</f>
        <v>4</v>
      </c>
      <c r="D7" s="30">
        <f>CalBudget2563!D7</f>
        <v>0.4</v>
      </c>
      <c r="E7" s="99">
        <f>CalBudget2563!E7</f>
        <v>1.6</v>
      </c>
      <c r="F7" s="22"/>
      <c r="G7" s="65"/>
      <c r="H7" s="110" t="s">
        <v>1890</v>
      </c>
      <c r="K7" s="50"/>
      <c r="N7" s="154"/>
      <c r="O7" s="154"/>
      <c r="P7" s="154"/>
      <c r="Q7" s="154"/>
      <c r="R7" s="154"/>
      <c r="S7" s="150"/>
    </row>
    <row r="8" spans="1:19" s="48" customFormat="1" ht="22.75" customHeight="1">
      <c r="A8" s="67"/>
      <c r="B8" s="29" t="s">
        <v>1897</v>
      </c>
      <c r="C8" s="98">
        <f>CalBudget2563!C8</f>
        <v>2.61</v>
      </c>
      <c r="D8" s="30">
        <f>CalBudget2563!D8</f>
        <v>0.5</v>
      </c>
      <c r="E8" s="99">
        <f>CalBudget2563!E8</f>
        <v>1.3049999999999999</v>
      </c>
      <c r="F8" s="31"/>
      <c r="G8" s="68"/>
      <c r="H8" s="110" t="s">
        <v>1891</v>
      </c>
      <c r="J8" s="51"/>
      <c r="K8" s="49"/>
      <c r="N8" s="81"/>
      <c r="O8" s="154" t="s">
        <v>1870</v>
      </c>
      <c r="P8" s="81"/>
      <c r="Q8" s="81"/>
      <c r="R8" s="81"/>
      <c r="S8" s="11"/>
    </row>
    <row r="9" spans="1:19" s="48" customFormat="1" ht="22.75" customHeight="1">
      <c r="A9" s="67"/>
      <c r="B9" s="29" t="s">
        <v>1898</v>
      </c>
      <c r="C9" s="99">
        <f>CalBudget2563!C9</f>
        <v>0</v>
      </c>
      <c r="D9" s="30">
        <f>CalBudget2563!D9</f>
        <v>0.1</v>
      </c>
      <c r="E9" s="99">
        <f>CalBudget2563!E9</f>
        <v>0</v>
      </c>
      <c r="F9" s="31"/>
      <c r="G9" s="68"/>
      <c r="J9" s="51"/>
      <c r="K9" s="49"/>
      <c r="N9" s="81"/>
      <c r="O9" s="154"/>
      <c r="P9" s="81"/>
      <c r="Q9" s="81"/>
      <c r="R9" s="81"/>
      <c r="S9" s="11"/>
    </row>
    <row r="10" spans="1:19" s="48" customFormat="1" ht="22.75" customHeight="1">
      <c r="A10" s="69"/>
      <c r="B10" s="70" t="str">
        <f>[1]CalBudget2563!B10</f>
        <v>% เพิ่มรวม Cost Driver</v>
      </c>
      <c r="C10" s="100"/>
      <c r="D10" s="71"/>
      <c r="E10" s="105">
        <f>CalBudget2563!E10</f>
        <v>2.9050000000000003E-2</v>
      </c>
      <c r="F10" s="72"/>
      <c r="G10" s="73"/>
      <c r="J10" s="51"/>
      <c r="K10" s="49"/>
      <c r="N10" s="81"/>
      <c r="O10" s="35"/>
      <c r="P10" s="81"/>
      <c r="Q10" s="81"/>
      <c r="R10" s="81"/>
      <c r="S10" s="11"/>
    </row>
    <row r="11" spans="1:19" s="48" customFormat="1" ht="22.75" customHeight="1">
      <c r="A11" s="31"/>
      <c r="B11" s="55"/>
      <c r="C11" s="101"/>
      <c r="D11" s="56"/>
      <c r="E11" s="106"/>
      <c r="F11" s="31"/>
      <c r="G11" s="32"/>
      <c r="J11" s="52" t="s">
        <v>1883</v>
      </c>
      <c r="K11" s="49"/>
      <c r="N11" s="81"/>
      <c r="O11" s="35"/>
      <c r="P11" s="81"/>
      <c r="Q11" s="81"/>
      <c r="R11" s="81"/>
      <c r="S11" s="11"/>
    </row>
    <row r="12" spans="1:19" ht="22.75" customHeight="1" thickBot="1">
      <c r="J12" s="80" t="s">
        <v>1888</v>
      </c>
    </row>
    <row r="13" spans="1:19" s="11" customFormat="1" ht="40.75" customHeight="1" thickBot="1">
      <c r="A13" s="18" t="s">
        <v>1815</v>
      </c>
      <c r="B13" s="18" t="s">
        <v>1816</v>
      </c>
      <c r="C13" s="18" t="s">
        <v>1817</v>
      </c>
      <c r="D13" s="18" t="s">
        <v>1818</v>
      </c>
      <c r="E13" s="18" t="s">
        <v>1893</v>
      </c>
      <c r="F13" s="18" t="s">
        <v>1820</v>
      </c>
      <c r="G13" s="18" t="s">
        <v>1821</v>
      </c>
      <c r="H13" s="37" t="s">
        <v>1879</v>
      </c>
      <c r="I13" s="37" t="s">
        <v>1882</v>
      </c>
      <c r="J13" s="53" t="s">
        <v>1885</v>
      </c>
      <c r="K13" s="41" t="s">
        <v>1886</v>
      </c>
      <c r="L13" s="54" t="s">
        <v>1887</v>
      </c>
      <c r="N13" s="151" t="s">
        <v>1912</v>
      </c>
      <c r="O13" s="149" t="s">
        <v>1913</v>
      </c>
      <c r="P13" s="152" t="s">
        <v>1914</v>
      </c>
      <c r="Q13" s="149" t="s">
        <v>1915</v>
      </c>
      <c r="R13" s="153" t="s">
        <v>1916</v>
      </c>
      <c r="S13" s="149" t="s">
        <v>1917</v>
      </c>
    </row>
    <row r="14" spans="1:19" s="96" customFormat="1" ht="22.75" customHeight="1">
      <c r="A14" s="102">
        <v>8</v>
      </c>
      <c r="B14" s="92" t="s">
        <v>0</v>
      </c>
      <c r="C14" s="102">
        <v>10705</v>
      </c>
      <c r="D14" s="91" t="s">
        <v>1397</v>
      </c>
      <c r="E14" s="107" t="s">
        <v>1833</v>
      </c>
      <c r="F14" s="103">
        <v>17</v>
      </c>
      <c r="G14" s="93" t="s">
        <v>1834</v>
      </c>
      <c r="H14" s="109">
        <f>CalBudget2563!AQ14</f>
        <v>414161077.59869623</v>
      </c>
      <c r="I14" s="109">
        <f>CalBudget2563!CA14</f>
        <v>679426883.18280673</v>
      </c>
      <c r="J14" s="132">
        <f t="shared" ref="J14:J36" si="0">SUM(H14:I14)</f>
        <v>1093587960.781503</v>
      </c>
      <c r="K14" s="94">
        <f>CalBudget2563!CC14</f>
        <v>0.35</v>
      </c>
      <c r="L14" s="95">
        <f>CalBudget2563!CD14</f>
        <v>382755786.27352601</v>
      </c>
      <c r="N14" s="156">
        <v>2.382371854143291E-2</v>
      </c>
      <c r="O14" s="159">
        <f>N14*J14</f>
        <v>26053331.777958099</v>
      </c>
      <c r="P14" s="156">
        <v>0.13804745330176199</v>
      </c>
      <c r="Q14" s="159">
        <f>P14*J14</f>
        <v>150967032.94735366</v>
      </c>
      <c r="R14" s="156">
        <v>6.6553578918404258E-2</v>
      </c>
      <c r="S14" s="160">
        <f>R14*J14</f>
        <v>72782192.652088538</v>
      </c>
    </row>
    <row r="15" spans="1:19" s="96" customFormat="1" ht="22.75" customHeight="1">
      <c r="A15" s="102">
        <v>8</v>
      </c>
      <c r="B15" s="92" t="s">
        <v>0</v>
      </c>
      <c r="C15" s="102">
        <v>11030</v>
      </c>
      <c r="D15" s="91" t="s">
        <v>1398</v>
      </c>
      <c r="E15" s="107" t="s">
        <v>1823</v>
      </c>
      <c r="F15" s="103">
        <v>5</v>
      </c>
      <c r="G15" s="93" t="s">
        <v>1827</v>
      </c>
      <c r="H15" s="109">
        <f>CalBudget2563!AQ15</f>
        <v>48623119.268309452</v>
      </c>
      <c r="I15" s="109">
        <f>CalBudget2563!CA15</f>
        <v>19573571.140812557</v>
      </c>
      <c r="J15" s="132">
        <f t="shared" si="0"/>
        <v>68196690.409122005</v>
      </c>
      <c r="K15" s="94">
        <f>CalBudget2563!CC15</f>
        <v>0.49</v>
      </c>
      <c r="L15" s="95">
        <f>CalBudget2563!CD15</f>
        <v>33416378.300469782</v>
      </c>
      <c r="N15" s="156">
        <v>8.999650131138506E-3</v>
      </c>
      <c r="O15" s="159">
        <f t="shared" ref="O15:O78" si="1">N15*J15</f>
        <v>613746.35378366697</v>
      </c>
      <c r="P15" s="156">
        <v>3.6316342430821234E-2</v>
      </c>
      <c r="Q15" s="159">
        <f t="shared" ref="Q15:Q78" si="2">P15*J15</f>
        <v>2476654.3615463772</v>
      </c>
      <c r="R15" s="156">
        <v>1.3140803417969738E-2</v>
      </c>
      <c r="S15" s="160">
        <f t="shared" ref="S15:S78" si="3">R15*J15</f>
        <v>896159.30242241453</v>
      </c>
    </row>
    <row r="16" spans="1:19" s="96" customFormat="1" ht="22.75" customHeight="1">
      <c r="A16" s="102">
        <v>8</v>
      </c>
      <c r="B16" s="92" t="s">
        <v>0</v>
      </c>
      <c r="C16" s="102">
        <v>11031</v>
      </c>
      <c r="D16" s="91" t="s">
        <v>1399</v>
      </c>
      <c r="E16" s="107" t="s">
        <v>1823</v>
      </c>
      <c r="F16" s="103">
        <v>6</v>
      </c>
      <c r="G16" s="93" t="s">
        <v>1825</v>
      </c>
      <c r="H16" s="109">
        <f>CalBudget2563!AQ16</f>
        <v>92405503.135271817</v>
      </c>
      <c r="I16" s="109">
        <f>CalBudget2563!CA16</f>
        <v>36496303.620516174</v>
      </c>
      <c r="J16" s="132">
        <f t="shared" si="0"/>
        <v>128901806.755788</v>
      </c>
      <c r="K16" s="94">
        <f>CalBudget2563!CC16</f>
        <v>0.46</v>
      </c>
      <c r="L16" s="95">
        <f>CalBudget2563!CD16</f>
        <v>59294831.107662484</v>
      </c>
      <c r="N16" s="156">
        <v>1.0665095416812383E-2</v>
      </c>
      <c r="O16" s="159">
        <f t="shared" si="1"/>
        <v>1374750.0684499899</v>
      </c>
      <c r="P16" s="156">
        <v>6.2227705481831472E-2</v>
      </c>
      <c r="Q16" s="159">
        <f t="shared" si="2"/>
        <v>8021263.6668751296</v>
      </c>
      <c r="R16" s="156">
        <v>7.9690062528540127E-3</v>
      </c>
      <c r="S16" s="160">
        <f t="shared" si="3"/>
        <v>1027219.3040410542</v>
      </c>
    </row>
    <row r="17" spans="1:19" s="96" customFormat="1" ht="22.75" customHeight="1">
      <c r="A17" s="102">
        <v>8</v>
      </c>
      <c r="B17" s="92" t="s">
        <v>0</v>
      </c>
      <c r="C17" s="102">
        <v>11032</v>
      </c>
      <c r="D17" s="91" t="s">
        <v>1400</v>
      </c>
      <c r="E17" s="107" t="s">
        <v>1823</v>
      </c>
      <c r="F17" s="103">
        <v>6</v>
      </c>
      <c r="G17" s="93" t="s">
        <v>1825</v>
      </c>
      <c r="H17" s="109">
        <f>CalBudget2563!AQ17</f>
        <v>70506445.759063467</v>
      </c>
      <c r="I17" s="109">
        <f>CalBudget2563!CA17</f>
        <v>35744127.995048143</v>
      </c>
      <c r="J17" s="132">
        <f t="shared" si="0"/>
        <v>106250573.75411162</v>
      </c>
      <c r="K17" s="94">
        <f>CalBudget2563!CC17</f>
        <v>0.61</v>
      </c>
      <c r="L17" s="95">
        <f>CalBudget2563!CD17</f>
        <v>64812849.990008086</v>
      </c>
      <c r="N17" s="156">
        <v>5.6871952021711226E-3</v>
      </c>
      <c r="O17" s="159">
        <f t="shared" si="1"/>
        <v>604267.75328231265</v>
      </c>
      <c r="P17" s="156">
        <v>3.2327306182400026E-2</v>
      </c>
      <c r="Q17" s="159">
        <f t="shared" si="2"/>
        <v>3434794.8298048424</v>
      </c>
      <c r="R17" s="156">
        <v>1.2113353135105863E-2</v>
      </c>
      <c r="S17" s="160">
        <f t="shared" si="3"/>
        <v>1287050.7206911647</v>
      </c>
    </row>
    <row r="18" spans="1:19" s="96" customFormat="1" ht="22.75" customHeight="1">
      <c r="A18" s="102">
        <v>8</v>
      </c>
      <c r="B18" s="92" t="s">
        <v>0</v>
      </c>
      <c r="C18" s="102">
        <v>11033</v>
      </c>
      <c r="D18" s="91" t="s">
        <v>1401</v>
      </c>
      <c r="E18" s="107" t="s">
        <v>1823</v>
      </c>
      <c r="F18" s="103">
        <v>2</v>
      </c>
      <c r="G18" s="93" t="s">
        <v>1830</v>
      </c>
      <c r="H18" s="109">
        <f>CalBudget2563!AQ18</f>
        <v>33371825.941688858</v>
      </c>
      <c r="I18" s="109">
        <f>CalBudget2563!CA18</f>
        <v>14165527.056527542</v>
      </c>
      <c r="J18" s="132">
        <f t="shared" si="0"/>
        <v>47537352.998216398</v>
      </c>
      <c r="K18" s="94">
        <f>CalBudget2563!CC18</f>
        <v>0.59</v>
      </c>
      <c r="L18" s="95">
        <f>CalBudget2563!CD18</f>
        <v>28047038.268947672</v>
      </c>
      <c r="N18" s="156">
        <v>1.2226913515526929E-2</v>
      </c>
      <c r="O18" s="159">
        <f t="shared" si="1"/>
        <v>581235.10386626667</v>
      </c>
      <c r="P18" s="156">
        <v>4.4485905046141208E-2</v>
      </c>
      <c r="Q18" s="159">
        <f t="shared" si="2"/>
        <v>2114742.1716235508</v>
      </c>
      <c r="R18" s="156">
        <v>1.0560875559453529E-2</v>
      </c>
      <c r="S18" s="160">
        <f t="shared" si="3"/>
        <v>502036.06943997851</v>
      </c>
    </row>
    <row r="19" spans="1:19" s="96" customFormat="1" ht="22.75" customHeight="1">
      <c r="A19" s="102">
        <v>8</v>
      </c>
      <c r="B19" s="92" t="s">
        <v>0</v>
      </c>
      <c r="C19" s="102">
        <v>11034</v>
      </c>
      <c r="D19" s="91" t="s">
        <v>1402</v>
      </c>
      <c r="E19" s="107" t="s">
        <v>1823</v>
      </c>
      <c r="F19" s="103">
        <v>5</v>
      </c>
      <c r="G19" s="93" t="s">
        <v>1827</v>
      </c>
      <c r="H19" s="109">
        <f>CalBudget2563!AQ19</f>
        <v>51258919.239211097</v>
      </c>
      <c r="I19" s="109">
        <f>CalBudget2563!CA19</f>
        <v>15484302.558113493</v>
      </c>
      <c r="J19" s="132">
        <f t="shared" si="0"/>
        <v>66743221.79732459</v>
      </c>
      <c r="K19" s="94">
        <f>CalBudget2563!CC19</f>
        <v>0.47</v>
      </c>
      <c r="L19" s="95">
        <f>CalBudget2563!CD19</f>
        <v>31369314.244742557</v>
      </c>
      <c r="N19" s="156">
        <v>1.3402661149796262E-2</v>
      </c>
      <c r="O19" s="159">
        <f t="shared" si="1"/>
        <v>894536.78579523729</v>
      </c>
      <c r="P19" s="156">
        <v>4.0667498032693795E-2</v>
      </c>
      <c r="Q19" s="159">
        <f t="shared" si="2"/>
        <v>2714279.8411383433</v>
      </c>
      <c r="R19" s="156">
        <v>1.6632831713044069E-2</v>
      </c>
      <c r="S19" s="160">
        <f t="shared" si="3"/>
        <v>1110128.7761412747</v>
      </c>
    </row>
    <row r="20" spans="1:19" s="96" customFormat="1" ht="22.75" customHeight="1">
      <c r="A20" s="102">
        <v>8</v>
      </c>
      <c r="B20" s="92" t="s">
        <v>0</v>
      </c>
      <c r="C20" s="102">
        <v>11035</v>
      </c>
      <c r="D20" s="91" t="s">
        <v>1403</v>
      </c>
      <c r="E20" s="107" t="s">
        <v>1823</v>
      </c>
      <c r="F20" s="103">
        <v>5</v>
      </c>
      <c r="G20" s="93" t="s">
        <v>1827</v>
      </c>
      <c r="H20" s="109">
        <f>CalBudget2563!AQ20</f>
        <v>60581855.842815727</v>
      </c>
      <c r="I20" s="109">
        <f>CalBudget2563!CA20</f>
        <v>26685600.308827076</v>
      </c>
      <c r="J20" s="132">
        <f t="shared" si="0"/>
        <v>87267456.151642799</v>
      </c>
      <c r="K20" s="94">
        <f>CalBudget2563!CC20</f>
        <v>0.45</v>
      </c>
      <c r="L20" s="95">
        <f>CalBudget2563!CD20</f>
        <v>39270355.26823926</v>
      </c>
      <c r="N20" s="156">
        <v>1.1975170204075278E-2</v>
      </c>
      <c r="O20" s="159">
        <f t="shared" si="1"/>
        <v>1045042.6406925987</v>
      </c>
      <c r="P20" s="156">
        <v>7.9018109921990015E-2</v>
      </c>
      <c r="Q20" s="159">
        <f t="shared" si="2"/>
        <v>6895709.4428029545</v>
      </c>
      <c r="R20" s="156">
        <v>1.1713537414063531E-2</v>
      </c>
      <c r="S20" s="160">
        <f t="shared" si="3"/>
        <v>1022210.6126624166</v>
      </c>
    </row>
    <row r="21" spans="1:19" s="96" customFormat="1" ht="22.75" customHeight="1">
      <c r="A21" s="102">
        <v>8</v>
      </c>
      <c r="B21" s="92" t="s">
        <v>0</v>
      </c>
      <c r="C21" s="102">
        <v>11036</v>
      </c>
      <c r="D21" s="91" t="s">
        <v>1404</v>
      </c>
      <c r="E21" s="107" t="s">
        <v>1823</v>
      </c>
      <c r="F21" s="103">
        <v>10</v>
      </c>
      <c r="G21" s="93" t="s">
        <v>1826</v>
      </c>
      <c r="H21" s="109">
        <f>CalBudget2563!AQ21</f>
        <v>167049780.43720266</v>
      </c>
      <c r="I21" s="109">
        <f>CalBudget2563!CA21</f>
        <v>79691176.688761756</v>
      </c>
      <c r="J21" s="132">
        <f t="shared" si="0"/>
        <v>246740957.1259644</v>
      </c>
      <c r="K21" s="94">
        <f>CalBudget2563!CC21</f>
        <v>0.42</v>
      </c>
      <c r="L21" s="95">
        <f>CalBudget2563!CD21</f>
        <v>103631201.99290505</v>
      </c>
      <c r="N21" s="156">
        <v>2.1069850747571981E-2</v>
      </c>
      <c r="O21" s="159">
        <f t="shared" si="1"/>
        <v>5198795.1399571272</v>
      </c>
      <c r="P21" s="156">
        <v>0.11147853630597737</v>
      </c>
      <c r="Q21" s="159">
        <f t="shared" si="2"/>
        <v>27506320.747138429</v>
      </c>
      <c r="R21" s="156">
        <v>1.7723237261447498E-2</v>
      </c>
      <c r="S21" s="160">
        <f t="shared" si="3"/>
        <v>4373048.5252601122</v>
      </c>
    </row>
    <row r="22" spans="1:19" s="96" customFormat="1" ht="22.75" customHeight="1">
      <c r="A22" s="102">
        <v>8</v>
      </c>
      <c r="B22" s="92" t="s">
        <v>0</v>
      </c>
      <c r="C22" s="102">
        <v>11037</v>
      </c>
      <c r="D22" s="91" t="s">
        <v>1405</v>
      </c>
      <c r="E22" s="107" t="s">
        <v>1823</v>
      </c>
      <c r="F22" s="103">
        <v>5</v>
      </c>
      <c r="G22" s="93" t="s">
        <v>1827</v>
      </c>
      <c r="H22" s="109" t="e">
        <f>CalBudget2563!AQ22</f>
        <v>#DIV/0!</v>
      </c>
      <c r="I22" s="109">
        <f>CalBudget2563!CA22</f>
        <v>26926869.625713773</v>
      </c>
      <c r="J22" s="132" t="e">
        <f t="shared" si="0"/>
        <v>#DIV/0!</v>
      </c>
      <c r="K22" s="94">
        <f>CalBudget2563!CC22</f>
        <v>0.46</v>
      </c>
      <c r="L22" s="95" t="e">
        <f>CalBudget2563!CD22</f>
        <v>#DIV/0!</v>
      </c>
      <c r="N22" s="156">
        <v>9.6608663160121927E-3</v>
      </c>
      <c r="O22" s="159" t="e">
        <f t="shared" si="1"/>
        <v>#DIV/0!</v>
      </c>
      <c r="P22" s="156">
        <v>5.7849804945434589E-2</v>
      </c>
      <c r="Q22" s="159" t="e">
        <f t="shared" si="2"/>
        <v>#DIV/0!</v>
      </c>
      <c r="R22" s="156">
        <v>2.1166279772219538E-2</v>
      </c>
      <c r="S22" s="160" t="e">
        <f t="shared" si="3"/>
        <v>#DIV/0!</v>
      </c>
    </row>
    <row r="23" spans="1:19" s="96" customFormat="1" ht="22.75" customHeight="1">
      <c r="A23" s="102">
        <v>8</v>
      </c>
      <c r="B23" s="92" t="s">
        <v>0</v>
      </c>
      <c r="C23" s="102">
        <v>11038</v>
      </c>
      <c r="D23" s="91" t="s">
        <v>1406</v>
      </c>
      <c r="E23" s="107" t="s">
        <v>1823</v>
      </c>
      <c r="F23" s="103">
        <v>5</v>
      </c>
      <c r="G23" s="93" t="s">
        <v>1827</v>
      </c>
      <c r="H23" s="109">
        <f>CalBudget2563!AQ23</f>
        <v>46304387.010621987</v>
      </c>
      <c r="I23" s="109">
        <f>CalBudget2563!CA23</f>
        <v>25758821.086610015</v>
      </c>
      <c r="J23" s="132">
        <f t="shared" si="0"/>
        <v>72063208.097231999</v>
      </c>
      <c r="K23" s="94">
        <f>CalBudget2563!CC23</f>
        <v>0.55000000000000004</v>
      </c>
      <c r="L23" s="95">
        <f>CalBudget2563!CD23</f>
        <v>39634764.453477606</v>
      </c>
      <c r="N23" s="156">
        <v>1.2450175550445832E-2</v>
      </c>
      <c r="O23" s="159">
        <f t="shared" si="1"/>
        <v>897199.59153884801</v>
      </c>
      <c r="P23" s="156">
        <v>4.6544974100847653E-2</v>
      </c>
      <c r="Q23" s="159">
        <f t="shared" si="2"/>
        <v>3354180.1545096585</v>
      </c>
      <c r="R23" s="156">
        <v>1.0711304311812556E-2</v>
      </c>
      <c r="S23" s="160">
        <f t="shared" si="3"/>
        <v>771890.95161492669</v>
      </c>
    </row>
    <row r="24" spans="1:19" s="96" customFormat="1" ht="22.75" customHeight="1">
      <c r="A24" s="102">
        <v>8</v>
      </c>
      <c r="B24" s="92" t="s">
        <v>0</v>
      </c>
      <c r="C24" s="102">
        <v>11039</v>
      </c>
      <c r="D24" s="91" t="s">
        <v>1407</v>
      </c>
      <c r="E24" s="107" t="s">
        <v>1823</v>
      </c>
      <c r="F24" s="103">
        <v>6</v>
      </c>
      <c r="G24" s="93" t="s">
        <v>1825</v>
      </c>
      <c r="H24" s="109">
        <f>CalBudget2563!AQ24</f>
        <v>64804484.803012244</v>
      </c>
      <c r="I24" s="109">
        <f>CalBudget2563!CA24</f>
        <v>27384780.029899154</v>
      </c>
      <c r="J24" s="132">
        <f t="shared" si="0"/>
        <v>92189264.832911402</v>
      </c>
      <c r="K24" s="94">
        <f>CalBudget2563!CC24</f>
        <v>0.63</v>
      </c>
      <c r="L24" s="95">
        <f>CalBudget2563!CD24</f>
        <v>58079236.844734184</v>
      </c>
      <c r="N24" s="156">
        <v>7.5003241799645893E-3</v>
      </c>
      <c r="O24" s="159">
        <f t="shared" si="1"/>
        <v>691449.37215944461</v>
      </c>
      <c r="P24" s="156">
        <v>3.2246906104828971E-2</v>
      </c>
      <c r="Q24" s="159">
        <f t="shared" si="2"/>
        <v>2972818.5669401055</v>
      </c>
      <c r="R24" s="156">
        <v>9.5008216854445843E-3</v>
      </c>
      <c r="S24" s="160">
        <f t="shared" si="3"/>
        <v>875873.76648971846</v>
      </c>
    </row>
    <row r="25" spans="1:19" s="96" customFormat="1" ht="22.75" customHeight="1">
      <c r="A25" s="102">
        <v>8</v>
      </c>
      <c r="B25" s="92" t="s">
        <v>0</v>
      </c>
      <c r="C25" s="102">
        <v>11447</v>
      </c>
      <c r="D25" s="91" t="s">
        <v>1408</v>
      </c>
      <c r="E25" s="107" t="s">
        <v>1823</v>
      </c>
      <c r="F25" s="103">
        <v>12</v>
      </c>
      <c r="G25" s="93" t="s">
        <v>1832</v>
      </c>
      <c r="H25" s="109">
        <f>CalBudget2563!AQ25</f>
        <v>113768735.07549417</v>
      </c>
      <c r="I25" s="109">
        <f>CalBudget2563!CA25</f>
        <v>53742846.468705006</v>
      </c>
      <c r="J25" s="132">
        <f t="shared" si="0"/>
        <v>167511581.54419917</v>
      </c>
      <c r="K25" s="94">
        <f>CalBudget2563!CC25</f>
        <v>0.44</v>
      </c>
      <c r="L25" s="95">
        <f>CalBudget2563!CD25</f>
        <v>73705095.879447639</v>
      </c>
      <c r="N25" s="156">
        <v>1.0583597181678436E-2</v>
      </c>
      <c r="O25" s="159">
        <f t="shared" si="1"/>
        <v>1772875.102329684</v>
      </c>
      <c r="P25" s="156">
        <v>9.3751609755720125E-2</v>
      </c>
      <c r="Q25" s="159">
        <f t="shared" si="2"/>
        <v>15704480.42249525</v>
      </c>
      <c r="R25" s="156">
        <v>2.0818085182269193E-2</v>
      </c>
      <c r="S25" s="160">
        <f t="shared" si="3"/>
        <v>3487270.3736037705</v>
      </c>
    </row>
    <row r="26" spans="1:19" s="96" customFormat="1" ht="22.75" customHeight="1">
      <c r="A26" s="102">
        <v>8</v>
      </c>
      <c r="B26" s="92" t="s">
        <v>0</v>
      </c>
      <c r="C26" s="102">
        <v>14133</v>
      </c>
      <c r="D26" s="91" t="s">
        <v>1409</v>
      </c>
      <c r="E26" s="107" t="s">
        <v>1823</v>
      </c>
      <c r="F26" s="103">
        <v>6</v>
      </c>
      <c r="G26" s="93" t="s">
        <v>1825</v>
      </c>
      <c r="H26" s="109">
        <f>CalBudget2563!AQ26</f>
        <v>55613747.846233629</v>
      </c>
      <c r="I26" s="109">
        <f>CalBudget2563!CA26</f>
        <v>24652710.458669569</v>
      </c>
      <c r="J26" s="132">
        <f t="shared" si="0"/>
        <v>80266458.304903194</v>
      </c>
      <c r="K26" s="94">
        <f>CalBudget2563!CC26</f>
        <v>0.56000000000000005</v>
      </c>
      <c r="L26" s="95">
        <f>CalBudget2563!CD26</f>
        <v>44949216.650745794</v>
      </c>
      <c r="N26" s="156">
        <v>8.5429933479027956E-3</v>
      </c>
      <c r="O26" s="159">
        <f t="shared" si="1"/>
        <v>685715.81935850508</v>
      </c>
      <c r="P26" s="156">
        <v>4.7835678594861389E-2</v>
      </c>
      <c r="Q26" s="159">
        <f t="shared" si="2"/>
        <v>3839600.5014211917</v>
      </c>
      <c r="R26" s="156">
        <v>1.3719462589027554E-2</v>
      </c>
      <c r="S26" s="160">
        <f t="shared" si="3"/>
        <v>1101212.6718678593</v>
      </c>
    </row>
    <row r="27" spans="1:19" s="96" customFormat="1" ht="22.75" customHeight="1">
      <c r="A27" s="102">
        <v>8</v>
      </c>
      <c r="B27" s="92" t="s">
        <v>0</v>
      </c>
      <c r="C27" s="102">
        <v>28861</v>
      </c>
      <c r="D27" s="91" t="s">
        <v>1410</v>
      </c>
      <c r="E27" s="107" t="s">
        <v>1823</v>
      </c>
      <c r="F27" s="103">
        <v>3</v>
      </c>
      <c r="G27" s="93" t="s">
        <v>1836</v>
      </c>
      <c r="H27" s="109">
        <f>CalBudget2563!AQ27</f>
        <v>39356595.181826152</v>
      </c>
      <c r="I27" s="109">
        <f>CalBudget2563!CA27</f>
        <v>16653610.871080436</v>
      </c>
      <c r="J27" s="132">
        <f t="shared" si="0"/>
        <v>56010206.052906588</v>
      </c>
      <c r="K27" s="94">
        <f>CalBudget2563!CC27</f>
        <v>0.6</v>
      </c>
      <c r="L27" s="95">
        <f>CalBudget2563!CD27</f>
        <v>33606123.631743953</v>
      </c>
      <c r="N27" s="156">
        <v>1.311044701353771E-2</v>
      </c>
      <c r="O27" s="159">
        <f t="shared" si="1"/>
        <v>734318.83867396088</v>
      </c>
      <c r="P27" s="156">
        <v>5.2809695322417589E-2</v>
      </c>
      <c r="Q27" s="159">
        <f t="shared" si="2"/>
        <v>2957881.9165998264</v>
      </c>
      <c r="R27" s="156">
        <v>1.5654553270613849E-2</v>
      </c>
      <c r="S27" s="160">
        <f t="shared" si="3"/>
        <v>876814.75435328437</v>
      </c>
    </row>
    <row r="28" spans="1:19" s="96" customFormat="1" ht="22.75" customHeight="1">
      <c r="A28" s="102">
        <v>8</v>
      </c>
      <c r="B28" s="92" t="s">
        <v>1</v>
      </c>
      <c r="C28" s="102">
        <v>10711</v>
      </c>
      <c r="D28" s="91" t="s">
        <v>1411</v>
      </c>
      <c r="E28" s="107" t="s">
        <v>1833</v>
      </c>
      <c r="F28" s="103">
        <v>17</v>
      </c>
      <c r="G28" s="93" t="s">
        <v>1834</v>
      </c>
      <c r="H28" s="109">
        <f>CalBudget2563!AQ28</f>
        <v>336045657.02874857</v>
      </c>
      <c r="I28" s="109">
        <f>CalBudget2563!CA28</f>
        <v>528994729.74326527</v>
      </c>
      <c r="J28" s="132">
        <f t="shared" si="0"/>
        <v>865040386.7720139</v>
      </c>
      <c r="K28" s="94">
        <f>CalBudget2563!CC28</f>
        <v>0.34</v>
      </c>
      <c r="L28" s="95">
        <f>CalBudget2563!CD28</f>
        <v>294113731.50248474</v>
      </c>
      <c r="N28" s="156">
        <v>1.5769334496034636E-2</v>
      </c>
      <c r="O28" s="159">
        <f t="shared" si="1"/>
        <v>13641111.211587062</v>
      </c>
      <c r="P28" s="156">
        <v>0.1335508259304248</v>
      </c>
      <c r="Q28" s="159">
        <f t="shared" si="2"/>
        <v>115526858.11657658</v>
      </c>
      <c r="R28" s="156">
        <v>3.518251096073341E-2</v>
      </c>
      <c r="S28" s="160">
        <f t="shared" si="3"/>
        <v>30434292.889083449</v>
      </c>
    </row>
    <row r="29" spans="1:19" s="96" customFormat="1" ht="22.75" customHeight="1">
      <c r="A29" s="102">
        <v>8</v>
      </c>
      <c r="B29" s="92" t="s">
        <v>1</v>
      </c>
      <c r="C29" s="102">
        <v>11104</v>
      </c>
      <c r="D29" s="91" t="s">
        <v>1412</v>
      </c>
      <c r="E29" s="107" t="s">
        <v>1823</v>
      </c>
      <c r="F29" s="103">
        <v>6</v>
      </c>
      <c r="G29" s="93" t="s">
        <v>1825</v>
      </c>
      <c r="H29" s="109">
        <f>CalBudget2563!AQ29</f>
        <v>84956766.974764854</v>
      </c>
      <c r="I29" s="109">
        <f>CalBudget2563!CA29</f>
        <v>15895184.075998144</v>
      </c>
      <c r="J29" s="132">
        <f t="shared" si="0"/>
        <v>100851951.050763</v>
      </c>
      <c r="K29" s="94">
        <f>CalBudget2563!CC29</f>
        <v>0.47</v>
      </c>
      <c r="L29" s="95">
        <f>CalBudget2563!CD29</f>
        <v>47400416.993858606</v>
      </c>
      <c r="N29" s="156">
        <v>1.9981922726803696E-2</v>
      </c>
      <c r="O29" s="159">
        <f t="shared" si="1"/>
        <v>2015215.8927437351</v>
      </c>
      <c r="P29" s="156">
        <v>0.10921653958351099</v>
      </c>
      <c r="Q29" s="159">
        <f t="shared" si="2"/>
        <v>11014701.104009969</v>
      </c>
      <c r="R29" s="156">
        <v>2.3478124776904381E-2</v>
      </c>
      <c r="S29" s="160">
        <f t="shared" si="3"/>
        <v>2367814.6907640663</v>
      </c>
    </row>
    <row r="30" spans="1:19" s="96" customFormat="1" ht="22.75" customHeight="1">
      <c r="A30" s="102">
        <v>8</v>
      </c>
      <c r="B30" s="92" t="s">
        <v>1</v>
      </c>
      <c r="C30" s="102">
        <v>11105</v>
      </c>
      <c r="D30" s="91" t="s">
        <v>1413</v>
      </c>
      <c r="E30" s="107" t="s">
        <v>1823</v>
      </c>
      <c r="F30" s="103">
        <v>6</v>
      </c>
      <c r="G30" s="93" t="s">
        <v>1825</v>
      </c>
      <c r="H30" s="109">
        <f>CalBudget2563!AQ30</f>
        <v>70540353.915914848</v>
      </c>
      <c r="I30" s="109">
        <f>CalBudget2563!CA30</f>
        <v>19394138.514654767</v>
      </c>
      <c r="J30" s="132">
        <f t="shared" si="0"/>
        <v>89934492.430569619</v>
      </c>
      <c r="K30" s="94">
        <f>CalBudget2563!CC30</f>
        <v>0.44</v>
      </c>
      <c r="L30" s="95">
        <f>CalBudget2563!CD30</f>
        <v>39571176.669450633</v>
      </c>
      <c r="N30" s="156">
        <v>9.2979141248897869E-3</v>
      </c>
      <c r="O30" s="159">
        <f t="shared" si="1"/>
        <v>836203.18748498685</v>
      </c>
      <c r="P30" s="156">
        <v>6.3602084240430609E-2</v>
      </c>
      <c r="Q30" s="159">
        <f t="shared" si="2"/>
        <v>5720021.1636894578</v>
      </c>
      <c r="R30" s="156">
        <v>4.2764016337028081E-3</v>
      </c>
      <c r="S30" s="160">
        <f t="shared" si="3"/>
        <v>384596.01035632077</v>
      </c>
    </row>
    <row r="31" spans="1:19" s="96" customFormat="1" ht="22.75" customHeight="1">
      <c r="A31" s="102">
        <v>8</v>
      </c>
      <c r="B31" s="92" t="s">
        <v>1</v>
      </c>
      <c r="C31" s="102">
        <v>11106</v>
      </c>
      <c r="D31" s="91" t="s">
        <v>1414</v>
      </c>
      <c r="E31" s="107" t="s">
        <v>1823</v>
      </c>
      <c r="F31" s="103">
        <v>5</v>
      </c>
      <c r="G31" s="93" t="s">
        <v>1827</v>
      </c>
      <c r="H31" s="109">
        <f>CalBudget2563!AQ31</f>
        <v>59309866.681457467</v>
      </c>
      <c r="I31" s="109">
        <f>CalBudget2563!CA31</f>
        <v>24301127.432449121</v>
      </c>
      <c r="J31" s="132">
        <f t="shared" si="0"/>
        <v>83610994.113906592</v>
      </c>
      <c r="K31" s="94">
        <f>CalBudget2563!CC31</f>
        <v>0.4</v>
      </c>
      <c r="L31" s="95">
        <f>CalBudget2563!CD31</f>
        <v>33444397.645562638</v>
      </c>
      <c r="N31" s="156">
        <v>9.3070438759406768E-3</v>
      </c>
      <c r="O31" s="159">
        <f t="shared" si="1"/>
        <v>778171.19072914636</v>
      </c>
      <c r="P31" s="156">
        <v>5.2025507875691594E-2</v>
      </c>
      <c r="Q31" s="159">
        <f t="shared" si="2"/>
        <v>4349904.4327674508</v>
      </c>
      <c r="R31" s="156">
        <v>8.9491015243962167E-3</v>
      </c>
      <c r="S31" s="160">
        <f t="shared" si="3"/>
        <v>748243.27488104464</v>
      </c>
    </row>
    <row r="32" spans="1:19" s="96" customFormat="1" ht="22.75" customHeight="1">
      <c r="A32" s="102">
        <v>8</v>
      </c>
      <c r="B32" s="92" t="s">
        <v>1</v>
      </c>
      <c r="C32" s="102">
        <v>11107</v>
      </c>
      <c r="D32" s="91" t="s">
        <v>1415</v>
      </c>
      <c r="E32" s="107" t="s">
        <v>1823</v>
      </c>
      <c r="F32" s="103">
        <v>5</v>
      </c>
      <c r="G32" s="93" t="s">
        <v>1827</v>
      </c>
      <c r="H32" s="109">
        <f>CalBudget2563!AQ32</f>
        <v>41553965.884431712</v>
      </c>
      <c r="I32" s="109">
        <f>CalBudget2563!CA32</f>
        <v>13529008.479326278</v>
      </c>
      <c r="J32" s="132">
        <f t="shared" si="0"/>
        <v>55082974.36375799</v>
      </c>
      <c r="K32" s="94">
        <f>CalBudget2563!CC32</f>
        <v>0.56999999999999995</v>
      </c>
      <c r="L32" s="95">
        <f>CalBudget2563!CD32</f>
        <v>31397295.387342051</v>
      </c>
      <c r="N32" s="156">
        <v>4.1513249656761064E-3</v>
      </c>
      <c r="O32" s="159">
        <f t="shared" si="1"/>
        <v>228667.3266599655</v>
      </c>
      <c r="P32" s="156">
        <v>3.2786874593034802E-2</v>
      </c>
      <c r="Q32" s="159">
        <f t="shared" si="2"/>
        <v>1805998.5726758842</v>
      </c>
      <c r="R32" s="156">
        <v>1.1930452136728924E-2</v>
      </c>
      <c r="S32" s="160">
        <f t="shared" si="3"/>
        <v>657164.78919548111</v>
      </c>
    </row>
    <row r="33" spans="1:19" s="96" customFormat="1" ht="22.75" customHeight="1">
      <c r="A33" s="102">
        <v>8</v>
      </c>
      <c r="B33" s="92" t="s">
        <v>1</v>
      </c>
      <c r="C33" s="102">
        <v>11108</v>
      </c>
      <c r="D33" s="91" t="s">
        <v>1416</v>
      </c>
      <c r="E33" s="107" t="s">
        <v>1823</v>
      </c>
      <c r="F33" s="103">
        <v>6</v>
      </c>
      <c r="G33" s="93" t="s">
        <v>1825</v>
      </c>
      <c r="H33" s="109">
        <f>CalBudget2563!AQ33</f>
        <v>84853049.211675137</v>
      </c>
      <c r="I33" s="109">
        <f>CalBudget2563!CA33</f>
        <v>19956301.197554264</v>
      </c>
      <c r="J33" s="132">
        <f t="shared" si="0"/>
        <v>104809350.4092294</v>
      </c>
      <c r="K33" s="94">
        <f>CalBudget2563!CC33</f>
        <v>0.35</v>
      </c>
      <c r="L33" s="95">
        <f>CalBudget2563!CD33</f>
        <v>36683272.643230289</v>
      </c>
      <c r="N33" s="156">
        <v>1.6466911103062615E-2</v>
      </c>
      <c r="O33" s="159">
        <f t="shared" si="1"/>
        <v>1725886.2559585199</v>
      </c>
      <c r="P33" s="156">
        <v>0.13781185871493778</v>
      </c>
      <c r="Q33" s="159">
        <f t="shared" si="2"/>
        <v>14443971.390601128</v>
      </c>
      <c r="R33" s="156">
        <v>2.3638759891082935E-2</v>
      </c>
      <c r="S33" s="160">
        <f t="shared" si="3"/>
        <v>2477563.0686641489</v>
      </c>
    </row>
    <row r="34" spans="1:19" s="96" customFormat="1" ht="22.75" customHeight="1">
      <c r="A34" s="102">
        <v>8</v>
      </c>
      <c r="B34" s="92" t="s">
        <v>1</v>
      </c>
      <c r="C34" s="102">
        <v>11109</v>
      </c>
      <c r="D34" s="91" t="s">
        <v>1417</v>
      </c>
      <c r="E34" s="107" t="s">
        <v>1823</v>
      </c>
      <c r="F34" s="103">
        <v>6</v>
      </c>
      <c r="G34" s="93" t="s">
        <v>1825</v>
      </c>
      <c r="H34" s="109">
        <f>CalBudget2563!AQ34</f>
        <v>75968291.662356421</v>
      </c>
      <c r="I34" s="109">
        <f>CalBudget2563!CA34</f>
        <v>32131455.058143187</v>
      </c>
      <c r="J34" s="132">
        <f t="shared" si="0"/>
        <v>108099746.7204996</v>
      </c>
      <c r="K34" s="94">
        <f>CalBudget2563!CC34</f>
        <v>0.48</v>
      </c>
      <c r="L34" s="95">
        <f>CalBudget2563!CD34</f>
        <v>51887878.425839812</v>
      </c>
      <c r="N34" s="156">
        <v>4.1701264883268916E-3</v>
      </c>
      <c r="O34" s="159">
        <f t="shared" si="1"/>
        <v>450789.61718058342</v>
      </c>
      <c r="P34" s="156">
        <v>3.3799883827229128E-2</v>
      </c>
      <c r="Q34" s="159">
        <f t="shared" si="2"/>
        <v>3653758.8809057795</v>
      </c>
      <c r="R34" s="156">
        <v>1.0877728615734418E-2</v>
      </c>
      <c r="S34" s="160">
        <f t="shared" si="3"/>
        <v>1175879.7082552214</v>
      </c>
    </row>
    <row r="35" spans="1:19" s="96" customFormat="1" ht="22.75" customHeight="1">
      <c r="A35" s="102">
        <v>8</v>
      </c>
      <c r="B35" s="92" t="s">
        <v>1</v>
      </c>
      <c r="C35" s="102">
        <v>11110</v>
      </c>
      <c r="D35" s="91" t="s">
        <v>1418</v>
      </c>
      <c r="E35" s="107" t="s">
        <v>1823</v>
      </c>
      <c r="F35" s="103">
        <v>10</v>
      </c>
      <c r="G35" s="93" t="s">
        <v>1826</v>
      </c>
      <c r="H35" s="109">
        <f>CalBudget2563!AQ35</f>
        <v>110045661.11446208</v>
      </c>
      <c r="I35" s="109">
        <f>CalBudget2563!CA35</f>
        <v>54948131.664295688</v>
      </c>
      <c r="J35" s="132">
        <f t="shared" si="0"/>
        <v>164993792.77875775</v>
      </c>
      <c r="K35" s="94">
        <f>CalBudget2563!CC35</f>
        <v>0.48</v>
      </c>
      <c r="L35" s="95">
        <f>CalBudget2563!CD35</f>
        <v>79197020.533803716</v>
      </c>
      <c r="N35" s="156">
        <v>1.959582011808117E-2</v>
      </c>
      <c r="O35" s="159">
        <f t="shared" si="1"/>
        <v>3233188.6838924969</v>
      </c>
      <c r="P35" s="156">
        <v>8.3125245906465181E-2</v>
      </c>
      <c r="Q35" s="159">
        <f t="shared" si="2"/>
        <v>13715149.597774597</v>
      </c>
      <c r="R35" s="156">
        <v>8.8906983398076914E-3</v>
      </c>
      <c r="S35" s="160">
        <f t="shared" si="3"/>
        <v>1466910.0395366759</v>
      </c>
    </row>
    <row r="36" spans="1:19" s="96" customFormat="1" ht="22.75" customHeight="1">
      <c r="A36" s="102">
        <v>8</v>
      </c>
      <c r="B36" s="92" t="s">
        <v>1</v>
      </c>
      <c r="C36" s="102">
        <v>11111</v>
      </c>
      <c r="D36" s="91" t="s">
        <v>1419</v>
      </c>
      <c r="E36" s="107" t="s">
        <v>1823</v>
      </c>
      <c r="F36" s="103">
        <v>6</v>
      </c>
      <c r="G36" s="93" t="s">
        <v>1825</v>
      </c>
      <c r="H36" s="109">
        <f>CalBudget2563!AQ36</f>
        <v>61415964.169941418</v>
      </c>
      <c r="I36" s="109">
        <f>CalBudget2563!CA36</f>
        <v>21058465.195120387</v>
      </c>
      <c r="J36" s="132">
        <f t="shared" si="0"/>
        <v>82474429.365061805</v>
      </c>
      <c r="K36" s="94">
        <f>CalBudget2563!CC36</f>
        <v>0.52</v>
      </c>
      <c r="L36" s="95">
        <f>CalBudget2563!CD36</f>
        <v>42886703.269832142</v>
      </c>
      <c r="N36" s="156">
        <v>8.2062355270400792E-3</v>
      </c>
      <c r="O36" s="159">
        <f t="shared" si="1"/>
        <v>676804.5923279277</v>
      </c>
      <c r="P36" s="156">
        <v>4.6978197858214166E-2</v>
      </c>
      <c r="Q36" s="159">
        <f t="shared" si="2"/>
        <v>3874500.0609551822</v>
      </c>
      <c r="R36" s="156">
        <v>9.9048292081348223E-3</v>
      </c>
      <c r="S36" s="160">
        <f t="shared" si="3"/>
        <v>816895.13689931645</v>
      </c>
    </row>
    <row r="37" spans="1:19" s="96" customFormat="1" ht="22.75" customHeight="1">
      <c r="A37" s="102">
        <v>8</v>
      </c>
      <c r="B37" s="92" t="s">
        <v>1</v>
      </c>
      <c r="C37" s="102">
        <v>11112</v>
      </c>
      <c r="D37" s="91" t="s">
        <v>1420</v>
      </c>
      <c r="E37" s="107" t="s">
        <v>1823</v>
      </c>
      <c r="F37" s="103">
        <v>6</v>
      </c>
      <c r="G37" s="93" t="s">
        <v>1825</v>
      </c>
      <c r="H37" s="109">
        <f>CalBudget2563!AQ37</f>
        <v>62547120.902093917</v>
      </c>
      <c r="I37" s="109">
        <f>CalBudget2563!CA37</f>
        <v>25094305.660635673</v>
      </c>
      <c r="J37" s="132">
        <f t="shared" ref="J37:J100" si="4">SUM(H37:I37)</f>
        <v>87641426.562729597</v>
      </c>
      <c r="K37" s="94">
        <f>CalBudget2563!CC37</f>
        <v>0.59</v>
      </c>
      <c r="L37" s="95">
        <f>CalBudget2563!CD37</f>
        <v>51708441.672010459</v>
      </c>
      <c r="N37" s="156">
        <v>5.7249293347044995E-3</v>
      </c>
      <c r="O37" s="159">
        <f t="shared" si="1"/>
        <v>501740.97386432078</v>
      </c>
      <c r="P37" s="156">
        <v>2.9311989868716359E-2</v>
      </c>
      <c r="Q37" s="159">
        <f t="shared" si="2"/>
        <v>2568944.6074865786</v>
      </c>
      <c r="R37" s="156">
        <v>1.0701967715737535E-2</v>
      </c>
      <c r="S37" s="160">
        <f t="shared" si="3"/>
        <v>937935.71763551421</v>
      </c>
    </row>
    <row r="38" spans="1:19" s="96" customFormat="1" ht="22.75" customHeight="1">
      <c r="A38" s="102">
        <v>8</v>
      </c>
      <c r="B38" s="92" t="s">
        <v>1</v>
      </c>
      <c r="C38" s="102">
        <v>11451</v>
      </c>
      <c r="D38" s="91" t="s">
        <v>1421</v>
      </c>
      <c r="E38" s="107" t="s">
        <v>1823</v>
      </c>
      <c r="F38" s="103">
        <v>13</v>
      </c>
      <c r="G38" s="93" t="s">
        <v>1828</v>
      </c>
      <c r="H38" s="109">
        <f>CalBudget2563!AQ38</f>
        <v>131242117.0289616</v>
      </c>
      <c r="I38" s="109">
        <f>CalBudget2563!CA38</f>
        <v>103850462.49586563</v>
      </c>
      <c r="J38" s="132">
        <f t="shared" si="4"/>
        <v>235092579.52482724</v>
      </c>
      <c r="K38" s="94">
        <f>CalBudget2563!CC38</f>
        <v>0.34</v>
      </c>
      <c r="L38" s="95">
        <f>CalBudget2563!CD38</f>
        <v>79931477.038441271</v>
      </c>
      <c r="N38" s="156">
        <v>1.371226707362882E-2</v>
      </c>
      <c r="O38" s="159">
        <f t="shared" si="1"/>
        <v>3223652.2374727535</v>
      </c>
      <c r="P38" s="156">
        <v>0.1320747379388576</v>
      </c>
      <c r="Q38" s="159">
        <f t="shared" si="2"/>
        <v>31049790.832111597</v>
      </c>
      <c r="R38" s="156">
        <v>2.6351792094531586E-2</v>
      </c>
      <c r="S38" s="160">
        <f t="shared" si="3"/>
        <v>6195110.778605381</v>
      </c>
    </row>
    <row r="39" spans="1:19" s="96" customFormat="1" ht="22.75" customHeight="1">
      <c r="A39" s="102">
        <v>8</v>
      </c>
      <c r="B39" s="92" t="s">
        <v>1</v>
      </c>
      <c r="C39" s="102">
        <v>40840</v>
      </c>
      <c r="D39" s="91" t="s">
        <v>1422</v>
      </c>
      <c r="E39" s="107" t="s">
        <v>1823</v>
      </c>
      <c r="F39" s="103">
        <v>2</v>
      </c>
      <c r="G39" s="93" t="s">
        <v>1830</v>
      </c>
      <c r="H39" s="109">
        <f>CalBudget2563!AQ39</f>
        <v>24747423.223954156</v>
      </c>
      <c r="I39" s="109">
        <f>CalBudget2563!CA39</f>
        <v>7217508.815932842</v>
      </c>
      <c r="J39" s="132">
        <f t="shared" si="4"/>
        <v>31964932.039886996</v>
      </c>
      <c r="K39" s="94">
        <f>CalBudget2563!CC39</f>
        <v>0.8</v>
      </c>
      <c r="L39" s="95">
        <f>CalBudget2563!CD39</f>
        <v>25571945.631909598</v>
      </c>
      <c r="N39" s="156">
        <v>6.6906275165601612E-3</v>
      </c>
      <c r="O39" s="159">
        <f t="shared" si="1"/>
        <v>213865.45387104346</v>
      </c>
      <c r="P39" s="156">
        <v>2.9464458159570234E-2</v>
      </c>
      <c r="Q39" s="159">
        <f t="shared" si="2"/>
        <v>941829.40266275639</v>
      </c>
      <c r="R39" s="156">
        <v>1.5179327959922754E-2</v>
      </c>
      <c r="S39" s="160">
        <f t="shared" si="3"/>
        <v>485206.18665008736</v>
      </c>
    </row>
    <row r="40" spans="1:19" s="96" customFormat="1" ht="22.75" customHeight="1">
      <c r="A40" s="102">
        <v>8</v>
      </c>
      <c r="B40" s="92" t="s">
        <v>2</v>
      </c>
      <c r="C40" s="102">
        <v>11040</v>
      </c>
      <c r="D40" s="91" t="s">
        <v>1423</v>
      </c>
      <c r="E40" s="107" t="s">
        <v>1833</v>
      </c>
      <c r="F40" s="103">
        <v>16</v>
      </c>
      <c r="G40" s="93" t="s">
        <v>1835</v>
      </c>
      <c r="H40" s="109">
        <f>CalBudget2563!AQ40</f>
        <v>221811665.69461513</v>
      </c>
      <c r="I40" s="109">
        <f>CalBudget2563!CA40</f>
        <v>317278233.45896864</v>
      </c>
      <c r="J40" s="132">
        <f t="shared" si="4"/>
        <v>539089899.15358377</v>
      </c>
      <c r="K40" s="94">
        <f>CalBudget2563!CC40</f>
        <v>0.48</v>
      </c>
      <c r="L40" s="95">
        <f>CalBudget2563!CD40</f>
        <v>258763151.5937202</v>
      </c>
      <c r="N40" s="156">
        <v>2.073588938574656E-2</v>
      </c>
      <c r="O40" s="159">
        <f t="shared" si="1"/>
        <v>11178508.517821981</v>
      </c>
      <c r="P40" s="156">
        <v>0.11103549398981058</v>
      </c>
      <c r="Q40" s="159">
        <f t="shared" si="2"/>
        <v>59858113.257435344</v>
      </c>
      <c r="R40" s="156">
        <v>4.648489872878888E-2</v>
      </c>
      <c r="S40" s="160">
        <f t="shared" si="3"/>
        <v>25059539.367867351</v>
      </c>
    </row>
    <row r="41" spans="1:19" s="96" customFormat="1" ht="22.75" customHeight="1">
      <c r="A41" s="102">
        <v>8</v>
      </c>
      <c r="B41" s="92" t="s">
        <v>2</v>
      </c>
      <c r="C41" s="102">
        <v>11041</v>
      </c>
      <c r="D41" s="91" t="s">
        <v>1424</v>
      </c>
      <c r="E41" s="107" t="s">
        <v>1823</v>
      </c>
      <c r="F41" s="103">
        <v>6</v>
      </c>
      <c r="G41" s="93" t="s">
        <v>1825</v>
      </c>
      <c r="H41" s="109">
        <f>CalBudget2563!AQ41</f>
        <v>64468548.778721876</v>
      </c>
      <c r="I41" s="109">
        <f>CalBudget2563!CA41</f>
        <v>31860354.84129313</v>
      </c>
      <c r="J41" s="132">
        <f t="shared" si="4"/>
        <v>96328903.62001501</v>
      </c>
      <c r="K41" s="94">
        <f>CalBudget2563!CC41</f>
        <v>0.6</v>
      </c>
      <c r="L41" s="95">
        <f>CalBudget2563!CD41</f>
        <v>57797342.172009006</v>
      </c>
      <c r="N41" s="156">
        <v>1.1424438362603571E-2</v>
      </c>
      <c r="O41" s="159">
        <f t="shared" si="1"/>
        <v>1100503.6219440415</v>
      </c>
      <c r="P41" s="156">
        <v>5.4329721373619466E-2</v>
      </c>
      <c r="Q41" s="159">
        <f t="shared" si="2"/>
        <v>5233522.4939016588</v>
      </c>
      <c r="R41" s="156">
        <v>1.3586434305931957E-2</v>
      </c>
      <c r="S41" s="160">
        <f t="shared" si="3"/>
        <v>1308766.3207957849</v>
      </c>
    </row>
    <row r="42" spans="1:19" s="96" customFormat="1" ht="22.75" customHeight="1">
      <c r="A42" s="102">
        <v>8</v>
      </c>
      <c r="B42" s="92" t="s">
        <v>2</v>
      </c>
      <c r="C42" s="102">
        <v>11043</v>
      </c>
      <c r="D42" s="91" t="s">
        <v>1425</v>
      </c>
      <c r="E42" s="107" t="s">
        <v>1823</v>
      </c>
      <c r="F42" s="103">
        <v>6</v>
      </c>
      <c r="G42" s="93" t="s">
        <v>1825</v>
      </c>
      <c r="H42" s="109">
        <f>CalBudget2563!AQ42</f>
        <v>72652739.99984692</v>
      </c>
      <c r="I42" s="109">
        <f>CalBudget2563!CA42</f>
        <v>49348922.740882233</v>
      </c>
      <c r="J42" s="132">
        <f t="shared" si="4"/>
        <v>122001662.74072915</v>
      </c>
      <c r="K42" s="94">
        <f>CalBudget2563!CC42</f>
        <v>0.65</v>
      </c>
      <c r="L42" s="95">
        <f>CalBudget2563!CD42</f>
        <v>79301080.78147395</v>
      </c>
      <c r="N42" s="156">
        <v>1.0430750684279712E-2</v>
      </c>
      <c r="O42" s="159">
        <f t="shared" si="1"/>
        <v>1272568.9271161233</v>
      </c>
      <c r="P42" s="156">
        <v>4.664472817242251E-2</v>
      </c>
      <c r="Q42" s="159">
        <f t="shared" si="2"/>
        <v>5690734.3951248787</v>
      </c>
      <c r="R42" s="156">
        <v>1.2525259850048811E-2</v>
      </c>
      <c r="S42" s="160">
        <f t="shared" si="3"/>
        <v>1528102.5279656509</v>
      </c>
    </row>
    <row r="43" spans="1:19" s="96" customFormat="1" ht="22.75" customHeight="1">
      <c r="A43" s="102">
        <v>8</v>
      </c>
      <c r="B43" s="92" t="s">
        <v>2</v>
      </c>
      <c r="C43" s="102">
        <v>11046</v>
      </c>
      <c r="D43" s="91" t="s">
        <v>1426</v>
      </c>
      <c r="E43" s="107" t="s">
        <v>1823</v>
      </c>
      <c r="F43" s="103">
        <v>10</v>
      </c>
      <c r="G43" s="93" t="s">
        <v>1826</v>
      </c>
      <c r="H43" s="109">
        <f>CalBudget2563!AQ43</f>
        <v>87152015.744582966</v>
      </c>
      <c r="I43" s="109">
        <f>CalBudget2563!CA43</f>
        <v>111473187.88696623</v>
      </c>
      <c r="J43" s="132">
        <f t="shared" si="4"/>
        <v>198625203.63154918</v>
      </c>
      <c r="K43" s="94">
        <f>CalBudget2563!CC43</f>
        <v>0.54</v>
      </c>
      <c r="L43" s="95">
        <f>CalBudget2563!CD43</f>
        <v>107257609.96103656</v>
      </c>
      <c r="N43" s="156">
        <v>1.1634072382806112E-2</v>
      </c>
      <c r="O43" s="159">
        <f t="shared" si="1"/>
        <v>2310819.9960990464</v>
      </c>
      <c r="P43" s="156">
        <v>0.10243081341169057</v>
      </c>
      <c r="Q43" s="159">
        <f t="shared" si="2"/>
        <v>20345341.172042258</v>
      </c>
      <c r="R43" s="156">
        <v>9.1271011938733985E-3</v>
      </c>
      <c r="S43" s="160">
        <f t="shared" si="3"/>
        <v>1812872.3331988594</v>
      </c>
    </row>
    <row r="44" spans="1:19" s="96" customFormat="1" ht="22.75" customHeight="1">
      <c r="A44" s="102">
        <v>8</v>
      </c>
      <c r="B44" s="92" t="s">
        <v>2</v>
      </c>
      <c r="C44" s="102">
        <v>11047</v>
      </c>
      <c r="D44" s="91" t="s">
        <v>1427</v>
      </c>
      <c r="E44" s="107" t="s">
        <v>1823</v>
      </c>
      <c r="F44" s="103">
        <v>6</v>
      </c>
      <c r="G44" s="93" t="s">
        <v>1825</v>
      </c>
      <c r="H44" s="109">
        <f>CalBudget2563!AQ44</f>
        <v>63888079.087571919</v>
      </c>
      <c r="I44" s="109">
        <f>CalBudget2563!CA44</f>
        <v>34132650.686788872</v>
      </c>
      <c r="J44" s="132">
        <f t="shared" si="4"/>
        <v>98020729.774360791</v>
      </c>
      <c r="K44" s="94">
        <f>CalBudget2563!CC44</f>
        <v>0.52</v>
      </c>
      <c r="L44" s="95">
        <f>CalBudget2563!CD44</f>
        <v>50970779.48266761</v>
      </c>
      <c r="N44" s="156">
        <v>7.2252597085439825E-3</v>
      </c>
      <c r="O44" s="159">
        <f t="shared" si="1"/>
        <v>708225.2294407665</v>
      </c>
      <c r="P44" s="156">
        <v>6.3274626310878199E-2</v>
      </c>
      <c r="Q44" s="159">
        <f t="shared" si="2"/>
        <v>6202225.0471922513</v>
      </c>
      <c r="R44" s="156">
        <v>1.2081106222383668E-2</v>
      </c>
      <c r="S44" s="160">
        <f t="shared" si="3"/>
        <v>1184198.8483996182</v>
      </c>
    </row>
    <row r="45" spans="1:19" s="96" customFormat="1" ht="22.75" customHeight="1">
      <c r="A45" s="102">
        <v>8</v>
      </c>
      <c r="B45" s="92" t="s">
        <v>2</v>
      </c>
      <c r="C45" s="102">
        <v>11048</v>
      </c>
      <c r="D45" s="91" t="s">
        <v>1428</v>
      </c>
      <c r="E45" s="107" t="s">
        <v>1823</v>
      </c>
      <c r="F45" s="103">
        <v>6</v>
      </c>
      <c r="G45" s="93" t="s">
        <v>1825</v>
      </c>
      <c r="H45" s="109">
        <f>CalBudget2563!AQ45</f>
        <v>57338569.843676701</v>
      </c>
      <c r="I45" s="109">
        <f>CalBudget2563!CA45</f>
        <v>41339075.060779467</v>
      </c>
      <c r="J45" s="132">
        <f t="shared" si="4"/>
        <v>98677644.904456168</v>
      </c>
      <c r="K45" s="94">
        <f>CalBudget2563!CC45</f>
        <v>0.56999999999999995</v>
      </c>
      <c r="L45" s="95">
        <f>CalBudget2563!CD45</f>
        <v>56246257.595540009</v>
      </c>
      <c r="N45" s="156">
        <v>1.3355004161214186E-2</v>
      </c>
      <c r="O45" s="159">
        <f t="shared" si="1"/>
        <v>1317840.358317828</v>
      </c>
      <c r="P45" s="156">
        <v>6.5200450719311132E-2</v>
      </c>
      <c r="Q45" s="159">
        <f t="shared" si="2"/>
        <v>6433826.9236906776</v>
      </c>
      <c r="R45" s="156">
        <v>1.5159231016630614E-2</v>
      </c>
      <c r="S45" s="160">
        <f t="shared" si="3"/>
        <v>1495877.2152836937</v>
      </c>
    </row>
    <row r="46" spans="1:19" s="96" customFormat="1" ht="22.75" customHeight="1">
      <c r="A46" s="102">
        <v>8</v>
      </c>
      <c r="B46" s="92" t="s">
        <v>2</v>
      </c>
      <c r="C46" s="102">
        <v>11049</v>
      </c>
      <c r="D46" s="91" t="s">
        <v>1429</v>
      </c>
      <c r="E46" s="107" t="s">
        <v>1823</v>
      </c>
      <c r="F46" s="103">
        <v>6</v>
      </c>
      <c r="G46" s="93" t="s">
        <v>1825</v>
      </c>
      <c r="H46" s="109">
        <f>CalBudget2563!AQ46</f>
        <v>56333182.449070796</v>
      </c>
      <c r="I46" s="109">
        <f>CalBudget2563!CA46</f>
        <v>21117780.410392817</v>
      </c>
      <c r="J46" s="132">
        <f t="shared" si="4"/>
        <v>77450962.859463617</v>
      </c>
      <c r="K46" s="94">
        <f>CalBudget2563!CC46</f>
        <v>0.55000000000000004</v>
      </c>
      <c r="L46" s="95">
        <f>CalBudget2563!CD46</f>
        <v>42598029.572704993</v>
      </c>
      <c r="N46" s="156">
        <v>8.8767951731658027E-3</v>
      </c>
      <c r="O46" s="159">
        <f t="shared" si="1"/>
        <v>687516.33326793055</v>
      </c>
      <c r="P46" s="156">
        <v>5.6091857625990643E-2</v>
      </c>
      <c r="Q46" s="159">
        <f t="shared" si="2"/>
        <v>4344368.3817089228</v>
      </c>
      <c r="R46" s="156">
        <v>1.2618121409384508E-2</v>
      </c>
      <c r="S46" s="160">
        <f t="shared" si="3"/>
        <v>977285.65263444232</v>
      </c>
    </row>
    <row r="47" spans="1:19" s="96" customFormat="1" ht="22.75" customHeight="1">
      <c r="A47" s="102">
        <v>8</v>
      </c>
      <c r="B47" s="92" t="s">
        <v>2</v>
      </c>
      <c r="C47" s="102">
        <v>11050</v>
      </c>
      <c r="D47" s="91" t="s">
        <v>1430</v>
      </c>
      <c r="E47" s="107" t="s">
        <v>1823</v>
      </c>
      <c r="F47" s="103">
        <v>2</v>
      </c>
      <c r="G47" s="93" t="s">
        <v>1830</v>
      </c>
      <c r="H47" s="109">
        <f>CalBudget2563!AQ47</f>
        <v>29916028.30327706</v>
      </c>
      <c r="I47" s="109">
        <f>CalBudget2563!CA47</f>
        <v>18982441.955402739</v>
      </c>
      <c r="J47" s="132">
        <f t="shared" si="4"/>
        <v>48898470.2586798</v>
      </c>
      <c r="K47" s="94">
        <f>CalBudget2563!CC47</f>
        <v>0.59</v>
      </c>
      <c r="L47" s="95">
        <f>CalBudget2563!CD47</f>
        <v>28850097.45262108</v>
      </c>
      <c r="N47" s="156">
        <v>7.763610660588313E-3</v>
      </c>
      <c r="O47" s="159">
        <f t="shared" si="1"/>
        <v>379628.68498674704</v>
      </c>
      <c r="P47" s="156">
        <v>4.7912356970856683E-2</v>
      </c>
      <c r="Q47" s="159">
        <f t="shared" si="2"/>
        <v>2342840.9623626852</v>
      </c>
      <c r="R47" s="156">
        <v>8.1434271625745094E-3</v>
      </c>
      <c r="S47" s="160">
        <f t="shared" si="3"/>
        <v>398201.13091287488</v>
      </c>
    </row>
    <row r="48" spans="1:19" s="96" customFormat="1" ht="22.75" customHeight="1">
      <c r="A48" s="102">
        <v>8</v>
      </c>
      <c r="B48" s="92" t="s">
        <v>3</v>
      </c>
      <c r="C48" s="102">
        <v>10710</v>
      </c>
      <c r="D48" s="91" t="s">
        <v>1431</v>
      </c>
      <c r="E48" s="107" t="s">
        <v>1822</v>
      </c>
      <c r="F48" s="103">
        <v>19</v>
      </c>
      <c r="G48" s="93" t="s">
        <v>1831</v>
      </c>
      <c r="H48" s="109">
        <f>CalBudget2563!AQ48</f>
        <v>661344066.4654665</v>
      </c>
      <c r="I48" s="109">
        <f>CalBudget2563!CA48</f>
        <v>1398658052.3130033</v>
      </c>
      <c r="J48" s="132">
        <f t="shared" si="4"/>
        <v>2060002118.7784698</v>
      </c>
      <c r="K48" s="94">
        <f>CalBudget2563!CC48</f>
        <v>0.42</v>
      </c>
      <c r="L48" s="95">
        <f>CalBudget2563!CD48</f>
        <v>865200889.88695729</v>
      </c>
      <c r="N48" s="156">
        <v>2.8815338297528123E-2</v>
      </c>
      <c r="O48" s="159">
        <f t="shared" si="1"/>
        <v>59359657.946226321</v>
      </c>
      <c r="P48" s="156">
        <v>0.15592698844935288</v>
      </c>
      <c r="Q48" s="159">
        <f t="shared" si="2"/>
        <v>321209926.58041292</v>
      </c>
      <c r="R48" s="156">
        <v>4.6345201254495635E-2</v>
      </c>
      <c r="S48" s="160">
        <f t="shared" si="3"/>
        <v>95471212.7794756</v>
      </c>
    </row>
    <row r="49" spans="1:19" s="96" customFormat="1" ht="22.75" customHeight="1">
      <c r="A49" s="102">
        <v>8</v>
      </c>
      <c r="B49" s="92" t="s">
        <v>3</v>
      </c>
      <c r="C49" s="102">
        <v>11089</v>
      </c>
      <c r="D49" s="91" t="s">
        <v>1432</v>
      </c>
      <c r="E49" s="107" t="s">
        <v>1823</v>
      </c>
      <c r="F49" s="103">
        <v>6</v>
      </c>
      <c r="G49" s="93" t="s">
        <v>1825</v>
      </c>
      <c r="H49" s="109">
        <f>CalBudget2563!AQ49</f>
        <v>62619502.689967342</v>
      </c>
      <c r="I49" s="109">
        <f>CalBudget2563!CA49</f>
        <v>32985987.860384863</v>
      </c>
      <c r="J49" s="132">
        <f t="shared" si="4"/>
        <v>95605490.550352201</v>
      </c>
      <c r="K49" s="94">
        <f>CalBudget2563!CC49</f>
        <v>0.56999999999999995</v>
      </c>
      <c r="L49" s="95">
        <f>CalBudget2563!CD49</f>
        <v>54495129.613700747</v>
      </c>
      <c r="N49" s="156">
        <v>8.0991578193352152E-3</v>
      </c>
      <c r="O49" s="159">
        <f t="shared" si="1"/>
        <v>774323.956362264</v>
      </c>
      <c r="P49" s="156">
        <v>4.121770652745347E-2</v>
      </c>
      <c r="Q49" s="159">
        <f t="shared" si="2"/>
        <v>3940639.0519176428</v>
      </c>
      <c r="R49" s="156">
        <v>8.2394521557137522E-3</v>
      </c>
      <c r="S49" s="160">
        <f t="shared" si="3"/>
        <v>787736.86521317018</v>
      </c>
    </row>
    <row r="50" spans="1:19" s="96" customFormat="1" ht="22.75" customHeight="1">
      <c r="A50" s="102">
        <v>8</v>
      </c>
      <c r="B50" s="92" t="s">
        <v>3</v>
      </c>
      <c r="C50" s="102">
        <v>11090</v>
      </c>
      <c r="D50" s="91" t="s">
        <v>1433</v>
      </c>
      <c r="E50" s="107" t="s">
        <v>1823</v>
      </c>
      <c r="F50" s="103">
        <v>5</v>
      </c>
      <c r="G50" s="93" t="s">
        <v>1827</v>
      </c>
      <c r="H50" s="109">
        <f>CalBudget2563!AQ50</f>
        <v>52074492.151333585</v>
      </c>
      <c r="I50" s="109">
        <f>CalBudget2563!CA50</f>
        <v>21419267.680055007</v>
      </c>
      <c r="J50" s="132">
        <f t="shared" si="4"/>
        <v>73493759.831388593</v>
      </c>
      <c r="K50" s="94">
        <f>CalBudget2563!CC50</f>
        <v>0.51</v>
      </c>
      <c r="L50" s="95">
        <f>CalBudget2563!CD50</f>
        <v>37481817.514008179</v>
      </c>
      <c r="N50" s="156">
        <v>1.8380742269739823E-2</v>
      </c>
      <c r="O50" s="159">
        <f t="shared" si="1"/>
        <v>1350869.857894911</v>
      </c>
      <c r="P50" s="156">
        <v>6.1910493494170889E-2</v>
      </c>
      <c r="Q50" s="159">
        <f t="shared" si="2"/>
        <v>4550034.9399033412</v>
      </c>
      <c r="R50" s="156">
        <v>8.2778592400354883E-3</v>
      </c>
      <c r="S50" s="160">
        <f t="shared" si="3"/>
        <v>608370.99890520913</v>
      </c>
    </row>
    <row r="51" spans="1:19" s="96" customFormat="1" ht="22.75" customHeight="1">
      <c r="A51" s="102">
        <v>8</v>
      </c>
      <c r="B51" s="92" t="s">
        <v>3</v>
      </c>
      <c r="C51" s="102">
        <v>11091</v>
      </c>
      <c r="D51" s="91" t="s">
        <v>1434</v>
      </c>
      <c r="E51" s="107" t="s">
        <v>1823</v>
      </c>
      <c r="F51" s="103">
        <v>6</v>
      </c>
      <c r="G51" s="93" t="s">
        <v>1825</v>
      </c>
      <c r="H51" s="109">
        <f>CalBudget2563!AQ51</f>
        <v>90181626.062326774</v>
      </c>
      <c r="I51" s="109">
        <f>CalBudget2563!CA51</f>
        <v>99284741.854365066</v>
      </c>
      <c r="J51" s="132">
        <f t="shared" si="4"/>
        <v>189466367.91669184</v>
      </c>
      <c r="K51" s="94">
        <f>CalBudget2563!CC51</f>
        <v>0.39</v>
      </c>
      <c r="L51" s="95">
        <f>CalBudget2563!CD51</f>
        <v>73891883.487509817</v>
      </c>
      <c r="N51" s="156">
        <v>1.5461257986987857E-2</v>
      </c>
      <c r="O51" s="159">
        <f t="shared" si="1"/>
        <v>2929388.3942175317</v>
      </c>
      <c r="P51" s="156">
        <v>9.0410309001313249E-2</v>
      </c>
      <c r="Q51" s="159">
        <f t="shared" si="2"/>
        <v>17129712.868704613</v>
      </c>
      <c r="R51" s="156">
        <v>2.0835365577779232E-2</v>
      </c>
      <c r="S51" s="160">
        <f t="shared" si="3"/>
        <v>3947601.0402382966</v>
      </c>
    </row>
    <row r="52" spans="1:19" s="96" customFormat="1" ht="22.75" customHeight="1">
      <c r="A52" s="102">
        <v>8</v>
      </c>
      <c r="B52" s="92" t="s">
        <v>3</v>
      </c>
      <c r="C52" s="102">
        <v>11092</v>
      </c>
      <c r="D52" s="91" t="s">
        <v>1435</v>
      </c>
      <c r="E52" s="107" t="s">
        <v>1823</v>
      </c>
      <c r="F52" s="103">
        <v>9</v>
      </c>
      <c r="G52" s="93" t="s">
        <v>1829</v>
      </c>
      <c r="H52" s="109">
        <f>CalBudget2563!AQ52</f>
        <v>81537465.477544487</v>
      </c>
      <c r="I52" s="109">
        <f>CalBudget2563!CA52</f>
        <v>75097733.421997502</v>
      </c>
      <c r="J52" s="132">
        <f t="shared" si="4"/>
        <v>156635198.89954197</v>
      </c>
      <c r="K52" s="94">
        <f>CalBudget2563!CC52</f>
        <v>0.38</v>
      </c>
      <c r="L52" s="95">
        <f>CalBudget2563!CD52</f>
        <v>59521375.581825949</v>
      </c>
      <c r="N52" s="156">
        <v>1.6735694844382788E-2</v>
      </c>
      <c r="O52" s="159">
        <f t="shared" si="1"/>
        <v>2621398.8906719373</v>
      </c>
      <c r="P52" s="156">
        <v>9.8363495440912316E-2</v>
      </c>
      <c r="Q52" s="159">
        <f t="shared" si="2"/>
        <v>15407185.672841491</v>
      </c>
      <c r="R52" s="156">
        <v>2.2560436953683181E-2</v>
      </c>
      <c r="S52" s="160">
        <f t="shared" si="3"/>
        <v>3533758.529500742</v>
      </c>
    </row>
    <row r="53" spans="1:19" s="96" customFormat="1" ht="22.75" customHeight="1">
      <c r="A53" s="102">
        <v>8</v>
      </c>
      <c r="B53" s="92" t="s">
        <v>3</v>
      </c>
      <c r="C53" s="102">
        <v>11093</v>
      </c>
      <c r="D53" s="91" t="s">
        <v>1436</v>
      </c>
      <c r="E53" s="107" t="s">
        <v>1823</v>
      </c>
      <c r="F53" s="103">
        <v>6</v>
      </c>
      <c r="G53" s="93" t="s">
        <v>1825</v>
      </c>
      <c r="H53" s="109">
        <f>CalBudget2563!AQ53</f>
        <v>74167018.171024352</v>
      </c>
      <c r="I53" s="109">
        <f>CalBudget2563!CA53</f>
        <v>22275523.27995884</v>
      </c>
      <c r="J53" s="132">
        <f t="shared" si="4"/>
        <v>96442541.450983196</v>
      </c>
      <c r="K53" s="94">
        <f>CalBudget2563!CC53</f>
        <v>0.45</v>
      </c>
      <c r="L53" s="95">
        <f>CalBudget2563!CD53</f>
        <v>43399143.652942441</v>
      </c>
      <c r="N53" s="156">
        <v>1.2421455698512522E-2</v>
      </c>
      <c r="O53" s="159">
        <f t="shared" si="1"/>
        <v>1197956.7560853453</v>
      </c>
      <c r="P53" s="156">
        <v>8.9537547835417106E-2</v>
      </c>
      <c r="Q53" s="159">
        <f t="shared" si="2"/>
        <v>8635228.6685366053</v>
      </c>
      <c r="R53" s="156">
        <v>1.1154761156039767E-2</v>
      </c>
      <c r="S53" s="160">
        <f t="shared" si="3"/>
        <v>1075793.5151671825</v>
      </c>
    </row>
    <row r="54" spans="1:19" s="96" customFormat="1" ht="22.75" customHeight="1">
      <c r="A54" s="102">
        <v>8</v>
      </c>
      <c r="B54" s="92" t="s">
        <v>3</v>
      </c>
      <c r="C54" s="102">
        <v>11094</v>
      </c>
      <c r="D54" s="91" t="s">
        <v>1437</v>
      </c>
      <c r="E54" s="107" t="s">
        <v>1823</v>
      </c>
      <c r="F54" s="103">
        <v>2</v>
      </c>
      <c r="G54" s="93" t="s">
        <v>1830</v>
      </c>
      <c r="H54" s="109">
        <f>CalBudget2563!AQ54</f>
        <v>37717533.651191346</v>
      </c>
      <c r="I54" s="109">
        <f>CalBudget2563!CA54</f>
        <v>11170897.825467037</v>
      </c>
      <c r="J54" s="132">
        <f t="shared" si="4"/>
        <v>48888431.476658382</v>
      </c>
      <c r="K54" s="94">
        <f>CalBudget2563!CC54</f>
        <v>0.54</v>
      </c>
      <c r="L54" s="95">
        <f>CalBudget2563!CD54</f>
        <v>26399752.997395527</v>
      </c>
      <c r="N54" s="156">
        <v>1.4066349665135662E-2</v>
      </c>
      <c r="O54" s="159">
        <f t="shared" si="1"/>
        <v>687681.77173070144</v>
      </c>
      <c r="P54" s="156">
        <v>4.0621583363358013E-2</v>
      </c>
      <c r="Q54" s="159">
        <f t="shared" si="2"/>
        <v>1985925.4947328942</v>
      </c>
      <c r="R54" s="156">
        <v>5.3770254396804367E-3</v>
      </c>
      <c r="S54" s="160">
        <f t="shared" si="3"/>
        <v>262874.33975606592</v>
      </c>
    </row>
    <row r="55" spans="1:19" s="96" customFormat="1" ht="22.75" customHeight="1">
      <c r="A55" s="102">
        <v>8</v>
      </c>
      <c r="B55" s="92" t="s">
        <v>3</v>
      </c>
      <c r="C55" s="102">
        <v>11095</v>
      </c>
      <c r="D55" s="91" t="s">
        <v>1438</v>
      </c>
      <c r="E55" s="107" t="s">
        <v>1823</v>
      </c>
      <c r="F55" s="103">
        <v>14</v>
      </c>
      <c r="G55" s="93" t="s">
        <v>1839</v>
      </c>
      <c r="H55" s="109">
        <f>CalBudget2563!AQ55</f>
        <v>180370382.53535223</v>
      </c>
      <c r="I55" s="109">
        <f>CalBudget2563!CA55</f>
        <v>156435746.22886491</v>
      </c>
      <c r="J55" s="132">
        <f t="shared" si="4"/>
        <v>336806128.76421714</v>
      </c>
      <c r="K55" s="94">
        <f>CalBudget2563!CC55</f>
        <v>0.55000000000000004</v>
      </c>
      <c r="L55" s="95">
        <f>CalBudget2563!CD55</f>
        <v>185243370.82031944</v>
      </c>
      <c r="N55" s="156">
        <v>2.8293510201895723E-2</v>
      </c>
      <c r="O55" s="159">
        <f t="shared" si="1"/>
        <v>9529427.6402513813</v>
      </c>
      <c r="P55" s="156">
        <v>0.10858697151328218</v>
      </c>
      <c r="Q55" s="159">
        <f t="shared" si="2"/>
        <v>36572757.509618901</v>
      </c>
      <c r="R55" s="156">
        <v>2.6319250619197793E-2</v>
      </c>
      <c r="S55" s="160">
        <f t="shared" si="3"/>
        <v>8864484.9130272325</v>
      </c>
    </row>
    <row r="56" spans="1:19" s="96" customFormat="1" ht="22.75" customHeight="1">
      <c r="A56" s="102">
        <v>8</v>
      </c>
      <c r="B56" s="92" t="s">
        <v>3</v>
      </c>
      <c r="C56" s="102">
        <v>11096</v>
      </c>
      <c r="D56" s="91" t="s">
        <v>1439</v>
      </c>
      <c r="E56" s="107" t="s">
        <v>1823</v>
      </c>
      <c r="F56" s="103">
        <v>6</v>
      </c>
      <c r="G56" s="93" t="s">
        <v>1825</v>
      </c>
      <c r="H56" s="109">
        <f>CalBudget2563!AQ56</f>
        <v>65102447.795782022</v>
      </c>
      <c r="I56" s="109">
        <f>CalBudget2563!CA56</f>
        <v>25018176.193961561</v>
      </c>
      <c r="J56" s="132">
        <f t="shared" si="4"/>
        <v>90120623.98974359</v>
      </c>
      <c r="K56" s="94">
        <f>CalBudget2563!CC56</f>
        <v>0.51</v>
      </c>
      <c r="L56" s="95">
        <f>CalBudget2563!CD56</f>
        <v>45961518.234769233</v>
      </c>
      <c r="N56" s="156">
        <v>1.4792772281821371E-2</v>
      </c>
      <c r="O56" s="159">
        <f t="shared" si="1"/>
        <v>1333133.868575925</v>
      </c>
      <c r="P56" s="156">
        <v>6.0014433847297891E-2</v>
      </c>
      <c r="Q56" s="159">
        <f t="shared" si="2"/>
        <v>5408538.2267096741</v>
      </c>
      <c r="R56" s="156">
        <v>1.0675154025926139E-2</v>
      </c>
      <c r="S56" s="160">
        <f t="shared" si="3"/>
        <v>962051.54200308712</v>
      </c>
    </row>
    <row r="57" spans="1:19" s="96" customFormat="1" ht="22.75" customHeight="1">
      <c r="A57" s="102">
        <v>8</v>
      </c>
      <c r="B57" s="92" t="s">
        <v>3</v>
      </c>
      <c r="C57" s="102">
        <v>11097</v>
      </c>
      <c r="D57" s="91" t="s">
        <v>1440</v>
      </c>
      <c r="E57" s="107" t="s">
        <v>1823</v>
      </c>
      <c r="F57" s="103">
        <v>10</v>
      </c>
      <c r="G57" s="93" t="s">
        <v>1826</v>
      </c>
      <c r="H57" s="109">
        <f>CalBudget2563!AQ57</f>
        <v>105066165.75954977</v>
      </c>
      <c r="I57" s="109">
        <f>CalBudget2563!CA57</f>
        <v>57316011.775722444</v>
      </c>
      <c r="J57" s="132">
        <f t="shared" si="4"/>
        <v>162382177.53527221</v>
      </c>
      <c r="K57" s="94">
        <f>CalBudget2563!CC57</f>
        <v>0.51</v>
      </c>
      <c r="L57" s="95">
        <f>CalBudget2563!CD57</f>
        <v>82814910.542988822</v>
      </c>
      <c r="N57" s="156">
        <v>2.0793329476283772E-2</v>
      </c>
      <c r="O57" s="159">
        <f t="shared" si="1"/>
        <v>3376466.1185673201</v>
      </c>
      <c r="P57" s="156">
        <v>0.13830552838121488</v>
      </c>
      <c r="Q57" s="159">
        <f t="shared" si="2"/>
        <v>22458352.863708064</v>
      </c>
      <c r="R57" s="156">
        <v>1.7909858728527291E-2</v>
      </c>
      <c r="S57" s="160">
        <f t="shared" si="3"/>
        <v>2908241.8596873633</v>
      </c>
    </row>
    <row r="58" spans="1:19" s="96" customFormat="1" ht="22.75" customHeight="1">
      <c r="A58" s="102">
        <v>8</v>
      </c>
      <c r="B58" s="92" t="s">
        <v>3</v>
      </c>
      <c r="C58" s="102">
        <v>11098</v>
      </c>
      <c r="D58" s="91" t="s">
        <v>1441</v>
      </c>
      <c r="E58" s="107" t="s">
        <v>1823</v>
      </c>
      <c r="F58" s="103">
        <v>10</v>
      </c>
      <c r="G58" s="93" t="s">
        <v>1826</v>
      </c>
      <c r="H58" s="109">
        <f>CalBudget2563!AQ58</f>
        <v>104640845.55634402</v>
      </c>
      <c r="I58" s="109">
        <f>CalBudget2563!CA58</f>
        <v>62307308.984164</v>
      </c>
      <c r="J58" s="132">
        <f t="shared" si="4"/>
        <v>166948154.54050803</v>
      </c>
      <c r="K58" s="94">
        <f>CalBudget2563!CC58</f>
        <v>0.48</v>
      </c>
      <c r="L58" s="95">
        <f>CalBudget2563!CD58</f>
        <v>80135114.179443851</v>
      </c>
      <c r="N58" s="156">
        <v>1.8691476044766436E-2</v>
      </c>
      <c r="O58" s="159">
        <f t="shared" si="1"/>
        <v>3120507.4313118709</v>
      </c>
      <c r="P58" s="156">
        <v>8.4629695831624385E-2</v>
      </c>
      <c r="Q58" s="159">
        <f t="shared" si="2"/>
        <v>14128771.538414216</v>
      </c>
      <c r="R58" s="156">
        <v>1.2215611955530779E-2</v>
      </c>
      <c r="S58" s="160">
        <f t="shared" si="3"/>
        <v>2039373.8725588301</v>
      </c>
    </row>
    <row r="59" spans="1:19" s="96" customFormat="1" ht="22.75" customHeight="1">
      <c r="A59" s="102">
        <v>8</v>
      </c>
      <c r="B59" s="92" t="s">
        <v>3</v>
      </c>
      <c r="C59" s="102">
        <v>11099</v>
      </c>
      <c r="D59" s="91" t="s">
        <v>1442</v>
      </c>
      <c r="E59" s="107" t="s">
        <v>1823</v>
      </c>
      <c r="F59" s="103">
        <v>5</v>
      </c>
      <c r="G59" s="93" t="s">
        <v>1827</v>
      </c>
      <c r="H59" s="109">
        <f>CalBudget2563!AQ59</f>
        <v>52710759.378845036</v>
      </c>
      <c r="I59" s="109">
        <f>CalBudget2563!CA59</f>
        <v>28324730.971802741</v>
      </c>
      <c r="J59" s="132">
        <f t="shared" si="4"/>
        <v>81035490.350647777</v>
      </c>
      <c r="K59" s="94">
        <f>CalBudget2563!CC59</f>
        <v>0.52</v>
      </c>
      <c r="L59" s="95">
        <f>CalBudget2563!CD59</f>
        <v>42138454.982336849</v>
      </c>
      <c r="N59" s="156">
        <v>1.0263942622655908E-2</v>
      </c>
      <c r="O59" s="159">
        <f t="shared" si="1"/>
        <v>831743.62335783523</v>
      </c>
      <c r="P59" s="156">
        <v>4.2630560932093733E-2</v>
      </c>
      <c r="Q59" s="159">
        <f t="shared" si="2"/>
        <v>3454588.4090553839</v>
      </c>
      <c r="R59" s="156">
        <v>1.1965235457750001E-2</v>
      </c>
      <c r="S59" s="160">
        <f t="shared" si="3"/>
        <v>969608.72247972887</v>
      </c>
    </row>
    <row r="60" spans="1:19" s="96" customFormat="1" ht="22.75" customHeight="1">
      <c r="A60" s="102">
        <v>8</v>
      </c>
      <c r="B60" s="92" t="s">
        <v>3</v>
      </c>
      <c r="C60" s="102">
        <v>11100</v>
      </c>
      <c r="D60" s="91" t="s">
        <v>1443</v>
      </c>
      <c r="E60" s="107" t="s">
        <v>1823</v>
      </c>
      <c r="F60" s="103">
        <v>5</v>
      </c>
      <c r="G60" s="93" t="s">
        <v>1827</v>
      </c>
      <c r="H60" s="109">
        <f>CalBudget2563!AQ60</f>
        <v>38323321.113590211</v>
      </c>
      <c r="I60" s="109">
        <f>CalBudget2563!CA60</f>
        <v>22917595.627783388</v>
      </c>
      <c r="J60" s="132">
        <f t="shared" si="4"/>
        <v>61240916.741373599</v>
      </c>
      <c r="K60" s="94">
        <f>CalBudget2563!CC60</f>
        <v>0.49</v>
      </c>
      <c r="L60" s="95">
        <f>CalBudget2563!CD60</f>
        <v>30008049.203273062</v>
      </c>
      <c r="N60" s="156">
        <v>9.2908167735617636E-3</v>
      </c>
      <c r="O60" s="159">
        <f t="shared" si="1"/>
        <v>568978.13648905326</v>
      </c>
      <c r="P60" s="156">
        <v>4.7157572223735622E-2</v>
      </c>
      <c r="Q60" s="159">
        <f t="shared" si="2"/>
        <v>2887972.9542791056</v>
      </c>
      <c r="R60" s="156">
        <v>7.5313401845156893E-3</v>
      </c>
      <c r="S60" s="160">
        <f t="shared" si="3"/>
        <v>461226.17719088658</v>
      </c>
    </row>
    <row r="61" spans="1:19" s="96" customFormat="1" ht="22.75" customHeight="1">
      <c r="A61" s="102">
        <v>8</v>
      </c>
      <c r="B61" s="92" t="s">
        <v>3</v>
      </c>
      <c r="C61" s="102">
        <v>11101</v>
      </c>
      <c r="D61" s="91" t="s">
        <v>1444</v>
      </c>
      <c r="E61" s="107" t="s">
        <v>1823</v>
      </c>
      <c r="F61" s="103">
        <v>5</v>
      </c>
      <c r="G61" s="93" t="s">
        <v>1827</v>
      </c>
      <c r="H61" s="109">
        <f>CalBudget2563!AQ61</f>
        <v>67497945.671127751</v>
      </c>
      <c r="I61" s="109">
        <f>CalBudget2563!CA61</f>
        <v>29000306.723378859</v>
      </c>
      <c r="J61" s="132">
        <f t="shared" si="4"/>
        <v>96498252.394506603</v>
      </c>
      <c r="K61" s="94">
        <f>CalBudget2563!CC61</f>
        <v>0.4</v>
      </c>
      <c r="L61" s="95">
        <f>CalBudget2563!CD61</f>
        <v>38599300.957802646</v>
      </c>
      <c r="N61" s="156">
        <v>1.1403014159540651E-2</v>
      </c>
      <c r="O61" s="159">
        <f t="shared" si="1"/>
        <v>1100370.9384254864</v>
      </c>
      <c r="P61" s="156">
        <v>9.3776384434772E-2</v>
      </c>
      <c r="Q61" s="159">
        <f t="shared" si="2"/>
        <v>9049257.2138309088</v>
      </c>
      <c r="R61" s="156">
        <v>1.4763418494005351E-2</v>
      </c>
      <c r="S61" s="160">
        <f t="shared" si="3"/>
        <v>1424644.0840402548</v>
      </c>
    </row>
    <row r="62" spans="1:19" s="96" customFormat="1" ht="22.75" customHeight="1">
      <c r="A62" s="102">
        <v>8</v>
      </c>
      <c r="B62" s="92" t="s">
        <v>3</v>
      </c>
      <c r="C62" s="102">
        <v>11102</v>
      </c>
      <c r="D62" s="91" t="s">
        <v>1445</v>
      </c>
      <c r="E62" s="107" t="s">
        <v>1823</v>
      </c>
      <c r="F62" s="103">
        <v>6</v>
      </c>
      <c r="G62" s="93" t="s">
        <v>1825</v>
      </c>
      <c r="H62" s="109">
        <f>CalBudget2563!AQ62</f>
        <v>63651509.200232707</v>
      </c>
      <c r="I62" s="109">
        <f>CalBudget2563!CA62</f>
        <v>19767659.205113705</v>
      </c>
      <c r="J62" s="132">
        <f t="shared" si="4"/>
        <v>83419168.405346408</v>
      </c>
      <c r="K62" s="94">
        <f>CalBudget2563!CC62</f>
        <v>0.55000000000000004</v>
      </c>
      <c r="L62" s="95">
        <f>CalBudget2563!CD62</f>
        <v>45880542.622940525</v>
      </c>
      <c r="N62" s="156">
        <v>9.0252660941883452E-3</v>
      </c>
      <c r="O62" s="159">
        <f t="shared" si="1"/>
        <v>752880.19221416058</v>
      </c>
      <c r="P62" s="156">
        <v>4.7748334696343438E-2</v>
      </c>
      <c r="Q62" s="159">
        <f t="shared" si="2"/>
        <v>3983126.3731091181</v>
      </c>
      <c r="R62" s="156">
        <v>1.0806945450215736E-2</v>
      </c>
      <c r="S62" s="160">
        <f t="shared" si="3"/>
        <v>901506.40245893865</v>
      </c>
    </row>
    <row r="63" spans="1:19" s="96" customFormat="1" ht="22.75" customHeight="1">
      <c r="A63" s="102">
        <v>8</v>
      </c>
      <c r="B63" s="92" t="s">
        <v>3</v>
      </c>
      <c r="C63" s="102">
        <v>11103</v>
      </c>
      <c r="D63" s="91" t="s">
        <v>1446</v>
      </c>
      <c r="E63" s="107" t="s">
        <v>1823</v>
      </c>
      <c r="F63" s="103">
        <v>5</v>
      </c>
      <c r="G63" s="93" t="s">
        <v>1827</v>
      </c>
      <c r="H63" s="109">
        <f>CalBudget2563!AQ63</f>
        <v>51328760.343440235</v>
      </c>
      <c r="I63" s="109">
        <f>CalBudget2563!CA63</f>
        <v>18772259.646939173</v>
      </c>
      <c r="J63" s="132">
        <f t="shared" si="4"/>
        <v>70101019.990379408</v>
      </c>
      <c r="K63" s="94">
        <f>CalBudget2563!CC63</f>
        <v>0.59</v>
      </c>
      <c r="L63" s="95">
        <f>CalBudget2563!CD63</f>
        <v>41359601.794323847</v>
      </c>
      <c r="N63" s="156">
        <v>8.2965832286831902E-3</v>
      </c>
      <c r="O63" s="159">
        <f t="shared" si="1"/>
        <v>581598.94676576683</v>
      </c>
      <c r="P63" s="156">
        <v>4.5312146587673505E-2</v>
      </c>
      <c r="Q63" s="159">
        <f t="shared" si="2"/>
        <v>3176427.6937495023</v>
      </c>
      <c r="R63" s="156">
        <v>1.5839020666650269E-2</v>
      </c>
      <c r="S63" s="160">
        <f t="shared" si="3"/>
        <v>1110331.504380883</v>
      </c>
    </row>
    <row r="64" spans="1:19" s="96" customFormat="1" ht="22.75" customHeight="1">
      <c r="A64" s="102">
        <v>8</v>
      </c>
      <c r="B64" s="92" t="s">
        <v>3</v>
      </c>
      <c r="C64" s="102">
        <v>11450</v>
      </c>
      <c r="D64" s="91" t="s">
        <v>1447</v>
      </c>
      <c r="E64" s="107" t="s">
        <v>1823</v>
      </c>
      <c r="F64" s="103">
        <v>15</v>
      </c>
      <c r="G64" s="93" t="s">
        <v>1824</v>
      </c>
      <c r="H64" s="109">
        <f>CalBudget2563!AQ64</f>
        <v>305728477.55047989</v>
      </c>
      <c r="I64" s="109">
        <f>CalBudget2563!CA64</f>
        <v>287183144.31666702</v>
      </c>
      <c r="J64" s="132">
        <f t="shared" si="4"/>
        <v>592911621.86714697</v>
      </c>
      <c r="K64" s="94">
        <f>CalBudget2563!CC64</f>
        <v>0.47</v>
      </c>
      <c r="L64" s="95">
        <f>CalBudget2563!CD64</f>
        <v>278668462.27755904</v>
      </c>
      <c r="N64" s="156">
        <v>2.5726089482585656E-2</v>
      </c>
      <c r="O64" s="159">
        <f t="shared" si="1"/>
        <v>15253297.439419214</v>
      </c>
      <c r="P64" s="156">
        <v>0.13703363391518045</v>
      </c>
      <c r="Q64" s="159">
        <f t="shared" si="2"/>
        <v>81248834.134998515</v>
      </c>
      <c r="R64" s="156">
        <v>5.2776974244315787E-2</v>
      </c>
      <c r="S64" s="160">
        <f t="shared" si="3"/>
        <v>31292081.396437917</v>
      </c>
    </row>
    <row r="65" spans="1:19" s="96" customFormat="1" ht="22.75" customHeight="1">
      <c r="A65" s="102">
        <v>8</v>
      </c>
      <c r="B65" s="92" t="s">
        <v>3</v>
      </c>
      <c r="C65" s="102">
        <v>21323</v>
      </c>
      <c r="D65" s="91" t="s">
        <v>1840</v>
      </c>
      <c r="E65" s="107" t="s">
        <v>1823</v>
      </c>
      <c r="F65" s="103">
        <v>5</v>
      </c>
      <c r="G65" s="93" t="s">
        <v>1827</v>
      </c>
      <c r="H65" s="109">
        <f>CalBudget2563!AQ65</f>
        <v>49200644.371156991</v>
      </c>
      <c r="I65" s="109">
        <f>CalBudget2563!CA65</f>
        <v>31892822.298381392</v>
      </c>
      <c r="J65" s="132">
        <f t="shared" si="4"/>
        <v>81093466.669538379</v>
      </c>
      <c r="K65" s="94">
        <f>CalBudget2563!CC65</f>
        <v>0.56999999999999995</v>
      </c>
      <c r="L65" s="95">
        <f>CalBudget2563!CD65</f>
        <v>46223276.00163687</v>
      </c>
      <c r="N65" s="156">
        <v>7.1413264067710031E-3</v>
      </c>
      <c r="O65" s="159">
        <f t="shared" si="1"/>
        <v>579114.91494377865</v>
      </c>
      <c r="P65" s="156">
        <v>5.466702799083608E-2</v>
      </c>
      <c r="Q65" s="159">
        <f t="shared" si="2"/>
        <v>4433138.8122975873</v>
      </c>
      <c r="R65" s="156">
        <v>1.2384963794482919E-2</v>
      </c>
      <c r="S65" s="160">
        <f t="shared" si="3"/>
        <v>1004339.6486713402</v>
      </c>
    </row>
    <row r="66" spans="1:19" s="96" customFormat="1" ht="22.75" customHeight="1">
      <c r="A66" s="102">
        <v>8</v>
      </c>
      <c r="B66" s="92" t="s">
        <v>4</v>
      </c>
      <c r="C66" s="102">
        <v>10706</v>
      </c>
      <c r="D66" s="91" t="s">
        <v>1449</v>
      </c>
      <c r="E66" s="107" t="s">
        <v>1833</v>
      </c>
      <c r="F66" s="103">
        <v>17</v>
      </c>
      <c r="G66" s="93" t="s">
        <v>1834</v>
      </c>
      <c r="H66" s="109">
        <f>CalBudget2563!AQ66</f>
        <v>389064775.14787269</v>
      </c>
      <c r="I66" s="109">
        <f>CalBudget2563!CA66</f>
        <v>535283003.82898247</v>
      </c>
      <c r="J66" s="132">
        <f t="shared" si="4"/>
        <v>924347778.97685516</v>
      </c>
      <c r="K66" s="94">
        <f>CalBudget2563!CC66</f>
        <v>0.27</v>
      </c>
      <c r="L66" s="95">
        <f>CalBudget2563!CD66</f>
        <v>249573900.32375091</v>
      </c>
      <c r="N66" s="156">
        <v>2.6036480430819131E-2</v>
      </c>
      <c r="O66" s="159">
        <f t="shared" si="1"/>
        <v>24066762.858602017</v>
      </c>
      <c r="P66" s="156">
        <v>0.17470747622985741</v>
      </c>
      <c r="Q66" s="159">
        <f t="shared" si="2"/>
        <v>161490467.62372041</v>
      </c>
      <c r="R66" s="156">
        <v>6.124949667649443E-2</v>
      </c>
      <c r="S66" s="160">
        <f t="shared" si="3"/>
        <v>56615836.2163679</v>
      </c>
    </row>
    <row r="67" spans="1:19" s="96" customFormat="1" ht="22.75" customHeight="1">
      <c r="A67" s="102">
        <v>8</v>
      </c>
      <c r="B67" s="92" t="s">
        <v>4</v>
      </c>
      <c r="C67" s="102">
        <v>11042</v>
      </c>
      <c r="D67" s="91" t="s">
        <v>1450</v>
      </c>
      <c r="E67" s="107" t="s">
        <v>1823</v>
      </c>
      <c r="F67" s="103">
        <v>10</v>
      </c>
      <c r="G67" s="93" t="s">
        <v>1826</v>
      </c>
      <c r="H67" s="109">
        <f>CalBudget2563!AQ67</f>
        <v>113099090.97748473</v>
      </c>
      <c r="I67" s="109">
        <f>CalBudget2563!CA67</f>
        <v>88144868.759517908</v>
      </c>
      <c r="J67" s="132">
        <f t="shared" si="4"/>
        <v>201243959.73700264</v>
      </c>
      <c r="K67" s="94">
        <f>CalBudget2563!CC67</f>
        <v>0.39</v>
      </c>
      <c r="L67" s="95">
        <f>CalBudget2563!CD67</f>
        <v>78485144.297431037</v>
      </c>
      <c r="N67" s="156">
        <v>1.3542566232575447E-2</v>
      </c>
      <c r="O67" s="159">
        <f t="shared" si="1"/>
        <v>2725359.653644105</v>
      </c>
      <c r="P67" s="156">
        <v>8.434531251577955E-2</v>
      </c>
      <c r="Q67" s="159">
        <f t="shared" si="2"/>
        <v>16973984.675930444</v>
      </c>
      <c r="R67" s="156">
        <v>1.4548524334952549E-2</v>
      </c>
      <c r="S67" s="160">
        <f t="shared" si="3"/>
        <v>2927802.645495994</v>
      </c>
    </row>
    <row r="68" spans="1:19" s="96" customFormat="1" ht="22.75" customHeight="1">
      <c r="A68" s="102">
        <v>8</v>
      </c>
      <c r="B68" s="92" t="s">
        <v>4</v>
      </c>
      <c r="C68" s="102">
        <v>11044</v>
      </c>
      <c r="D68" s="91" t="s">
        <v>1451</v>
      </c>
      <c r="E68" s="107" t="s">
        <v>1823</v>
      </c>
      <c r="F68" s="103">
        <v>5</v>
      </c>
      <c r="G68" s="93" t="s">
        <v>1827</v>
      </c>
      <c r="H68" s="109">
        <f>CalBudget2563!AQ68</f>
        <v>58926224.600487024</v>
      </c>
      <c r="I68" s="109">
        <f>CalBudget2563!CA68</f>
        <v>21426777.71909637</v>
      </c>
      <c r="J68" s="132">
        <f t="shared" si="4"/>
        <v>80353002.319583386</v>
      </c>
      <c r="K68" s="94">
        <f>CalBudget2563!CC68</f>
        <v>0.5</v>
      </c>
      <c r="L68" s="95">
        <f>CalBudget2563!CD68</f>
        <v>40176501.159791693</v>
      </c>
      <c r="N68" s="156">
        <v>7.5028195128390741E-3</v>
      </c>
      <c r="O68" s="159">
        <f t="shared" si="1"/>
        <v>602874.07371857367</v>
      </c>
      <c r="P68" s="156">
        <v>5.527955674462854E-2</v>
      </c>
      <c r="Q68" s="159">
        <f t="shared" si="2"/>
        <v>4441878.3513266789</v>
      </c>
      <c r="R68" s="156">
        <v>1.0741723296035632E-2</v>
      </c>
      <c r="S68" s="160">
        <f t="shared" si="3"/>
        <v>863129.71692267398</v>
      </c>
    </row>
    <row r="69" spans="1:19" s="96" customFormat="1" ht="22.75" customHeight="1">
      <c r="A69" s="102">
        <v>8</v>
      </c>
      <c r="B69" s="92" t="s">
        <v>4</v>
      </c>
      <c r="C69" s="102">
        <v>11045</v>
      </c>
      <c r="D69" s="91" t="s">
        <v>1452</v>
      </c>
      <c r="E69" s="107" t="s">
        <v>1823</v>
      </c>
      <c r="F69" s="103">
        <v>5</v>
      </c>
      <c r="G69" s="93" t="s">
        <v>1827</v>
      </c>
      <c r="H69" s="109">
        <f>CalBudget2563!AQ69</f>
        <v>49427878.615473047</v>
      </c>
      <c r="I69" s="109">
        <f>CalBudget2563!CA69</f>
        <v>26793038.481535144</v>
      </c>
      <c r="J69" s="132">
        <f t="shared" si="4"/>
        <v>76220917.097008198</v>
      </c>
      <c r="K69" s="94">
        <f>CalBudget2563!CC69</f>
        <v>0.56999999999999995</v>
      </c>
      <c r="L69" s="95">
        <f>CalBudget2563!CD69</f>
        <v>43445922.745294668</v>
      </c>
      <c r="N69" s="156">
        <v>1.257924018660571E-2</v>
      </c>
      <c r="O69" s="159">
        <f t="shared" si="1"/>
        <v>958801.22340662777</v>
      </c>
      <c r="P69" s="156">
        <v>4.6801137276215883E-2</v>
      </c>
      <c r="Q69" s="159">
        <f t="shared" si="2"/>
        <v>3567225.6043761508</v>
      </c>
      <c r="R69" s="156">
        <v>1.2862196295038032E-2</v>
      </c>
      <c r="S69" s="160">
        <f t="shared" si="3"/>
        <v>980368.39748953981</v>
      </c>
    </row>
    <row r="70" spans="1:19" s="96" customFormat="1" ht="22.75" customHeight="1">
      <c r="A70" s="102">
        <v>8</v>
      </c>
      <c r="B70" s="92" t="s">
        <v>4</v>
      </c>
      <c r="C70" s="102">
        <v>11448</v>
      </c>
      <c r="D70" s="91" t="s">
        <v>1453</v>
      </c>
      <c r="E70" s="107" t="s">
        <v>1823</v>
      </c>
      <c r="F70" s="103">
        <v>13</v>
      </c>
      <c r="G70" s="93" t="s">
        <v>1828</v>
      </c>
      <c r="H70" s="109">
        <f>CalBudget2563!AQ70</f>
        <v>230317145.15665644</v>
      </c>
      <c r="I70" s="109">
        <f>CalBudget2563!CA70</f>
        <v>399701283.54870158</v>
      </c>
      <c r="J70" s="132">
        <f t="shared" si="4"/>
        <v>630018428.70535803</v>
      </c>
      <c r="K70" s="94">
        <f>CalBudget2563!CC70</f>
        <v>0.34</v>
      </c>
      <c r="L70" s="95">
        <f>CalBudget2563!CD70</f>
        <v>214206265.75982174</v>
      </c>
      <c r="N70" s="156">
        <v>2.596513570486049E-2</v>
      </c>
      <c r="O70" s="159">
        <f t="shared" si="1"/>
        <v>16358513.997897595</v>
      </c>
      <c r="P70" s="156">
        <v>0.14123624988542069</v>
      </c>
      <c r="Q70" s="159">
        <f t="shared" si="2"/>
        <v>88981440.22905004</v>
      </c>
      <c r="R70" s="156">
        <v>3.1808997221903529E-2</v>
      </c>
      <c r="S70" s="160">
        <f t="shared" si="3"/>
        <v>20040254.448436759</v>
      </c>
    </row>
    <row r="71" spans="1:19" s="96" customFormat="1" ht="22.75" customHeight="1">
      <c r="A71" s="102">
        <v>8</v>
      </c>
      <c r="B71" s="92" t="s">
        <v>4</v>
      </c>
      <c r="C71" s="102">
        <v>21356</v>
      </c>
      <c r="D71" s="91" t="s">
        <v>1454</v>
      </c>
      <c r="E71" s="107" t="s">
        <v>1823</v>
      </c>
      <c r="F71" s="103">
        <v>3</v>
      </c>
      <c r="G71" s="93" t="s">
        <v>1836</v>
      </c>
      <c r="H71" s="109">
        <f>CalBudget2563!AQ71</f>
        <v>40400325.355902344</v>
      </c>
      <c r="I71" s="109">
        <f>CalBudget2563!CA71</f>
        <v>16092553.512354262</v>
      </c>
      <c r="J71" s="132">
        <f t="shared" si="4"/>
        <v>56492878.868256606</v>
      </c>
      <c r="K71" s="94">
        <f>CalBudget2563!CC71</f>
        <v>0.52</v>
      </c>
      <c r="L71" s="95">
        <f>CalBudget2563!CD71</f>
        <v>29376297.011493437</v>
      </c>
      <c r="N71" s="156">
        <v>5.1493112242554538E-3</v>
      </c>
      <c r="O71" s="159">
        <f t="shared" si="1"/>
        <v>290899.41524681746</v>
      </c>
      <c r="P71" s="156">
        <v>3.3461427109621487E-2</v>
      </c>
      <c r="Q71" s="159">
        <f t="shared" si="2"/>
        <v>1890332.3484628445</v>
      </c>
      <c r="R71" s="156">
        <v>2.3208102605205859E-2</v>
      </c>
      <c r="S71" s="160">
        <f t="shared" si="3"/>
        <v>1311092.5292379651</v>
      </c>
    </row>
    <row r="72" spans="1:19" s="96" customFormat="1" ht="22.75" customHeight="1">
      <c r="A72" s="102">
        <v>8</v>
      </c>
      <c r="B72" s="92" t="s">
        <v>4</v>
      </c>
      <c r="C72" s="102">
        <v>28778</v>
      </c>
      <c r="D72" s="91" t="s">
        <v>1455</v>
      </c>
      <c r="E72" s="107" t="s">
        <v>1823</v>
      </c>
      <c r="F72" s="103">
        <v>2</v>
      </c>
      <c r="G72" s="93" t="s">
        <v>1830</v>
      </c>
      <c r="H72" s="109">
        <f>CalBudget2563!AQ72</f>
        <v>23981309.29408503</v>
      </c>
      <c r="I72" s="109">
        <f>CalBudget2563!CA72</f>
        <v>16613793.90203936</v>
      </c>
      <c r="J72" s="132">
        <f t="shared" si="4"/>
        <v>40595103.19612439</v>
      </c>
      <c r="K72" s="94">
        <f>CalBudget2563!CC72</f>
        <v>0.75</v>
      </c>
      <c r="L72" s="95">
        <f>CalBudget2563!CD72</f>
        <v>30446327.397093292</v>
      </c>
      <c r="N72" s="156">
        <v>7.7235740735065918E-3</v>
      </c>
      <c r="O72" s="159">
        <f t="shared" si="1"/>
        <v>313539.2865569109</v>
      </c>
      <c r="P72" s="156">
        <v>3.1378400087396355E-2</v>
      </c>
      <c r="Q72" s="159">
        <f t="shared" si="2"/>
        <v>1273809.3896771336</v>
      </c>
      <c r="R72" s="156">
        <v>9.7777479964658437E-3</v>
      </c>
      <c r="S72" s="160">
        <f t="shared" si="3"/>
        <v>396928.68894222943</v>
      </c>
    </row>
    <row r="73" spans="1:19" s="96" customFormat="1" ht="22.75" customHeight="1">
      <c r="A73" s="102">
        <v>8</v>
      </c>
      <c r="B73" s="92" t="s">
        <v>4</v>
      </c>
      <c r="C73" s="102">
        <v>28811</v>
      </c>
      <c r="D73" s="91" t="s">
        <v>1456</v>
      </c>
      <c r="E73" s="107" t="s">
        <v>1823</v>
      </c>
      <c r="F73" s="103">
        <v>4</v>
      </c>
      <c r="G73" s="93" t="s">
        <v>1837</v>
      </c>
      <c r="H73" s="109">
        <f>CalBudget2563!AQ73</f>
        <v>47181718.401458465</v>
      </c>
      <c r="I73" s="109">
        <f>CalBudget2563!CA73</f>
        <v>20773573.622365121</v>
      </c>
      <c r="J73" s="132">
        <f t="shared" si="4"/>
        <v>67955292.023823589</v>
      </c>
      <c r="K73" s="94">
        <f>CalBudget2563!CC73</f>
        <v>0.77</v>
      </c>
      <c r="L73" s="95">
        <f>CalBudget2563!CD73</f>
        <v>52325574.858344167</v>
      </c>
      <c r="N73" s="156">
        <v>7.1024937464586047E-3</v>
      </c>
      <c r="O73" s="159">
        <f t="shared" si="1"/>
        <v>482652.03663797531</v>
      </c>
      <c r="P73" s="156">
        <v>2.628034658954945E-2</v>
      </c>
      <c r="Q73" s="159">
        <f t="shared" si="2"/>
        <v>1785888.6269801292</v>
      </c>
      <c r="R73" s="156">
        <v>2.7400389641347588E-3</v>
      </c>
      <c r="S73" s="160">
        <f t="shared" si="3"/>
        <v>186200.14796443263</v>
      </c>
    </row>
    <row r="74" spans="1:19" s="96" customFormat="1" ht="22.75" customHeight="1">
      <c r="A74" s="102">
        <v>8</v>
      </c>
      <c r="B74" s="92" t="s">
        <v>4</v>
      </c>
      <c r="C74" s="102">
        <v>28815</v>
      </c>
      <c r="D74" s="91" t="s">
        <v>1457</v>
      </c>
      <c r="E74" s="107" t="s">
        <v>1823</v>
      </c>
      <c r="F74" s="103">
        <v>4</v>
      </c>
      <c r="G74" s="93" t="s">
        <v>1837</v>
      </c>
      <c r="H74" s="109">
        <f>CalBudget2563!AQ74</f>
        <v>39514774.915842772</v>
      </c>
      <c r="I74" s="109">
        <f>CalBudget2563!CA74</f>
        <v>19497390.046210025</v>
      </c>
      <c r="J74" s="132">
        <f t="shared" si="4"/>
        <v>59012164.962052792</v>
      </c>
      <c r="K74" s="94">
        <f>CalBudget2563!CC74</f>
        <v>0.7</v>
      </c>
      <c r="L74" s="95">
        <f>CalBudget2563!CD74</f>
        <v>41308515.473436952</v>
      </c>
      <c r="N74" s="156">
        <v>1.0696740566544337E-2</v>
      </c>
      <c r="O74" s="159">
        <f t="shared" si="1"/>
        <v>631237.81886919646</v>
      </c>
      <c r="P74" s="156">
        <v>3.9686810077984906E-2</v>
      </c>
      <c r="Q74" s="159">
        <f t="shared" si="2"/>
        <v>2342004.5831397045</v>
      </c>
      <c r="R74" s="156">
        <v>5.0849818353565016E-3</v>
      </c>
      <c r="S74" s="160">
        <f t="shared" si="3"/>
        <v>300075.78689709987</v>
      </c>
    </row>
    <row r="75" spans="1:19" s="96" customFormat="1" ht="22.75" customHeight="1">
      <c r="A75" s="102">
        <v>8</v>
      </c>
      <c r="B75" s="92" t="s">
        <v>5</v>
      </c>
      <c r="C75" s="102">
        <v>10704</v>
      </c>
      <c r="D75" s="91" t="s">
        <v>1458</v>
      </c>
      <c r="E75" s="107" t="s">
        <v>1833</v>
      </c>
      <c r="F75" s="103">
        <v>16</v>
      </c>
      <c r="G75" s="93" t="s">
        <v>1835</v>
      </c>
      <c r="H75" s="109">
        <f>CalBudget2563!AQ75</f>
        <v>290356001.79006344</v>
      </c>
      <c r="I75" s="109">
        <f>CalBudget2563!CA75</f>
        <v>414826489.95805335</v>
      </c>
      <c r="J75" s="132">
        <f t="shared" si="4"/>
        <v>705182491.74811673</v>
      </c>
      <c r="K75" s="94">
        <f>CalBudget2563!CC75</f>
        <v>0.4</v>
      </c>
      <c r="L75" s="95">
        <f>CalBudget2563!CD75</f>
        <v>282072996.6992467</v>
      </c>
      <c r="N75" s="156">
        <v>2.2697873370427377E-2</v>
      </c>
      <c r="O75" s="159">
        <f t="shared" si="1"/>
        <v>16006142.900741203</v>
      </c>
      <c r="P75" s="156">
        <v>0.1334923108077806</v>
      </c>
      <c r="Q75" s="159">
        <f t="shared" si="2"/>
        <v>94136440.364644781</v>
      </c>
      <c r="R75" s="156">
        <v>4.2412954600474152E-2</v>
      </c>
      <c r="S75" s="160">
        <f t="shared" si="3"/>
        <v>29908873.007562112</v>
      </c>
    </row>
    <row r="76" spans="1:19" s="96" customFormat="1" ht="22.75" customHeight="1">
      <c r="A76" s="102">
        <v>8</v>
      </c>
      <c r="B76" s="92" t="s">
        <v>5</v>
      </c>
      <c r="C76" s="102">
        <v>10991</v>
      </c>
      <c r="D76" s="91" t="s">
        <v>1459</v>
      </c>
      <c r="E76" s="107" t="s">
        <v>1823</v>
      </c>
      <c r="F76" s="103">
        <v>10</v>
      </c>
      <c r="G76" s="93" t="s">
        <v>1826</v>
      </c>
      <c r="H76" s="109">
        <f>CalBudget2563!AQ76</f>
        <v>111762576.48499578</v>
      </c>
      <c r="I76" s="109">
        <f>CalBudget2563!CA76</f>
        <v>57677322.228161827</v>
      </c>
      <c r="J76" s="132">
        <f t="shared" si="4"/>
        <v>169439898.71315759</v>
      </c>
      <c r="K76" s="94">
        <f>CalBudget2563!CC76</f>
        <v>0.55000000000000004</v>
      </c>
      <c r="L76" s="95">
        <f>CalBudget2563!CD76</f>
        <v>93191944.292236686</v>
      </c>
      <c r="N76" s="156">
        <v>7.5385896981926062E-3</v>
      </c>
      <c r="O76" s="159">
        <f t="shared" si="1"/>
        <v>1277337.8749018086</v>
      </c>
      <c r="P76" s="156">
        <v>6.2035444548359193E-2</v>
      </c>
      <c r="Q76" s="159">
        <f t="shared" si="2"/>
        <v>10511279.440899687</v>
      </c>
      <c r="R76" s="156">
        <v>1.9829153700706037E-2</v>
      </c>
      <c r="S76" s="160">
        <f t="shared" si="3"/>
        <v>3359849.794615265</v>
      </c>
    </row>
    <row r="77" spans="1:19" s="96" customFormat="1" ht="22.75" customHeight="1">
      <c r="A77" s="102">
        <v>8</v>
      </c>
      <c r="B77" s="92" t="s">
        <v>5</v>
      </c>
      <c r="C77" s="102">
        <v>10992</v>
      </c>
      <c r="D77" s="91" t="s">
        <v>1460</v>
      </c>
      <c r="E77" s="107" t="s">
        <v>1823</v>
      </c>
      <c r="F77" s="103">
        <v>6</v>
      </c>
      <c r="G77" s="93" t="s">
        <v>1825</v>
      </c>
      <c r="H77" s="109">
        <f>CalBudget2563!AQ77</f>
        <v>74556996.54843004</v>
      </c>
      <c r="I77" s="109">
        <f>CalBudget2563!CA77</f>
        <v>37470826.458535753</v>
      </c>
      <c r="J77" s="132">
        <f t="shared" si="4"/>
        <v>112027823.00696579</v>
      </c>
      <c r="K77" s="94">
        <f>CalBudget2563!CC77</f>
        <v>0.52</v>
      </c>
      <c r="L77" s="95">
        <f>CalBudget2563!CD77</f>
        <v>58254467.963622212</v>
      </c>
      <c r="N77" s="156">
        <v>9.6291699382292772E-3</v>
      </c>
      <c r="O77" s="159">
        <f t="shared" si="1"/>
        <v>1078734.9455439451</v>
      </c>
      <c r="P77" s="156">
        <v>6.6696080349951045E-2</v>
      </c>
      <c r="Q77" s="159">
        <f t="shared" si="2"/>
        <v>7471816.6847026842</v>
      </c>
      <c r="R77" s="156">
        <v>2.6809947869003696E-2</v>
      </c>
      <c r="S77" s="160">
        <f t="shared" si="3"/>
        <v>3003460.0946947257</v>
      </c>
    </row>
    <row r="78" spans="1:19" s="96" customFormat="1" ht="22.75" customHeight="1">
      <c r="A78" s="102">
        <v>8</v>
      </c>
      <c r="B78" s="92" t="s">
        <v>5</v>
      </c>
      <c r="C78" s="102">
        <v>10993</v>
      </c>
      <c r="D78" s="91" t="s">
        <v>1461</v>
      </c>
      <c r="E78" s="107" t="s">
        <v>1823</v>
      </c>
      <c r="F78" s="103">
        <v>10</v>
      </c>
      <c r="G78" s="93" t="s">
        <v>1826</v>
      </c>
      <c r="H78" s="109">
        <f>CalBudget2563!AQ78</f>
        <v>118269512.60800727</v>
      </c>
      <c r="I78" s="109">
        <f>CalBudget2563!CA78</f>
        <v>74498625.94011189</v>
      </c>
      <c r="J78" s="132">
        <f t="shared" si="4"/>
        <v>192768138.54811916</v>
      </c>
      <c r="K78" s="94">
        <f>CalBudget2563!CC78</f>
        <v>0.55000000000000004</v>
      </c>
      <c r="L78" s="95">
        <f>CalBudget2563!CD78</f>
        <v>106022476.20146555</v>
      </c>
      <c r="N78" s="156">
        <v>1.0375492348047511E-2</v>
      </c>
      <c r="O78" s="159">
        <f t="shared" si="1"/>
        <v>2000064.3464533729</v>
      </c>
      <c r="P78" s="156">
        <v>6.023315150874025E-2</v>
      </c>
      <c r="Q78" s="159">
        <f t="shared" si="2"/>
        <v>11611032.495226692</v>
      </c>
      <c r="R78" s="156">
        <v>2.269622527690841E-2</v>
      </c>
      <c r="S78" s="160">
        <f t="shared" si="3"/>
        <v>4375109.0986984046</v>
      </c>
    </row>
    <row r="79" spans="1:19" s="96" customFormat="1" ht="22.75" customHeight="1">
      <c r="A79" s="102">
        <v>8</v>
      </c>
      <c r="B79" s="92" t="s">
        <v>5</v>
      </c>
      <c r="C79" s="102">
        <v>10994</v>
      </c>
      <c r="D79" s="91" t="s">
        <v>1462</v>
      </c>
      <c r="E79" s="107" t="s">
        <v>1823</v>
      </c>
      <c r="F79" s="103">
        <v>6</v>
      </c>
      <c r="G79" s="93" t="s">
        <v>1825</v>
      </c>
      <c r="H79" s="109">
        <f>CalBudget2563!AQ79</f>
        <v>78742865.280465275</v>
      </c>
      <c r="I79" s="109">
        <f>CalBudget2563!CA79</f>
        <v>41263870.547513701</v>
      </c>
      <c r="J79" s="132">
        <f t="shared" si="4"/>
        <v>120006735.82797897</v>
      </c>
      <c r="K79" s="94">
        <f>CalBudget2563!CC79</f>
        <v>0.62</v>
      </c>
      <c r="L79" s="95">
        <f>CalBudget2563!CD79</f>
        <v>74404176.213346958</v>
      </c>
      <c r="N79" s="156">
        <v>7.6214880993605745E-3</v>
      </c>
      <c r="O79" s="159">
        <f t="shared" ref="O79:O101" si="5">N79*J79</f>
        <v>914629.90895604994</v>
      </c>
      <c r="P79" s="156">
        <v>4.1871246196907783E-2</v>
      </c>
      <c r="Q79" s="159">
        <f t="shared" ref="Q79:Q101" si="6">P79*J79</f>
        <v>5024831.5811405815</v>
      </c>
      <c r="R79" s="156">
        <v>1.8083125258096598E-2</v>
      </c>
      <c r="S79" s="160">
        <f t="shared" ref="S79:S101" si="7">R79*J79</f>
        <v>2170096.8357926523</v>
      </c>
    </row>
    <row r="80" spans="1:19" s="96" customFormat="1" ht="22.75" customHeight="1">
      <c r="A80" s="102">
        <v>8</v>
      </c>
      <c r="B80" s="92" t="s">
        <v>5</v>
      </c>
      <c r="C80" s="102">
        <v>23367</v>
      </c>
      <c r="D80" s="91" t="s">
        <v>1463</v>
      </c>
      <c r="E80" s="107" t="s">
        <v>1823</v>
      </c>
      <c r="F80" s="103">
        <v>5</v>
      </c>
      <c r="G80" s="93" t="s">
        <v>1827</v>
      </c>
      <c r="H80" s="109">
        <f>CalBudget2563!AQ80</f>
        <v>53833784.789045088</v>
      </c>
      <c r="I80" s="109">
        <f>CalBudget2563!CA80</f>
        <v>39480534.971366093</v>
      </c>
      <c r="J80" s="132">
        <f t="shared" si="4"/>
        <v>93314319.760411173</v>
      </c>
      <c r="K80" s="94">
        <f>CalBudget2563!CC80</f>
        <v>0.61</v>
      </c>
      <c r="L80" s="95">
        <f>CalBudget2563!CD80</f>
        <v>56921735.053850815</v>
      </c>
      <c r="N80" s="156">
        <v>1.2735879725562314E-2</v>
      </c>
      <c r="O80" s="159">
        <f t="shared" si="5"/>
        <v>1188439.9531412595</v>
      </c>
      <c r="P80" s="156">
        <v>5.7002941522813613E-2</v>
      </c>
      <c r="Q80" s="159">
        <f t="shared" si="6"/>
        <v>5319190.7125438489</v>
      </c>
      <c r="R80" s="156">
        <v>1.4087630507406365E-2</v>
      </c>
      <c r="S80" s="160">
        <f t="shared" si="7"/>
        <v>1314577.6578346412</v>
      </c>
    </row>
    <row r="81" spans="1:19" s="96" customFormat="1" ht="22.75" customHeight="1">
      <c r="A81" s="102">
        <v>8</v>
      </c>
      <c r="B81" s="92" t="s">
        <v>6</v>
      </c>
      <c r="C81" s="102">
        <v>10671</v>
      </c>
      <c r="D81" s="91" t="s">
        <v>1464</v>
      </c>
      <c r="E81" s="107" t="s">
        <v>1822</v>
      </c>
      <c r="F81" s="103">
        <v>20</v>
      </c>
      <c r="G81" s="93" t="s">
        <v>1838</v>
      </c>
      <c r="H81" s="109">
        <f>CalBudget2563!AQ81</f>
        <v>1023155988.168768</v>
      </c>
      <c r="I81" s="109">
        <f>CalBudget2563!CA81</f>
        <v>2226535088.3111253</v>
      </c>
      <c r="J81" s="132">
        <f t="shared" si="4"/>
        <v>3249691076.4798932</v>
      </c>
      <c r="K81" s="94">
        <f>CalBudget2563!CC81</f>
        <v>0.4</v>
      </c>
      <c r="L81" s="95">
        <f>CalBudget2563!CD81</f>
        <v>1299876430.5919573</v>
      </c>
      <c r="N81" s="156">
        <v>2.2948288849593216E-2</v>
      </c>
      <c r="O81" s="159">
        <f t="shared" si="5"/>
        <v>74574849.495006114</v>
      </c>
      <c r="P81" s="156">
        <v>0.18195804958794523</v>
      </c>
      <c r="Q81" s="159">
        <f t="shared" si="6"/>
        <v>591307450.03963149</v>
      </c>
      <c r="R81" s="156">
        <v>5.5911730050981809E-2</v>
      </c>
      <c r="S81" s="160">
        <f t="shared" si="7"/>
        <v>181695850.21722826</v>
      </c>
    </row>
    <row r="82" spans="1:19" s="96" customFormat="1" ht="22.75" customHeight="1">
      <c r="A82" s="102">
        <v>8</v>
      </c>
      <c r="B82" s="92" t="s">
        <v>6</v>
      </c>
      <c r="C82" s="102">
        <v>11013</v>
      </c>
      <c r="D82" s="91" t="s">
        <v>1465</v>
      </c>
      <c r="E82" s="107" t="s">
        <v>1823</v>
      </c>
      <c r="F82" s="103">
        <v>6</v>
      </c>
      <c r="G82" s="93" t="s">
        <v>1825</v>
      </c>
      <c r="H82" s="109">
        <f>CalBudget2563!AQ82</f>
        <v>80160027.078934252</v>
      </c>
      <c r="I82" s="109">
        <f>CalBudget2563!CA82</f>
        <v>38848512.569965735</v>
      </c>
      <c r="J82" s="132">
        <f t="shared" si="4"/>
        <v>119008539.64889999</v>
      </c>
      <c r="K82" s="94">
        <f>CalBudget2563!CC82</f>
        <v>0.55000000000000004</v>
      </c>
      <c r="L82" s="95">
        <f>CalBudget2563!CD82</f>
        <v>65454696.806894995</v>
      </c>
      <c r="N82" s="156">
        <v>1.0732598284463669E-2</v>
      </c>
      <c r="O82" s="159">
        <f t="shared" si="5"/>
        <v>1277270.8484723105</v>
      </c>
      <c r="P82" s="156">
        <v>4.734646081137333E-2</v>
      </c>
      <c r="Q82" s="159">
        <f t="shared" si="6"/>
        <v>5634633.1587054124</v>
      </c>
      <c r="R82" s="156">
        <v>2.3031944851693693E-2</v>
      </c>
      <c r="S82" s="160">
        <f t="shared" si="7"/>
        <v>2740998.1220740667</v>
      </c>
    </row>
    <row r="83" spans="1:19" s="96" customFormat="1" ht="22.75" customHeight="1">
      <c r="A83" s="102">
        <v>8</v>
      </c>
      <c r="B83" s="92" t="s">
        <v>6</v>
      </c>
      <c r="C83" s="102">
        <v>11014</v>
      </c>
      <c r="D83" s="91" t="s">
        <v>1466</v>
      </c>
      <c r="E83" s="107" t="s">
        <v>1823</v>
      </c>
      <c r="F83" s="103">
        <v>6</v>
      </c>
      <c r="G83" s="93" t="s">
        <v>1825</v>
      </c>
      <c r="H83" s="109">
        <f>CalBudget2563!AQ83</f>
        <v>63030941.787980497</v>
      </c>
      <c r="I83" s="109">
        <f>CalBudget2563!CA83</f>
        <v>44343354.343856305</v>
      </c>
      <c r="J83" s="132">
        <f t="shared" si="4"/>
        <v>107374296.1318368</v>
      </c>
      <c r="K83" s="94">
        <f>CalBudget2563!CC83</f>
        <v>0.55000000000000004</v>
      </c>
      <c r="L83" s="95">
        <f>CalBudget2563!CD83</f>
        <v>59055862.872510247</v>
      </c>
      <c r="N83" s="156">
        <v>1.1318961069007609E-2</v>
      </c>
      <c r="O83" s="159">
        <f t="shared" si="5"/>
        <v>1215365.4777283552</v>
      </c>
      <c r="P83" s="156">
        <v>4.8939031481985751E-2</v>
      </c>
      <c r="Q83" s="159">
        <f t="shared" si="6"/>
        <v>5254794.0587520218</v>
      </c>
      <c r="R83" s="156">
        <v>1.036508383491761E-2</v>
      </c>
      <c r="S83" s="160">
        <f t="shared" si="7"/>
        <v>1112943.5811217581</v>
      </c>
    </row>
    <row r="84" spans="1:19" s="96" customFormat="1" ht="22.75" customHeight="1">
      <c r="A84" s="102">
        <v>8</v>
      </c>
      <c r="B84" s="92" t="s">
        <v>6</v>
      </c>
      <c r="C84" s="102">
        <v>11015</v>
      </c>
      <c r="D84" s="91" t="s">
        <v>1467</v>
      </c>
      <c r="E84" s="107" t="s">
        <v>1823</v>
      </c>
      <c r="F84" s="103">
        <v>14</v>
      </c>
      <c r="G84" s="93" t="s">
        <v>1839</v>
      </c>
      <c r="H84" s="109">
        <f>CalBudget2563!AQ84</f>
        <v>227786143.28601149</v>
      </c>
      <c r="I84" s="109">
        <f>CalBudget2563!CA84</f>
        <v>225259984.29467249</v>
      </c>
      <c r="J84" s="132">
        <f t="shared" si="4"/>
        <v>453046127.58068395</v>
      </c>
      <c r="K84" s="94">
        <f>CalBudget2563!CC84</f>
        <v>0.47</v>
      </c>
      <c r="L84" s="95">
        <f>CalBudget2563!CD84</f>
        <v>212931679.96292144</v>
      </c>
      <c r="N84" s="156">
        <v>1.8519913643237317E-2</v>
      </c>
      <c r="O84" s="159">
        <f t="shared" si="5"/>
        <v>8390375.1591973417</v>
      </c>
      <c r="P84" s="156">
        <v>0.13506635425089977</v>
      </c>
      <c r="Q84" s="159">
        <f t="shared" si="6"/>
        <v>61191288.759810992</v>
      </c>
      <c r="R84" s="156">
        <v>3.0151279660392168E-2</v>
      </c>
      <c r="S84" s="160">
        <f t="shared" si="7"/>
        <v>13659920.491742911</v>
      </c>
    </row>
    <row r="85" spans="1:19" s="96" customFormat="1" ht="22.75" customHeight="1">
      <c r="A85" s="102">
        <v>8</v>
      </c>
      <c r="B85" s="92" t="s">
        <v>6</v>
      </c>
      <c r="C85" s="102">
        <v>11016</v>
      </c>
      <c r="D85" s="91" t="s">
        <v>1468</v>
      </c>
      <c r="E85" s="107" t="s">
        <v>1823</v>
      </c>
      <c r="F85" s="103">
        <v>2</v>
      </c>
      <c r="G85" s="93" t="s">
        <v>1830</v>
      </c>
      <c r="H85" s="109">
        <f>CalBudget2563!AQ85</f>
        <v>31144469.134860639</v>
      </c>
      <c r="I85" s="109">
        <f>CalBudget2563!CA85</f>
        <v>2292228.5362325613</v>
      </c>
      <c r="J85" s="132">
        <f t="shared" si="4"/>
        <v>33436697.671093199</v>
      </c>
      <c r="K85" s="94">
        <f>CalBudget2563!CC85</f>
        <v>0.5</v>
      </c>
      <c r="L85" s="95">
        <f>CalBudget2563!CD85</f>
        <v>16718348.8355466</v>
      </c>
      <c r="N85" s="156">
        <v>1.4627416807536889E-2</v>
      </c>
      <c r="O85" s="159">
        <f t="shared" si="5"/>
        <v>489092.51350267819</v>
      </c>
      <c r="P85" s="156">
        <v>5.0906485561085422E-2</v>
      </c>
      <c r="Q85" s="159">
        <f t="shared" si="6"/>
        <v>1702144.7672038844</v>
      </c>
      <c r="R85" s="156">
        <v>1.4110788549100455E-2</v>
      </c>
      <c r="S85" s="160">
        <f t="shared" si="7"/>
        <v>471818.17061699578</v>
      </c>
    </row>
    <row r="86" spans="1:19" s="96" customFormat="1" ht="22.75" customHeight="1">
      <c r="A86" s="102">
        <v>8</v>
      </c>
      <c r="B86" s="92" t="s">
        <v>6</v>
      </c>
      <c r="C86" s="102">
        <v>11017</v>
      </c>
      <c r="D86" s="91" t="s">
        <v>1469</v>
      </c>
      <c r="E86" s="107" t="s">
        <v>1823</v>
      </c>
      <c r="F86" s="103">
        <v>6</v>
      </c>
      <c r="G86" s="93" t="s">
        <v>1825</v>
      </c>
      <c r="H86" s="109">
        <f>CalBudget2563!AQ86</f>
        <v>62639205.197404437</v>
      </c>
      <c r="I86" s="109">
        <f>CalBudget2563!CA86</f>
        <v>30158206.279090554</v>
      </c>
      <c r="J86" s="132">
        <f t="shared" si="4"/>
        <v>92797411.476494998</v>
      </c>
      <c r="K86" s="94">
        <f>CalBudget2563!CC86</f>
        <v>0.56999999999999995</v>
      </c>
      <c r="L86" s="95">
        <f>CalBudget2563!CD86</f>
        <v>52894524.541602142</v>
      </c>
      <c r="N86" s="156">
        <v>6.2636191610352682E-3</v>
      </c>
      <c r="O86" s="159">
        <f t="shared" si="5"/>
        <v>581247.64461864822</v>
      </c>
      <c r="P86" s="156">
        <v>4.2669582424487727E-2</v>
      </c>
      <c r="Q86" s="159">
        <f t="shared" si="6"/>
        <v>3959626.7977754069</v>
      </c>
      <c r="R86" s="156">
        <v>1.1596492955692801E-2</v>
      </c>
      <c r="S86" s="160">
        <f t="shared" si="7"/>
        <v>1076124.5284937005</v>
      </c>
    </row>
    <row r="87" spans="1:19" s="96" customFormat="1" ht="22.75" customHeight="1">
      <c r="A87" s="102">
        <v>8</v>
      </c>
      <c r="B87" s="92" t="s">
        <v>6</v>
      </c>
      <c r="C87" s="102">
        <v>11018</v>
      </c>
      <c r="D87" s="91" t="s">
        <v>1470</v>
      </c>
      <c r="E87" s="107" t="s">
        <v>1823</v>
      </c>
      <c r="F87" s="103">
        <v>13</v>
      </c>
      <c r="G87" s="93" t="s">
        <v>1828</v>
      </c>
      <c r="H87" s="109">
        <f>CalBudget2563!AQ87</f>
        <v>159927754.49155807</v>
      </c>
      <c r="I87" s="109">
        <f>CalBudget2563!CA87</f>
        <v>89933621.145849556</v>
      </c>
      <c r="J87" s="132">
        <f t="shared" si="4"/>
        <v>249861375.63740763</v>
      </c>
      <c r="K87" s="94">
        <f>CalBudget2563!CC87</f>
        <v>0.51</v>
      </c>
      <c r="L87" s="95">
        <f>CalBudget2563!CD87</f>
        <v>127429301.57507789</v>
      </c>
      <c r="N87" s="156">
        <v>1.2056400125857221E-2</v>
      </c>
      <c r="O87" s="159">
        <f t="shared" si="5"/>
        <v>3012428.7206816995</v>
      </c>
      <c r="P87" s="156">
        <v>9.4969396603925241E-2</v>
      </c>
      <c r="Q87" s="159">
        <f t="shared" si="6"/>
        <v>23729184.078911308</v>
      </c>
      <c r="R87" s="156">
        <v>1.5768734216337031E-2</v>
      </c>
      <c r="S87" s="160">
        <f t="shared" si="7"/>
        <v>3939997.6233546296</v>
      </c>
    </row>
    <row r="88" spans="1:19" s="96" customFormat="1" ht="22.75" customHeight="1">
      <c r="A88" s="102">
        <v>8</v>
      </c>
      <c r="B88" s="92" t="s">
        <v>6</v>
      </c>
      <c r="C88" s="102">
        <v>11019</v>
      </c>
      <c r="D88" s="91" t="s">
        <v>1471</v>
      </c>
      <c r="E88" s="107" t="s">
        <v>1823</v>
      </c>
      <c r="F88" s="103">
        <v>5</v>
      </c>
      <c r="G88" s="93" t="s">
        <v>1827</v>
      </c>
      <c r="H88" s="109">
        <f>CalBudget2563!AQ88</f>
        <v>57136486.459789068</v>
      </c>
      <c r="I88" s="109">
        <f>CalBudget2563!CA88</f>
        <v>18205315.860703338</v>
      </c>
      <c r="J88" s="132">
        <f t="shared" si="4"/>
        <v>75341802.320492402</v>
      </c>
      <c r="K88" s="94">
        <f>CalBudget2563!CC88</f>
        <v>0.52</v>
      </c>
      <c r="L88" s="95">
        <f>CalBudget2563!CD88</f>
        <v>39177737.206656054</v>
      </c>
      <c r="N88" s="156">
        <v>8.1830997550067057E-3</v>
      </c>
      <c r="O88" s="159">
        <f t="shared" si="5"/>
        <v>616529.48411058506</v>
      </c>
      <c r="P88" s="156">
        <v>4.1062704522080509E-2</v>
      </c>
      <c r="Q88" s="159">
        <f t="shared" si="6"/>
        <v>3093738.1668473789</v>
      </c>
      <c r="R88" s="156">
        <v>7.6003330122775842E-3</v>
      </c>
      <c r="S88" s="160">
        <f t="shared" si="7"/>
        <v>572622.78738093027</v>
      </c>
    </row>
    <row r="89" spans="1:19" s="96" customFormat="1" ht="22.75" customHeight="1">
      <c r="A89" s="102">
        <v>8</v>
      </c>
      <c r="B89" s="92" t="s">
        <v>6</v>
      </c>
      <c r="C89" s="102">
        <v>11020</v>
      </c>
      <c r="D89" s="91" t="s">
        <v>1472</v>
      </c>
      <c r="E89" s="107" t="s">
        <v>1823</v>
      </c>
      <c r="F89" s="103">
        <v>6</v>
      </c>
      <c r="G89" s="93" t="s">
        <v>1825</v>
      </c>
      <c r="H89" s="109">
        <f>CalBudget2563!AQ89</f>
        <v>52964309.239922665</v>
      </c>
      <c r="I89" s="109">
        <f>CalBudget2563!CA89</f>
        <v>18309113.742056139</v>
      </c>
      <c r="J89" s="132">
        <f t="shared" si="4"/>
        <v>71273422.981978804</v>
      </c>
      <c r="K89" s="94">
        <f>CalBudget2563!CC89</f>
        <v>0.64</v>
      </c>
      <c r="L89" s="95">
        <f>CalBudget2563!CD89</f>
        <v>45614990.708466433</v>
      </c>
      <c r="N89" s="156">
        <v>7.2434822377447526E-3</v>
      </c>
      <c r="O89" s="159">
        <f t="shared" si="5"/>
        <v>516267.77339323208</v>
      </c>
      <c r="P89" s="156">
        <v>4.0287521588982113E-2</v>
      </c>
      <c r="Q89" s="159">
        <f t="shared" si="6"/>
        <v>2871429.5671071247</v>
      </c>
      <c r="R89" s="156">
        <v>1.2045557975649782E-2</v>
      </c>
      <c r="S89" s="160">
        <f t="shared" si="7"/>
        <v>858528.14865243516</v>
      </c>
    </row>
    <row r="90" spans="1:19" s="96" customFormat="1" ht="22.75" customHeight="1">
      <c r="A90" s="102">
        <v>8</v>
      </c>
      <c r="B90" s="92" t="s">
        <v>6</v>
      </c>
      <c r="C90" s="102">
        <v>11021</v>
      </c>
      <c r="D90" s="91" t="s">
        <v>1473</v>
      </c>
      <c r="E90" s="107" t="s">
        <v>1823</v>
      </c>
      <c r="F90" s="103">
        <v>6</v>
      </c>
      <c r="G90" s="93" t="s">
        <v>1825</v>
      </c>
      <c r="H90" s="109">
        <f>CalBudget2563!AQ90</f>
        <v>49579754.939114049</v>
      </c>
      <c r="I90" s="109">
        <f>CalBudget2563!CA90</f>
        <v>28379566.008928556</v>
      </c>
      <c r="J90" s="132">
        <f t="shared" si="4"/>
        <v>77959320.948042601</v>
      </c>
      <c r="K90" s="94">
        <f>CalBudget2563!CC90</f>
        <v>0.59</v>
      </c>
      <c r="L90" s="95">
        <f>CalBudget2563!CD90</f>
        <v>45995999.359345131</v>
      </c>
      <c r="N90" s="156">
        <v>1.1295719705595852E-2</v>
      </c>
      <c r="O90" s="159">
        <f t="shared" si="5"/>
        <v>880606.63786767633</v>
      </c>
      <c r="P90" s="156">
        <v>7.5631645239837661E-2</v>
      </c>
      <c r="Q90" s="159">
        <f t="shared" si="6"/>
        <v>5896191.7050810028</v>
      </c>
      <c r="R90" s="156">
        <v>1.0243968891094083E-2</v>
      </c>
      <c r="S90" s="160">
        <f t="shared" si="7"/>
        <v>798612.85856256774</v>
      </c>
    </row>
    <row r="91" spans="1:19" s="96" customFormat="1" ht="22.75" customHeight="1">
      <c r="A91" s="102">
        <v>8</v>
      </c>
      <c r="B91" s="92" t="s">
        <v>6</v>
      </c>
      <c r="C91" s="102">
        <v>11022</v>
      </c>
      <c r="D91" s="91" t="s">
        <v>1474</v>
      </c>
      <c r="E91" s="107" t="s">
        <v>1823</v>
      </c>
      <c r="F91" s="103">
        <v>6</v>
      </c>
      <c r="G91" s="93" t="s">
        <v>1825</v>
      </c>
      <c r="H91" s="109">
        <f>CalBudget2563!AQ91</f>
        <v>63623242.993122131</v>
      </c>
      <c r="I91" s="109">
        <f>CalBudget2563!CA91</f>
        <v>52018678.722145073</v>
      </c>
      <c r="J91" s="132">
        <f t="shared" si="4"/>
        <v>115641921.71526721</v>
      </c>
      <c r="K91" s="94">
        <f>CalBudget2563!CC91</f>
        <v>0.59</v>
      </c>
      <c r="L91" s="95">
        <f>CalBudget2563!CD91</f>
        <v>68228733.812007651</v>
      </c>
      <c r="N91" s="156">
        <v>9.6629840206891027E-3</v>
      </c>
      <c r="O91" s="159">
        <f t="shared" si="5"/>
        <v>1117446.0416564073</v>
      </c>
      <c r="P91" s="156">
        <v>5.2349015400234199E-2</v>
      </c>
      <c r="Q91" s="159">
        <f t="shared" si="6"/>
        <v>6053740.7407852011</v>
      </c>
      <c r="R91" s="156">
        <v>1.0530855373753154E-2</v>
      </c>
      <c r="S91" s="160">
        <f t="shared" si="7"/>
        <v>1217808.3527263633</v>
      </c>
    </row>
    <row r="92" spans="1:19" s="96" customFormat="1" ht="22.75" customHeight="1">
      <c r="A92" s="102">
        <v>8</v>
      </c>
      <c r="B92" s="92" t="s">
        <v>6</v>
      </c>
      <c r="C92" s="102">
        <v>11023</v>
      </c>
      <c r="D92" s="91" t="s">
        <v>1475</v>
      </c>
      <c r="E92" s="107" t="s">
        <v>1823</v>
      </c>
      <c r="F92" s="103">
        <v>13</v>
      </c>
      <c r="G92" s="93" t="s">
        <v>1828</v>
      </c>
      <c r="H92" s="109">
        <f>CalBudget2563!AQ92</f>
        <v>149392973.39122778</v>
      </c>
      <c r="I92" s="109">
        <f>CalBudget2563!CA92</f>
        <v>95334559.150176212</v>
      </c>
      <c r="J92" s="132">
        <f t="shared" si="4"/>
        <v>244727532.54140401</v>
      </c>
      <c r="K92" s="94">
        <f>CalBudget2563!CC92</f>
        <v>0.54</v>
      </c>
      <c r="L92" s="95">
        <f>CalBudget2563!CD92</f>
        <v>132152867.57235818</v>
      </c>
      <c r="N92" s="156">
        <v>1.8930974675601783E-2</v>
      </c>
      <c r="O92" s="159">
        <f t="shared" si="5"/>
        <v>4632930.7209638301</v>
      </c>
      <c r="P92" s="156">
        <v>7.6936109801205077E-2</v>
      </c>
      <c r="Q92" s="159">
        <f t="shared" si="6"/>
        <v>18828384.314983446</v>
      </c>
      <c r="R92" s="156">
        <v>2.0218322311053177E-2</v>
      </c>
      <c r="S92" s="160">
        <f t="shared" si="7"/>
        <v>4947980.1313108606</v>
      </c>
    </row>
    <row r="93" spans="1:19" s="96" customFormat="1" ht="22.75" customHeight="1">
      <c r="A93" s="102">
        <v>8</v>
      </c>
      <c r="B93" s="92" t="s">
        <v>6</v>
      </c>
      <c r="C93" s="102">
        <v>11024</v>
      </c>
      <c r="D93" s="91" t="s">
        <v>1476</v>
      </c>
      <c r="E93" s="107" t="s">
        <v>1823</v>
      </c>
      <c r="F93" s="103">
        <v>9</v>
      </c>
      <c r="G93" s="93" t="s">
        <v>1829</v>
      </c>
      <c r="H93" s="109">
        <f>CalBudget2563!AQ93</f>
        <v>79988288.687406212</v>
      </c>
      <c r="I93" s="109">
        <f>CalBudget2563!CA93</f>
        <v>54651173.74573537</v>
      </c>
      <c r="J93" s="132">
        <f t="shared" si="4"/>
        <v>134639462.43314159</v>
      </c>
      <c r="K93" s="94">
        <f>CalBudget2563!CC93</f>
        <v>0.56000000000000005</v>
      </c>
      <c r="L93" s="95">
        <f>CalBudget2563!CD93</f>
        <v>75398098.962559298</v>
      </c>
      <c r="N93" s="156">
        <v>7.1634418030725698E-3</v>
      </c>
      <c r="O93" s="159">
        <f t="shared" si="5"/>
        <v>964481.95353678532</v>
      </c>
      <c r="P93" s="156">
        <v>3.9462866355482823E-2</v>
      </c>
      <c r="Q93" s="159">
        <f t="shared" si="6"/>
        <v>5313259.1121731168</v>
      </c>
      <c r="R93" s="156">
        <v>1.179348389054586E-2</v>
      </c>
      <c r="S93" s="160">
        <f t="shared" si="7"/>
        <v>1587868.3312370097</v>
      </c>
    </row>
    <row r="94" spans="1:19" s="96" customFormat="1" ht="22.75" customHeight="1">
      <c r="A94" s="102">
        <v>8</v>
      </c>
      <c r="B94" s="92" t="s">
        <v>6</v>
      </c>
      <c r="C94" s="102">
        <v>11025</v>
      </c>
      <c r="D94" s="91" t="s">
        <v>1477</v>
      </c>
      <c r="E94" s="107" t="s">
        <v>1823</v>
      </c>
      <c r="F94" s="103">
        <v>10</v>
      </c>
      <c r="G94" s="93" t="s">
        <v>1826</v>
      </c>
      <c r="H94" s="109">
        <f>CalBudget2563!AQ94</f>
        <v>120811551.50819978</v>
      </c>
      <c r="I94" s="109">
        <f>CalBudget2563!CA94</f>
        <v>75080795.55897738</v>
      </c>
      <c r="J94" s="132">
        <f t="shared" si="4"/>
        <v>195892347.06717718</v>
      </c>
      <c r="K94" s="94">
        <f>CalBudget2563!CC94</f>
        <v>0.59</v>
      </c>
      <c r="L94" s="95">
        <f>CalBudget2563!CD94</f>
        <v>115576484.76963453</v>
      </c>
      <c r="N94" s="156">
        <v>1.2922019999425679E-2</v>
      </c>
      <c r="O94" s="159">
        <f t="shared" si="5"/>
        <v>2531324.8265364999</v>
      </c>
      <c r="P94" s="156">
        <v>6.6113348766169047E-2</v>
      </c>
      <c r="Q94" s="159">
        <f t="shared" si="6"/>
        <v>12951099.062275717</v>
      </c>
      <c r="R94" s="156">
        <v>2.6550290536681457E-2</v>
      </c>
      <c r="S94" s="160">
        <f t="shared" si="7"/>
        <v>5200998.7285459936</v>
      </c>
    </row>
    <row r="95" spans="1:19" s="96" customFormat="1" ht="22.75" customHeight="1">
      <c r="A95" s="102">
        <v>8</v>
      </c>
      <c r="B95" s="92" t="s">
        <v>6</v>
      </c>
      <c r="C95" s="102">
        <v>11026</v>
      </c>
      <c r="D95" s="91" t="s">
        <v>1478</v>
      </c>
      <c r="E95" s="107" t="s">
        <v>1823</v>
      </c>
      <c r="F95" s="103">
        <v>5</v>
      </c>
      <c r="G95" s="93" t="s">
        <v>1827</v>
      </c>
      <c r="H95" s="109">
        <f>CalBudget2563!AQ95</f>
        <v>48557461.921583757</v>
      </c>
      <c r="I95" s="109">
        <f>CalBudget2563!CA95</f>
        <v>17358906.436641239</v>
      </c>
      <c r="J95" s="132">
        <f t="shared" si="4"/>
        <v>65916368.358224995</v>
      </c>
      <c r="K95" s="94">
        <f>CalBudget2563!CC95</f>
        <v>0.53</v>
      </c>
      <c r="L95" s="95">
        <f>CalBudget2563!CD95</f>
        <v>34935675.229859248</v>
      </c>
      <c r="N95" s="156">
        <v>9.4232361178919182E-3</v>
      </c>
      <c r="O95" s="159">
        <f t="shared" si="5"/>
        <v>621145.50307349383</v>
      </c>
      <c r="P95" s="156">
        <v>5.4611989413279612E-2</v>
      </c>
      <c r="Q95" s="159">
        <f t="shared" si="6"/>
        <v>3599824.0109412228</v>
      </c>
      <c r="R95" s="156">
        <v>6.2050177048701355E-3</v>
      </c>
      <c r="S95" s="160">
        <f t="shared" si="7"/>
        <v>409012.23270352767</v>
      </c>
    </row>
    <row r="96" spans="1:19" s="96" customFormat="1" ht="22.75" customHeight="1">
      <c r="A96" s="102">
        <v>8</v>
      </c>
      <c r="B96" s="92" t="s">
        <v>6</v>
      </c>
      <c r="C96" s="102">
        <v>11027</v>
      </c>
      <c r="D96" s="91" t="s">
        <v>1479</v>
      </c>
      <c r="E96" s="107" t="s">
        <v>1823</v>
      </c>
      <c r="F96" s="103">
        <v>5</v>
      </c>
      <c r="G96" s="93" t="s">
        <v>1827</v>
      </c>
      <c r="H96" s="109">
        <f>CalBudget2563!AQ96</f>
        <v>44571396.798221953</v>
      </c>
      <c r="I96" s="109">
        <f>CalBudget2563!CA96</f>
        <v>21644730.243909057</v>
      </c>
      <c r="J96" s="132">
        <f t="shared" si="4"/>
        <v>66216127.042131007</v>
      </c>
      <c r="K96" s="94">
        <f>CalBudget2563!CC96</f>
        <v>0.53</v>
      </c>
      <c r="L96" s="95">
        <f>CalBudget2563!CD96</f>
        <v>35094547.332329437</v>
      </c>
      <c r="N96" s="156">
        <v>4.452568459913285E-3</v>
      </c>
      <c r="O96" s="159">
        <f t="shared" si="5"/>
        <v>294831.83880540368</v>
      </c>
      <c r="P96" s="156">
        <v>4.3584008685046846E-2</v>
      </c>
      <c r="Q96" s="159">
        <f t="shared" si="6"/>
        <v>2885964.2560944031</v>
      </c>
      <c r="R96" s="156">
        <v>9.7279478899765428E-3</v>
      </c>
      <c r="S96" s="160">
        <f t="shared" si="7"/>
        <v>644147.03334191698</v>
      </c>
    </row>
    <row r="97" spans="1:19" s="96" customFormat="1" ht="22.75" customHeight="1">
      <c r="A97" s="102">
        <v>8</v>
      </c>
      <c r="B97" s="92" t="s">
        <v>6</v>
      </c>
      <c r="C97" s="102">
        <v>11028</v>
      </c>
      <c r="D97" s="91" t="s">
        <v>1480</v>
      </c>
      <c r="E97" s="107" t="s">
        <v>1823</v>
      </c>
      <c r="F97" s="103">
        <v>5</v>
      </c>
      <c r="G97" s="93" t="s">
        <v>1827</v>
      </c>
      <c r="H97" s="109">
        <f>CalBudget2563!AQ97</f>
        <v>41833654.559326045</v>
      </c>
      <c r="I97" s="109">
        <f>CalBudget2563!CA97</f>
        <v>21190065.980068963</v>
      </c>
      <c r="J97" s="132">
        <f t="shared" si="4"/>
        <v>63023720.539395005</v>
      </c>
      <c r="K97" s="94">
        <f>CalBudget2563!CC97</f>
        <v>0.66</v>
      </c>
      <c r="L97" s="95">
        <f>CalBudget2563!CD97</f>
        <v>41595655.556000702</v>
      </c>
      <c r="N97" s="156">
        <v>4.6901957970503488E-3</v>
      </c>
      <c r="O97" s="159">
        <f t="shared" si="5"/>
        <v>295593.58918834617</v>
      </c>
      <c r="P97" s="156">
        <v>3.0476168217571892E-2</v>
      </c>
      <c r="Q97" s="159">
        <f t="shared" si="6"/>
        <v>1920721.508855843</v>
      </c>
      <c r="R97" s="156">
        <v>8.289964505801526E-3</v>
      </c>
      <c r="S97" s="160">
        <f t="shared" si="7"/>
        <v>522464.40629513917</v>
      </c>
    </row>
    <row r="98" spans="1:19" s="96" customFormat="1" ht="22.75" customHeight="1">
      <c r="A98" s="102">
        <v>8</v>
      </c>
      <c r="B98" s="92" t="s">
        <v>6</v>
      </c>
      <c r="C98" s="102">
        <v>11029</v>
      </c>
      <c r="D98" s="91" t="s">
        <v>1481</v>
      </c>
      <c r="E98" s="107" t="s">
        <v>1823</v>
      </c>
      <c r="F98" s="103">
        <v>5</v>
      </c>
      <c r="G98" s="93" t="s">
        <v>1827</v>
      </c>
      <c r="H98" s="109">
        <f>CalBudget2563!AQ98</f>
        <v>37709802.058987565</v>
      </c>
      <c r="I98" s="109">
        <f>CalBudget2563!CA98</f>
        <v>31257611.931804225</v>
      </c>
      <c r="J98" s="132">
        <f t="shared" si="4"/>
        <v>68967413.990791798</v>
      </c>
      <c r="K98" s="94">
        <f>CalBudget2563!CC98</f>
        <v>0.57999999999999996</v>
      </c>
      <c r="L98" s="95">
        <f>CalBudget2563!CD98</f>
        <v>40001100.114659242</v>
      </c>
      <c r="N98" s="156">
        <v>7.2397862265289369E-3</v>
      </c>
      <c r="O98" s="159">
        <f t="shared" si="5"/>
        <v>499309.33388985356</v>
      </c>
      <c r="P98" s="156">
        <v>4.4247163449741417E-2</v>
      </c>
      <c r="Q98" s="159">
        <f t="shared" si="6"/>
        <v>3051612.4395565474</v>
      </c>
      <c r="R98" s="156">
        <v>1.0931959654328185E-2</v>
      </c>
      <c r="S98" s="160">
        <f t="shared" si="7"/>
        <v>753948.98721068515</v>
      </c>
    </row>
    <row r="99" spans="1:19" s="96" customFormat="1" ht="22.75" customHeight="1">
      <c r="A99" s="102">
        <v>8</v>
      </c>
      <c r="B99" s="92" t="s">
        <v>6</v>
      </c>
      <c r="C99" s="102">
        <v>11446</v>
      </c>
      <c r="D99" s="91" t="s">
        <v>1482</v>
      </c>
      <c r="E99" s="107" t="s">
        <v>1823</v>
      </c>
      <c r="F99" s="103">
        <v>10</v>
      </c>
      <c r="G99" s="93" t="s">
        <v>1826</v>
      </c>
      <c r="H99" s="109">
        <f>CalBudget2563!AQ99</f>
        <v>171420254.19201833</v>
      </c>
      <c r="I99" s="109">
        <f>CalBudget2563!CA99</f>
        <v>132062983.79675645</v>
      </c>
      <c r="J99" s="132">
        <f t="shared" si="4"/>
        <v>303483237.98877478</v>
      </c>
      <c r="K99" s="94">
        <f>CalBudget2563!CC99</f>
        <v>0.57999999999999996</v>
      </c>
      <c r="L99" s="95">
        <f>CalBudget2563!CD99</f>
        <v>176020278.03348935</v>
      </c>
      <c r="N99" s="156">
        <v>1.1195106920210961E-2</v>
      </c>
      <c r="O99" s="159">
        <f t="shared" si="5"/>
        <v>3397527.2977761626</v>
      </c>
      <c r="P99" s="156">
        <v>9.4214453708227272E-2</v>
      </c>
      <c r="Q99" s="159">
        <f t="shared" si="6"/>
        <v>28592507.476716343</v>
      </c>
      <c r="R99" s="156">
        <v>2.0170194388957414E-2</v>
      </c>
      <c r="S99" s="160">
        <f t="shared" si="7"/>
        <v>6121315.9040238122</v>
      </c>
    </row>
    <row r="100" spans="1:19" s="96" customFormat="1" ht="22.75" customHeight="1">
      <c r="A100" s="102">
        <v>8</v>
      </c>
      <c r="B100" s="92" t="s">
        <v>6</v>
      </c>
      <c r="C100" s="102">
        <v>25058</v>
      </c>
      <c r="D100" s="91" t="s">
        <v>1483</v>
      </c>
      <c r="E100" s="107" t="s">
        <v>1823</v>
      </c>
      <c r="F100" s="103">
        <v>3</v>
      </c>
      <c r="G100" s="93" t="s">
        <v>1836</v>
      </c>
      <c r="H100" s="109">
        <f>CalBudget2563!AQ100</f>
        <v>30664222.579888292</v>
      </c>
      <c r="I100" s="109">
        <f>CalBudget2563!CA100</f>
        <v>12985252.504744703</v>
      </c>
      <c r="J100" s="132">
        <f t="shared" si="4"/>
        <v>43649475.084632993</v>
      </c>
      <c r="K100" s="94">
        <f>CalBudget2563!CC100</f>
        <v>0.75</v>
      </c>
      <c r="L100" s="95">
        <f>CalBudget2563!CD100</f>
        <v>32737106.313474745</v>
      </c>
      <c r="N100" s="156">
        <v>8.84080327580959E-3</v>
      </c>
      <c r="O100" s="159">
        <f t="shared" si="5"/>
        <v>385896.42231559241</v>
      </c>
      <c r="P100" s="156">
        <v>3.3782716256253134E-2</v>
      </c>
      <c r="Q100" s="159">
        <f t="shared" si="6"/>
        <v>1474597.8315185471</v>
      </c>
      <c r="R100" s="156">
        <v>7.8803114982094434E-3</v>
      </c>
      <c r="S100" s="160">
        <f t="shared" si="7"/>
        <v>343971.46040023997</v>
      </c>
    </row>
    <row r="101" spans="1:19" s="96" customFormat="1" ht="22.75" customHeight="1">
      <c r="A101" s="102">
        <v>8</v>
      </c>
      <c r="B101" s="92" t="s">
        <v>6</v>
      </c>
      <c r="C101" s="102">
        <v>25059</v>
      </c>
      <c r="D101" s="91" t="s">
        <v>1484</v>
      </c>
      <c r="E101" s="107" t="s">
        <v>1823</v>
      </c>
      <c r="F101" s="103">
        <v>3</v>
      </c>
      <c r="G101" s="93" t="s">
        <v>1836</v>
      </c>
      <c r="H101" s="109">
        <f>CalBudget2563!AQ101</f>
        <v>32291936.950900052</v>
      </c>
      <c r="I101" s="109">
        <f>CalBudget2563!CA101</f>
        <v>14585137.68957076</v>
      </c>
      <c r="J101" s="132">
        <f t="shared" ref="J101" si="8">SUM(H101:I101)</f>
        <v>46877074.64047081</v>
      </c>
      <c r="K101" s="94">
        <f>CalBudget2563!CC101</f>
        <v>0.67</v>
      </c>
      <c r="L101" s="95">
        <f>CalBudget2563!CD101</f>
        <v>31407640.009115446</v>
      </c>
      <c r="N101" s="156">
        <v>5.0729982350648118E-3</v>
      </c>
      <c r="O101" s="159">
        <f t="shared" si="5"/>
        <v>237807.31691610988</v>
      </c>
      <c r="P101" s="156">
        <v>3.4659576944111439E-2</v>
      </c>
      <c r="Q101" s="159">
        <f t="shared" si="6"/>
        <v>1624739.5754162532</v>
      </c>
      <c r="R101" s="156">
        <v>2.1727449494793986E-2</v>
      </c>
      <c r="S101" s="160">
        <f t="shared" si="7"/>
        <v>1018519.2717145175</v>
      </c>
    </row>
    <row r="102" spans="1:19" ht="22.75" customHeight="1">
      <c r="A102" s="7"/>
      <c r="B102" s="9"/>
      <c r="C102" s="7"/>
      <c r="D102" s="9"/>
      <c r="E102" s="7"/>
      <c r="F102" s="7"/>
      <c r="G102" s="9"/>
    </row>
    <row r="103" spans="1:19" ht="22.75" customHeight="1">
      <c r="A103" s="7"/>
      <c r="B103" s="9"/>
      <c r="C103" s="7"/>
      <c r="D103" s="9"/>
      <c r="E103" s="7"/>
      <c r="F103" s="7"/>
      <c r="G103" s="9"/>
    </row>
    <row r="104" spans="1:19" ht="22.75" customHeight="1">
      <c r="A104" s="7"/>
      <c r="B104" s="9"/>
      <c r="C104" s="7"/>
      <c r="D104" s="9"/>
      <c r="E104" s="7"/>
      <c r="F104" s="7"/>
      <c r="G104" s="9"/>
    </row>
    <row r="105" spans="1:19" ht="22.75" customHeight="1">
      <c r="A105" s="7"/>
      <c r="B105" s="9"/>
      <c r="C105" s="7"/>
      <c r="D105" s="9"/>
      <c r="E105" s="7"/>
      <c r="F105" s="7"/>
      <c r="G105" s="9"/>
    </row>
    <row r="106" spans="1:19" ht="22.75" customHeight="1">
      <c r="A106" s="7"/>
      <c r="B106" s="9"/>
      <c r="C106" s="7"/>
      <c r="D106" s="9"/>
      <c r="E106" s="7"/>
      <c r="F106" s="7"/>
      <c r="G106" s="9"/>
    </row>
    <row r="107" spans="1:19" ht="22.75" customHeight="1">
      <c r="A107" s="7"/>
      <c r="B107" s="9"/>
      <c r="C107" s="7"/>
      <c r="D107" s="9"/>
      <c r="E107" s="7"/>
      <c r="F107" s="7"/>
      <c r="G107" s="9"/>
    </row>
    <row r="108" spans="1:19" ht="22.75" customHeight="1">
      <c r="A108" s="7"/>
      <c r="B108" s="9"/>
      <c r="C108" s="7"/>
      <c r="D108" s="9"/>
      <c r="E108" s="7"/>
      <c r="F108" s="7"/>
      <c r="G108" s="9"/>
    </row>
    <row r="109" spans="1:19" ht="22.75" customHeight="1">
      <c r="A109" s="7"/>
      <c r="B109" s="9"/>
      <c r="C109" s="7"/>
      <c r="D109" s="9"/>
      <c r="E109" s="7"/>
      <c r="F109" s="7"/>
      <c r="G109" s="9"/>
    </row>
    <row r="110" spans="1:19" ht="22.75" customHeight="1">
      <c r="A110" s="7"/>
      <c r="B110" s="9"/>
      <c r="C110" s="7"/>
      <c r="D110" s="9"/>
      <c r="E110" s="7"/>
      <c r="F110" s="7"/>
      <c r="G110" s="9"/>
    </row>
    <row r="111" spans="1:19" ht="22.75" customHeight="1">
      <c r="A111" s="7"/>
      <c r="B111" s="9"/>
      <c r="C111" s="7"/>
      <c r="D111" s="9"/>
      <c r="E111" s="7"/>
      <c r="F111" s="7"/>
      <c r="G111" s="9"/>
    </row>
    <row r="112" spans="1:19" ht="22.75" customHeight="1">
      <c r="A112" s="7"/>
      <c r="B112" s="9"/>
      <c r="C112" s="7"/>
      <c r="D112" s="9"/>
      <c r="E112" s="7"/>
      <c r="F112" s="7"/>
      <c r="G112" s="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F897"/>
  <sheetViews>
    <sheetView workbookViewId="0">
      <selection activeCell="E89" sqref="E89"/>
    </sheetView>
  </sheetViews>
  <sheetFormatPr defaultRowHeight="14.5"/>
  <cols>
    <col min="1" max="1" width="6.90625" style="87" customWidth="1"/>
    <col min="2" max="2" width="0.1796875" style="125" customWidth="1"/>
    <col min="3" max="3" width="13.1796875" style="6" hidden="1" customWidth="1"/>
    <col min="4" max="4" width="0.1796875" style="6" customWidth="1"/>
  </cols>
  <sheetData>
    <row r="1" spans="1:6" s="84" customFormat="1" ht="409.5">
      <c r="A1" s="126" t="s">
        <v>1817</v>
      </c>
      <c r="B1" s="127" t="s">
        <v>1818</v>
      </c>
      <c r="C1" s="128" t="s">
        <v>1894</v>
      </c>
      <c r="D1" s="128" t="s">
        <v>1895</v>
      </c>
      <c r="E1" s="128" t="s">
        <v>1895</v>
      </c>
      <c r="F1" s="129"/>
    </row>
    <row r="2" spans="1:6" ht="21">
      <c r="A2" s="120">
        <v>10713</v>
      </c>
      <c r="B2" s="124" t="s">
        <v>907</v>
      </c>
      <c r="C2" s="123">
        <v>440124862.08999997</v>
      </c>
      <c r="D2" s="123">
        <v>1676110222.9000001</v>
      </c>
      <c r="E2" s="121">
        <f t="shared" ref="E2:E65" si="0">SUM(C2/D2)</f>
        <v>0.26258706383193431</v>
      </c>
      <c r="F2" s="122">
        <f t="shared" ref="F2:F65" si="1">TRUNC(E2,2)</f>
        <v>0.26</v>
      </c>
    </row>
    <row r="3" spans="1:6" ht="21">
      <c r="A3" s="120">
        <v>11119</v>
      </c>
      <c r="B3" s="124" t="s">
        <v>908</v>
      </c>
      <c r="C3" s="123">
        <v>167403648.70000002</v>
      </c>
      <c r="D3" s="123">
        <v>349115797.60000002</v>
      </c>
      <c r="E3" s="121">
        <f t="shared" si="0"/>
        <v>0.47950751541699932</v>
      </c>
      <c r="F3" s="122">
        <f t="shared" si="1"/>
        <v>0.47</v>
      </c>
    </row>
    <row r="4" spans="1:6" ht="21">
      <c r="A4" s="120">
        <v>11120</v>
      </c>
      <c r="B4" s="124" t="s">
        <v>909</v>
      </c>
      <c r="C4" s="123">
        <v>57957412.320000008</v>
      </c>
      <c r="D4" s="123">
        <v>90626816.939999998</v>
      </c>
      <c r="E4" s="121">
        <f t="shared" si="0"/>
        <v>0.63951724530246989</v>
      </c>
      <c r="F4" s="122">
        <f t="shared" si="1"/>
        <v>0.63</v>
      </c>
    </row>
    <row r="5" spans="1:6" ht="21">
      <c r="A5" s="120">
        <v>11121</v>
      </c>
      <c r="B5" s="124" t="s">
        <v>910</v>
      </c>
      <c r="C5" s="123">
        <v>77376907.359999985</v>
      </c>
      <c r="D5" s="123">
        <v>166200285.34999999</v>
      </c>
      <c r="E5" s="121">
        <f t="shared" si="0"/>
        <v>0.4655642269028149</v>
      </c>
      <c r="F5" s="122">
        <f t="shared" si="1"/>
        <v>0.46</v>
      </c>
    </row>
    <row r="6" spans="1:6" ht="21">
      <c r="A6" s="120">
        <v>11122</v>
      </c>
      <c r="B6" s="124" t="s">
        <v>911</v>
      </c>
      <c r="C6" s="123">
        <v>36768449.109999999</v>
      </c>
      <c r="D6" s="123">
        <v>104147315.16</v>
      </c>
      <c r="E6" s="121">
        <f t="shared" si="0"/>
        <v>0.35304269777394809</v>
      </c>
      <c r="F6" s="122">
        <f t="shared" si="1"/>
        <v>0.35</v>
      </c>
    </row>
    <row r="7" spans="1:6" ht="21">
      <c r="A7" s="120">
        <v>11123</v>
      </c>
      <c r="B7" s="124" t="s">
        <v>912</v>
      </c>
      <c r="C7" s="123">
        <v>61412893.219999999</v>
      </c>
      <c r="D7" s="123">
        <v>124505453.63999999</v>
      </c>
      <c r="E7" s="121">
        <f t="shared" si="0"/>
        <v>0.49325464407022424</v>
      </c>
      <c r="F7" s="122">
        <f t="shared" si="1"/>
        <v>0.49</v>
      </c>
    </row>
    <row r="8" spans="1:6" ht="21">
      <c r="A8" s="120">
        <v>11124</v>
      </c>
      <c r="B8" s="124" t="s">
        <v>913</v>
      </c>
      <c r="C8" s="123">
        <v>24354239.220000003</v>
      </c>
      <c r="D8" s="123">
        <v>51069192.720000006</v>
      </c>
      <c r="E8" s="121">
        <f t="shared" si="0"/>
        <v>0.47688710008651181</v>
      </c>
      <c r="F8" s="122">
        <f t="shared" si="1"/>
        <v>0.47</v>
      </c>
    </row>
    <row r="9" spans="1:6" ht="21">
      <c r="A9" s="120">
        <v>11125</v>
      </c>
      <c r="B9" s="124" t="s">
        <v>914</v>
      </c>
      <c r="C9" s="123">
        <v>140173095.94999999</v>
      </c>
      <c r="D9" s="123">
        <v>413598737.98000002</v>
      </c>
      <c r="E9" s="121">
        <f t="shared" si="0"/>
        <v>0.33891084057606141</v>
      </c>
      <c r="F9" s="122">
        <f t="shared" si="1"/>
        <v>0.33</v>
      </c>
    </row>
    <row r="10" spans="1:6" ht="21">
      <c r="A10" s="120">
        <v>11126</v>
      </c>
      <c r="B10" s="124" t="s">
        <v>915</v>
      </c>
      <c r="C10" s="123">
        <v>71674778.170000002</v>
      </c>
      <c r="D10" s="123">
        <v>160453164.29999998</v>
      </c>
      <c r="E10" s="121">
        <f t="shared" si="0"/>
        <v>0.44670217931002815</v>
      </c>
      <c r="F10" s="122">
        <f t="shared" si="1"/>
        <v>0.44</v>
      </c>
    </row>
    <row r="11" spans="1:6" ht="21">
      <c r="A11" s="120">
        <v>11127</v>
      </c>
      <c r="B11" s="124" t="s">
        <v>916</v>
      </c>
      <c r="C11" s="123">
        <v>38734162.289999999</v>
      </c>
      <c r="D11" s="123">
        <v>83868479.090000004</v>
      </c>
      <c r="E11" s="121">
        <f t="shared" si="0"/>
        <v>0.46184410055217562</v>
      </c>
      <c r="F11" s="122">
        <f t="shared" si="1"/>
        <v>0.46</v>
      </c>
    </row>
    <row r="12" spans="1:6" ht="21">
      <c r="A12" s="120">
        <v>11128</v>
      </c>
      <c r="B12" s="124" t="s">
        <v>917</v>
      </c>
      <c r="C12" s="123">
        <v>89528644.229999989</v>
      </c>
      <c r="D12" s="123">
        <v>292959909.29000002</v>
      </c>
      <c r="E12" s="121">
        <f t="shared" si="0"/>
        <v>0.30560032752254812</v>
      </c>
      <c r="F12" s="122">
        <f t="shared" si="1"/>
        <v>0.3</v>
      </c>
    </row>
    <row r="13" spans="1:6" ht="21">
      <c r="A13" s="120">
        <v>11129</v>
      </c>
      <c r="B13" s="124" t="s">
        <v>918</v>
      </c>
      <c r="C13" s="123">
        <v>41895077.07</v>
      </c>
      <c r="D13" s="123">
        <v>97317008.5</v>
      </c>
      <c r="E13" s="121">
        <f t="shared" si="0"/>
        <v>0.43050107803097953</v>
      </c>
      <c r="F13" s="122">
        <f t="shared" si="1"/>
        <v>0.43</v>
      </c>
    </row>
    <row r="14" spans="1:6" ht="21">
      <c r="A14" s="120">
        <v>11130</v>
      </c>
      <c r="B14" s="124" t="s">
        <v>919</v>
      </c>
      <c r="C14" s="123">
        <v>112894517.57000002</v>
      </c>
      <c r="D14" s="123">
        <v>262808340.06</v>
      </c>
      <c r="E14" s="121">
        <f t="shared" si="0"/>
        <v>0.4295697676269552</v>
      </c>
      <c r="F14" s="122">
        <f t="shared" si="1"/>
        <v>0.42</v>
      </c>
    </row>
    <row r="15" spans="1:6" ht="21">
      <c r="A15" s="120">
        <v>11131</v>
      </c>
      <c r="B15" s="124" t="s">
        <v>920</v>
      </c>
      <c r="C15" s="123">
        <v>52077226.449999996</v>
      </c>
      <c r="D15" s="123">
        <v>152705653.47999999</v>
      </c>
      <c r="E15" s="121">
        <f t="shared" si="0"/>
        <v>0.34103011423097446</v>
      </c>
      <c r="F15" s="122">
        <f t="shared" si="1"/>
        <v>0.34</v>
      </c>
    </row>
    <row r="16" spans="1:6" ht="21">
      <c r="A16" s="120">
        <v>11132</v>
      </c>
      <c r="B16" s="124" t="s">
        <v>921</v>
      </c>
      <c r="C16" s="123">
        <v>56576485.439999998</v>
      </c>
      <c r="D16" s="123">
        <v>96739913.889999986</v>
      </c>
      <c r="E16" s="121">
        <f t="shared" si="0"/>
        <v>0.58483084349580261</v>
      </c>
      <c r="F16" s="122">
        <f t="shared" si="1"/>
        <v>0.57999999999999996</v>
      </c>
    </row>
    <row r="17" spans="1:6" ht="21">
      <c r="A17" s="120">
        <v>11133</v>
      </c>
      <c r="B17" s="124" t="s">
        <v>922</v>
      </c>
      <c r="C17" s="123">
        <v>43743826.790000014</v>
      </c>
      <c r="D17" s="123">
        <v>70711386.220000014</v>
      </c>
      <c r="E17" s="121">
        <f t="shared" si="0"/>
        <v>0.61862493621469272</v>
      </c>
      <c r="F17" s="122">
        <f t="shared" si="1"/>
        <v>0.61</v>
      </c>
    </row>
    <row r="18" spans="1:6" ht="21">
      <c r="A18" s="120">
        <v>11134</v>
      </c>
      <c r="B18" s="124" t="s">
        <v>923</v>
      </c>
      <c r="C18" s="123">
        <v>95279497.280000016</v>
      </c>
      <c r="D18" s="123">
        <v>123093711</v>
      </c>
      <c r="E18" s="121">
        <f t="shared" si="0"/>
        <v>0.77404033484700141</v>
      </c>
      <c r="F18" s="122">
        <f t="shared" si="1"/>
        <v>0.77</v>
      </c>
    </row>
    <row r="19" spans="1:6" ht="21">
      <c r="A19" s="120">
        <v>11135</v>
      </c>
      <c r="B19" s="124" t="s">
        <v>924</v>
      </c>
      <c r="C19" s="123">
        <v>42859641.5</v>
      </c>
      <c r="D19" s="123">
        <v>116904580.53</v>
      </c>
      <c r="E19" s="121">
        <f t="shared" si="0"/>
        <v>0.36662072012654268</v>
      </c>
      <c r="F19" s="122">
        <f t="shared" si="1"/>
        <v>0.36</v>
      </c>
    </row>
    <row r="20" spans="1:6" ht="21">
      <c r="A20" s="120">
        <v>11136</v>
      </c>
      <c r="B20" s="124" t="s">
        <v>925</v>
      </c>
      <c r="C20" s="123">
        <v>39083799.710000001</v>
      </c>
      <c r="D20" s="123">
        <v>72627610.289999992</v>
      </c>
      <c r="E20" s="121">
        <f t="shared" si="0"/>
        <v>0.53813969031804154</v>
      </c>
      <c r="F20" s="122">
        <f t="shared" si="1"/>
        <v>0.53</v>
      </c>
    </row>
    <row r="21" spans="1:6" ht="21">
      <c r="A21" s="120">
        <v>11137</v>
      </c>
      <c r="B21" s="124" t="s">
        <v>926</v>
      </c>
      <c r="C21" s="123">
        <v>31853626.590000004</v>
      </c>
      <c r="D21" s="123">
        <v>83940549.700000003</v>
      </c>
      <c r="E21" s="121">
        <f t="shared" si="0"/>
        <v>0.37947841304165303</v>
      </c>
      <c r="F21" s="122">
        <f t="shared" si="1"/>
        <v>0.37</v>
      </c>
    </row>
    <row r="22" spans="1:6" ht="21">
      <c r="A22" s="120">
        <v>11138</v>
      </c>
      <c r="B22" s="124" t="s">
        <v>927</v>
      </c>
      <c r="C22" s="123">
        <v>41280291.779999994</v>
      </c>
      <c r="D22" s="123">
        <v>77093046.459999993</v>
      </c>
      <c r="E22" s="121">
        <f t="shared" si="0"/>
        <v>0.53546063718494274</v>
      </c>
      <c r="F22" s="122">
        <f t="shared" si="1"/>
        <v>0.53</v>
      </c>
    </row>
    <row r="23" spans="1:6" ht="21">
      <c r="A23" s="120">
        <v>11139</v>
      </c>
      <c r="B23" s="124" t="s">
        <v>928</v>
      </c>
      <c r="C23" s="123">
        <v>25181868.529999997</v>
      </c>
      <c r="D23" s="123">
        <v>57940603.769999996</v>
      </c>
      <c r="E23" s="121">
        <f t="shared" si="0"/>
        <v>0.43461522475605363</v>
      </c>
      <c r="F23" s="122">
        <f t="shared" si="1"/>
        <v>0.43</v>
      </c>
    </row>
    <row r="24" spans="1:6" ht="21">
      <c r="A24" s="120">
        <v>11643</v>
      </c>
      <c r="B24" s="124" t="s">
        <v>929</v>
      </c>
      <c r="C24" s="123">
        <v>25814973.720000003</v>
      </c>
      <c r="D24" s="123">
        <v>51373490.840000004</v>
      </c>
      <c r="E24" s="121">
        <f t="shared" si="0"/>
        <v>0.50249600130151484</v>
      </c>
      <c r="F24" s="122">
        <f t="shared" si="1"/>
        <v>0.5</v>
      </c>
    </row>
    <row r="25" spans="1:6" ht="21">
      <c r="A25" s="120">
        <v>23736</v>
      </c>
      <c r="B25" s="124" t="s">
        <v>930</v>
      </c>
      <c r="C25" s="123">
        <v>20517875.289999999</v>
      </c>
      <c r="D25" s="123">
        <v>34896152.719999999</v>
      </c>
      <c r="E25" s="121">
        <f t="shared" si="0"/>
        <v>0.5879695522492544</v>
      </c>
      <c r="F25" s="122">
        <f t="shared" si="1"/>
        <v>0.57999999999999996</v>
      </c>
    </row>
    <row r="26" spans="1:6" ht="21">
      <c r="A26" s="120">
        <v>10674</v>
      </c>
      <c r="B26" s="124" t="s">
        <v>931</v>
      </c>
      <c r="C26" s="123">
        <v>700453705.31000006</v>
      </c>
      <c r="D26" s="123">
        <v>2340215639.9200001</v>
      </c>
      <c r="E26" s="121">
        <f t="shared" si="0"/>
        <v>0.29931160759781306</v>
      </c>
      <c r="F26" s="122">
        <f t="shared" si="1"/>
        <v>0.28999999999999998</v>
      </c>
    </row>
    <row r="27" spans="1:6" ht="21">
      <c r="A27" s="120">
        <v>11189</v>
      </c>
      <c r="B27" s="124" t="s">
        <v>932</v>
      </c>
      <c r="C27" s="123">
        <v>83848047.480000004</v>
      </c>
      <c r="D27" s="123">
        <v>144320328.86000001</v>
      </c>
      <c r="E27" s="121">
        <f t="shared" si="0"/>
        <v>0.58098570133759875</v>
      </c>
      <c r="F27" s="122">
        <f t="shared" si="1"/>
        <v>0.57999999999999996</v>
      </c>
    </row>
    <row r="28" spans="1:6" ht="21">
      <c r="A28" s="120">
        <v>11190</v>
      </c>
      <c r="B28" s="124" t="s">
        <v>933</v>
      </c>
      <c r="C28" s="123">
        <v>124399987.84</v>
      </c>
      <c r="D28" s="123">
        <v>242243615.38000003</v>
      </c>
      <c r="E28" s="121">
        <f t="shared" si="0"/>
        <v>0.51353257605926006</v>
      </c>
      <c r="F28" s="122">
        <f t="shared" si="1"/>
        <v>0.51</v>
      </c>
    </row>
    <row r="29" spans="1:6" ht="21">
      <c r="A29" s="120">
        <v>11191</v>
      </c>
      <c r="B29" s="124" t="s">
        <v>934</v>
      </c>
      <c r="C29" s="123">
        <v>29727408.210000005</v>
      </c>
      <c r="D29" s="123">
        <v>62810662.540000007</v>
      </c>
      <c r="E29" s="121">
        <f t="shared" si="0"/>
        <v>0.4732860155880152</v>
      </c>
      <c r="F29" s="122">
        <f t="shared" si="1"/>
        <v>0.47</v>
      </c>
    </row>
    <row r="30" spans="1:6" ht="21">
      <c r="A30" s="120">
        <v>11192</v>
      </c>
      <c r="B30" s="124" t="s">
        <v>935</v>
      </c>
      <c r="C30" s="123">
        <v>144447646.39999998</v>
      </c>
      <c r="D30" s="123">
        <v>297799790.71999997</v>
      </c>
      <c r="E30" s="121">
        <f t="shared" si="0"/>
        <v>0.48504952287160558</v>
      </c>
      <c r="F30" s="122">
        <f t="shared" si="1"/>
        <v>0.48</v>
      </c>
    </row>
    <row r="31" spans="1:6" ht="21">
      <c r="A31" s="120">
        <v>11193</v>
      </c>
      <c r="B31" s="124" t="s">
        <v>936</v>
      </c>
      <c r="C31" s="123">
        <v>51575292.920000002</v>
      </c>
      <c r="D31" s="123">
        <v>122455517.07000001</v>
      </c>
      <c r="E31" s="121">
        <f t="shared" si="0"/>
        <v>0.42117573919121748</v>
      </c>
      <c r="F31" s="122">
        <f t="shared" si="1"/>
        <v>0.42</v>
      </c>
    </row>
    <row r="32" spans="1:6" ht="21">
      <c r="A32" s="120">
        <v>11194</v>
      </c>
      <c r="B32" s="124" t="s">
        <v>937</v>
      </c>
      <c r="C32" s="123">
        <v>71722685.340000004</v>
      </c>
      <c r="D32" s="123">
        <v>264499930.44</v>
      </c>
      <c r="E32" s="121">
        <f t="shared" si="0"/>
        <v>0.27116334291917632</v>
      </c>
      <c r="F32" s="122">
        <f t="shared" si="1"/>
        <v>0.27</v>
      </c>
    </row>
    <row r="33" spans="1:6" ht="21">
      <c r="A33" s="120">
        <v>11195</v>
      </c>
      <c r="B33" s="124" t="s">
        <v>938</v>
      </c>
      <c r="C33" s="123">
        <v>78487705.270000011</v>
      </c>
      <c r="D33" s="123">
        <v>138441392.13</v>
      </c>
      <c r="E33" s="121">
        <f t="shared" si="0"/>
        <v>0.56693813939907545</v>
      </c>
      <c r="F33" s="122">
        <f t="shared" si="1"/>
        <v>0.56000000000000005</v>
      </c>
    </row>
    <row r="34" spans="1:6" ht="21">
      <c r="A34" s="120">
        <v>11196</v>
      </c>
      <c r="B34" s="124" t="s">
        <v>939</v>
      </c>
      <c r="C34" s="123">
        <v>76728076.340000004</v>
      </c>
      <c r="D34" s="123">
        <v>138309055.99000001</v>
      </c>
      <c r="E34" s="121">
        <f t="shared" si="0"/>
        <v>0.5547581522467161</v>
      </c>
      <c r="F34" s="122">
        <f t="shared" si="1"/>
        <v>0.55000000000000004</v>
      </c>
    </row>
    <row r="35" spans="1:6" ht="21">
      <c r="A35" s="120">
        <v>11197</v>
      </c>
      <c r="B35" s="124" t="s">
        <v>940</v>
      </c>
      <c r="C35" s="123">
        <v>56704916.570000008</v>
      </c>
      <c r="D35" s="123">
        <v>106416733.72999999</v>
      </c>
      <c r="E35" s="121">
        <f t="shared" si="0"/>
        <v>0.53285714175245635</v>
      </c>
      <c r="F35" s="122">
        <f t="shared" si="1"/>
        <v>0.53</v>
      </c>
    </row>
    <row r="36" spans="1:6" ht="21">
      <c r="A36" s="120">
        <v>11198</v>
      </c>
      <c r="B36" s="124" t="s">
        <v>941</v>
      </c>
      <c r="C36" s="123">
        <v>40977688.709999993</v>
      </c>
      <c r="D36" s="123">
        <v>76277579.5</v>
      </c>
      <c r="E36" s="121">
        <f t="shared" si="0"/>
        <v>0.53721800008087561</v>
      </c>
      <c r="F36" s="122">
        <f t="shared" si="1"/>
        <v>0.53</v>
      </c>
    </row>
    <row r="37" spans="1:6" ht="21">
      <c r="A37" s="120">
        <v>11199</v>
      </c>
      <c r="B37" s="124" t="s">
        <v>942</v>
      </c>
      <c r="C37" s="123">
        <v>43810655.689999998</v>
      </c>
      <c r="D37" s="123">
        <v>80151261.289999992</v>
      </c>
      <c r="E37" s="121">
        <f t="shared" si="0"/>
        <v>0.54659970392089141</v>
      </c>
      <c r="F37" s="122">
        <f t="shared" si="1"/>
        <v>0.54</v>
      </c>
    </row>
    <row r="38" spans="1:6" ht="21">
      <c r="A38" s="120">
        <v>11200</v>
      </c>
      <c r="B38" s="124" t="s">
        <v>943</v>
      </c>
      <c r="C38" s="123">
        <v>33114471.859999999</v>
      </c>
      <c r="D38" s="123">
        <v>91410285.889999986</v>
      </c>
      <c r="E38" s="121">
        <f t="shared" si="0"/>
        <v>0.36226198767006179</v>
      </c>
      <c r="F38" s="122">
        <f t="shared" si="1"/>
        <v>0.36</v>
      </c>
    </row>
    <row r="39" spans="1:6" ht="21">
      <c r="A39" s="120">
        <v>11201</v>
      </c>
      <c r="B39" s="124" t="s">
        <v>944</v>
      </c>
      <c r="C39" s="123">
        <v>47559432.699999996</v>
      </c>
      <c r="D39" s="123">
        <v>88851419.469999999</v>
      </c>
      <c r="E39" s="121">
        <f t="shared" si="0"/>
        <v>0.53526925043733342</v>
      </c>
      <c r="F39" s="122">
        <f t="shared" si="1"/>
        <v>0.53</v>
      </c>
    </row>
    <row r="40" spans="1:6" ht="21">
      <c r="A40" s="120">
        <v>11202</v>
      </c>
      <c r="B40" s="124" t="s">
        <v>945</v>
      </c>
      <c r="C40" s="123">
        <v>36673884.909999996</v>
      </c>
      <c r="D40" s="123">
        <v>67677349.890000001</v>
      </c>
      <c r="E40" s="121">
        <f t="shared" si="0"/>
        <v>0.54189304057573517</v>
      </c>
      <c r="F40" s="122">
        <f t="shared" si="1"/>
        <v>0.54</v>
      </c>
    </row>
    <row r="41" spans="1:6" ht="21">
      <c r="A41" s="120">
        <v>11454</v>
      </c>
      <c r="B41" s="124" t="s">
        <v>946</v>
      </c>
      <c r="C41" s="123">
        <v>79530851.319999993</v>
      </c>
      <c r="D41" s="123">
        <v>173122551.82999998</v>
      </c>
      <c r="E41" s="121">
        <f t="shared" si="0"/>
        <v>0.45939047500926616</v>
      </c>
      <c r="F41" s="122">
        <f t="shared" si="1"/>
        <v>0.45</v>
      </c>
    </row>
    <row r="42" spans="1:6" ht="21">
      <c r="A42" s="120">
        <v>15012</v>
      </c>
      <c r="B42" s="124" t="s">
        <v>947</v>
      </c>
      <c r="C42" s="123">
        <v>78374730.670000002</v>
      </c>
      <c r="D42" s="123">
        <v>180180085.31</v>
      </c>
      <c r="E42" s="121">
        <f t="shared" si="0"/>
        <v>0.43497998424829359</v>
      </c>
      <c r="F42" s="122">
        <f t="shared" si="1"/>
        <v>0.43</v>
      </c>
    </row>
    <row r="43" spans="1:6" ht="21">
      <c r="A43" s="120">
        <v>28823</v>
      </c>
      <c r="B43" s="124" t="s">
        <v>948</v>
      </c>
      <c r="C43" s="123">
        <v>25940210.940000001</v>
      </c>
      <c r="D43" s="123">
        <v>35384070.950000003</v>
      </c>
      <c r="E43" s="121">
        <f t="shared" si="0"/>
        <v>0.73310419755418221</v>
      </c>
      <c r="F43" s="122">
        <f t="shared" si="1"/>
        <v>0.73</v>
      </c>
    </row>
    <row r="44" spans="1:6" ht="21">
      <c r="A44" s="120">
        <v>10715</v>
      </c>
      <c r="B44" s="124" t="s">
        <v>949</v>
      </c>
      <c r="C44" s="123">
        <v>216655607.97000003</v>
      </c>
      <c r="D44" s="123">
        <v>898730689.62</v>
      </c>
      <c r="E44" s="121">
        <f t="shared" si="0"/>
        <v>0.24106844294101723</v>
      </c>
      <c r="F44" s="122">
        <f t="shared" si="1"/>
        <v>0.24</v>
      </c>
    </row>
    <row r="45" spans="1:6" ht="21">
      <c r="A45" s="120">
        <v>11166</v>
      </c>
      <c r="B45" s="124" t="s">
        <v>950</v>
      </c>
      <c r="C45" s="123">
        <v>45042480.360000007</v>
      </c>
      <c r="D45" s="123">
        <v>112210573.77000001</v>
      </c>
      <c r="E45" s="121">
        <f t="shared" si="0"/>
        <v>0.40141030249363463</v>
      </c>
      <c r="F45" s="122">
        <f t="shared" si="1"/>
        <v>0.4</v>
      </c>
    </row>
    <row r="46" spans="1:6" ht="21">
      <c r="A46" s="120">
        <v>11167</v>
      </c>
      <c r="B46" s="124" t="s">
        <v>951</v>
      </c>
      <c r="C46" s="123">
        <v>55769498.449999988</v>
      </c>
      <c r="D46" s="123">
        <v>96647011.609999999</v>
      </c>
      <c r="E46" s="121">
        <f t="shared" si="0"/>
        <v>0.57704317516869352</v>
      </c>
      <c r="F46" s="122">
        <f t="shared" si="1"/>
        <v>0.56999999999999995</v>
      </c>
    </row>
    <row r="47" spans="1:6" ht="21">
      <c r="A47" s="120">
        <v>11169</v>
      </c>
      <c r="B47" s="124" t="s">
        <v>952</v>
      </c>
      <c r="C47" s="123">
        <v>59068970.74000001</v>
      </c>
      <c r="D47" s="123">
        <v>125876260.64</v>
      </c>
      <c r="E47" s="121">
        <f t="shared" si="0"/>
        <v>0.4692621979686416</v>
      </c>
      <c r="F47" s="122">
        <f t="shared" si="1"/>
        <v>0.46</v>
      </c>
    </row>
    <row r="48" spans="1:6" ht="21">
      <c r="A48" s="120">
        <v>11170</v>
      </c>
      <c r="B48" s="124" t="s">
        <v>953</v>
      </c>
      <c r="C48" s="123">
        <v>45618679.480000004</v>
      </c>
      <c r="D48" s="123">
        <v>89702758.609999999</v>
      </c>
      <c r="E48" s="121">
        <f t="shared" si="0"/>
        <v>0.50855380800869221</v>
      </c>
      <c r="F48" s="122">
        <f t="shared" si="1"/>
        <v>0.5</v>
      </c>
    </row>
    <row r="49" spans="1:6" ht="21">
      <c r="A49" s="120">
        <v>11171</v>
      </c>
      <c r="B49" s="124" t="s">
        <v>954</v>
      </c>
      <c r="C49" s="123">
        <v>49594195.479999997</v>
      </c>
      <c r="D49" s="123">
        <v>83666454.649999991</v>
      </c>
      <c r="E49" s="121">
        <f t="shared" si="0"/>
        <v>0.59276081061957608</v>
      </c>
      <c r="F49" s="122">
        <f t="shared" si="1"/>
        <v>0.59</v>
      </c>
    </row>
    <row r="50" spans="1:6" ht="21">
      <c r="A50" s="120">
        <v>11172</v>
      </c>
      <c r="B50" s="124" t="s">
        <v>955</v>
      </c>
      <c r="C50" s="123">
        <v>19911394.970000003</v>
      </c>
      <c r="D50" s="123">
        <v>58494874.620000005</v>
      </c>
      <c r="E50" s="121">
        <f t="shared" si="0"/>
        <v>0.34039554917162074</v>
      </c>
      <c r="F50" s="122">
        <f t="shared" si="1"/>
        <v>0.34</v>
      </c>
    </row>
    <row r="51" spans="1:6" ht="21">
      <c r="A51" s="120">
        <v>11452</v>
      </c>
      <c r="B51" s="124" t="s">
        <v>956</v>
      </c>
      <c r="C51" s="123">
        <v>34532751.129999995</v>
      </c>
      <c r="D51" s="123">
        <v>93041584.739999995</v>
      </c>
      <c r="E51" s="121">
        <f t="shared" si="0"/>
        <v>0.37115394397569668</v>
      </c>
      <c r="F51" s="122">
        <f t="shared" si="1"/>
        <v>0.37</v>
      </c>
    </row>
    <row r="52" spans="1:6" ht="21">
      <c r="A52" s="120">
        <v>10719</v>
      </c>
      <c r="B52" s="124" t="s">
        <v>957</v>
      </c>
      <c r="C52" s="123">
        <v>69169068.199999988</v>
      </c>
      <c r="D52" s="123">
        <v>330024585.27999997</v>
      </c>
      <c r="E52" s="121">
        <f t="shared" si="0"/>
        <v>0.20958762251398774</v>
      </c>
      <c r="F52" s="122">
        <f t="shared" si="1"/>
        <v>0.2</v>
      </c>
    </row>
    <row r="53" spans="1:6" ht="21">
      <c r="A53" s="120">
        <v>11203</v>
      </c>
      <c r="B53" s="124" t="s">
        <v>958</v>
      </c>
      <c r="C53" s="123">
        <v>29450689.23</v>
      </c>
      <c r="D53" s="123">
        <v>62858942.620000005</v>
      </c>
      <c r="E53" s="121">
        <f t="shared" si="0"/>
        <v>0.46852027734602064</v>
      </c>
      <c r="F53" s="122">
        <f t="shared" si="1"/>
        <v>0.46</v>
      </c>
    </row>
    <row r="54" spans="1:6" ht="21">
      <c r="A54" s="120">
        <v>11204</v>
      </c>
      <c r="B54" s="124" t="s">
        <v>959</v>
      </c>
      <c r="C54" s="123">
        <v>32297541.52</v>
      </c>
      <c r="D54" s="123">
        <v>96792017.840000004</v>
      </c>
      <c r="E54" s="121">
        <f t="shared" si="0"/>
        <v>0.33367980377667883</v>
      </c>
      <c r="F54" s="122">
        <f t="shared" si="1"/>
        <v>0.33</v>
      </c>
    </row>
    <row r="55" spans="1:6" ht="21">
      <c r="A55" s="120">
        <v>11205</v>
      </c>
      <c r="B55" s="124" t="s">
        <v>960</v>
      </c>
      <c r="C55" s="123">
        <v>75898934.140000001</v>
      </c>
      <c r="D55" s="123">
        <v>176660271.13</v>
      </c>
      <c r="E55" s="121">
        <f t="shared" si="0"/>
        <v>0.42963216151835193</v>
      </c>
      <c r="F55" s="122">
        <f t="shared" si="1"/>
        <v>0.42</v>
      </c>
    </row>
    <row r="56" spans="1:6" ht="21">
      <c r="A56" s="120">
        <v>11206</v>
      </c>
      <c r="B56" s="124" t="s">
        <v>961</v>
      </c>
      <c r="C56" s="123">
        <v>34838715.049999997</v>
      </c>
      <c r="D56" s="123">
        <v>61119891.43</v>
      </c>
      <c r="E56" s="121">
        <f t="shared" si="0"/>
        <v>0.57000616713955443</v>
      </c>
      <c r="F56" s="122">
        <f t="shared" si="1"/>
        <v>0.56999999999999995</v>
      </c>
    </row>
    <row r="57" spans="1:6" ht="21">
      <c r="A57" s="120">
        <v>11207</v>
      </c>
      <c r="B57" s="124" t="s">
        <v>962</v>
      </c>
      <c r="C57" s="123">
        <v>42779579.540000007</v>
      </c>
      <c r="D57" s="123">
        <v>64275296.480000012</v>
      </c>
      <c r="E57" s="121">
        <f t="shared" si="0"/>
        <v>0.66556798463483335</v>
      </c>
      <c r="F57" s="122">
        <f t="shared" si="1"/>
        <v>0.66</v>
      </c>
    </row>
    <row r="58" spans="1:6" ht="21">
      <c r="A58" s="120">
        <v>11208</v>
      </c>
      <c r="B58" s="124" t="s">
        <v>963</v>
      </c>
      <c r="C58" s="123">
        <v>25254689.020000003</v>
      </c>
      <c r="D58" s="123">
        <v>59020177.409999996</v>
      </c>
      <c r="E58" s="121">
        <f t="shared" si="0"/>
        <v>0.42789923934930452</v>
      </c>
      <c r="F58" s="122">
        <f t="shared" si="1"/>
        <v>0.42</v>
      </c>
    </row>
    <row r="59" spans="1:6" ht="21">
      <c r="A59" s="120">
        <v>10716</v>
      </c>
      <c r="B59" s="124" t="s">
        <v>964</v>
      </c>
      <c r="C59" s="123">
        <v>194826170.43000001</v>
      </c>
      <c r="D59" s="123">
        <v>839641667.62999988</v>
      </c>
      <c r="E59" s="121">
        <f t="shared" si="0"/>
        <v>0.23203490005435623</v>
      </c>
      <c r="F59" s="122">
        <f t="shared" si="1"/>
        <v>0.23</v>
      </c>
    </row>
    <row r="60" spans="1:6" ht="21">
      <c r="A60" s="120">
        <v>11173</v>
      </c>
      <c r="B60" s="124" t="s">
        <v>965</v>
      </c>
      <c r="C60" s="123">
        <v>23846512.48</v>
      </c>
      <c r="D60" s="123">
        <v>45680865.579999998</v>
      </c>
      <c r="E60" s="121">
        <f t="shared" si="0"/>
        <v>0.52202409427286511</v>
      </c>
      <c r="F60" s="122">
        <f t="shared" si="1"/>
        <v>0.52</v>
      </c>
    </row>
    <row r="61" spans="1:6" ht="21">
      <c r="A61" s="120">
        <v>11174</v>
      </c>
      <c r="B61" s="124" t="s">
        <v>966</v>
      </c>
      <c r="C61" s="123">
        <v>18364367.809999999</v>
      </c>
      <c r="D61" s="123">
        <v>37363804.359999999</v>
      </c>
      <c r="E61" s="121">
        <f t="shared" si="0"/>
        <v>0.49150155142285407</v>
      </c>
      <c r="F61" s="122">
        <f t="shared" si="1"/>
        <v>0.49</v>
      </c>
    </row>
    <row r="62" spans="1:6" ht="21">
      <c r="A62" s="120">
        <v>11175</v>
      </c>
      <c r="B62" s="124" t="s">
        <v>967</v>
      </c>
      <c r="C62" s="123">
        <v>34169681.659999996</v>
      </c>
      <c r="D62" s="123">
        <v>73356831.299999982</v>
      </c>
      <c r="E62" s="121">
        <f t="shared" si="0"/>
        <v>0.4658009493384429</v>
      </c>
      <c r="F62" s="122">
        <f t="shared" si="1"/>
        <v>0.46</v>
      </c>
    </row>
    <row r="63" spans="1:6" ht="21">
      <c r="A63" s="120">
        <v>11176</v>
      </c>
      <c r="B63" s="124" t="s">
        <v>968</v>
      </c>
      <c r="C63" s="123">
        <v>39589080.530000009</v>
      </c>
      <c r="D63" s="123">
        <v>99175536.219999999</v>
      </c>
      <c r="E63" s="121">
        <f t="shared" si="0"/>
        <v>0.39918191561051897</v>
      </c>
      <c r="F63" s="122">
        <f t="shared" si="1"/>
        <v>0.39</v>
      </c>
    </row>
    <row r="64" spans="1:6" ht="21">
      <c r="A64" s="120">
        <v>11177</v>
      </c>
      <c r="B64" s="124" t="s">
        <v>969</v>
      </c>
      <c r="C64" s="123">
        <v>57748248.030000009</v>
      </c>
      <c r="D64" s="123">
        <v>131744960.56</v>
      </c>
      <c r="E64" s="121">
        <f t="shared" si="0"/>
        <v>0.43833363936300235</v>
      </c>
      <c r="F64" s="122">
        <f t="shared" si="1"/>
        <v>0.43</v>
      </c>
    </row>
    <row r="65" spans="1:6" ht="21">
      <c r="A65" s="120">
        <v>11178</v>
      </c>
      <c r="B65" s="124" t="s">
        <v>970</v>
      </c>
      <c r="C65" s="123">
        <v>21157277.559999999</v>
      </c>
      <c r="D65" s="123">
        <v>47609615.210000001</v>
      </c>
      <c r="E65" s="121">
        <f t="shared" si="0"/>
        <v>0.44439085396254346</v>
      </c>
      <c r="F65" s="122">
        <f t="shared" si="1"/>
        <v>0.44</v>
      </c>
    </row>
    <row r="66" spans="1:6" ht="21">
      <c r="A66" s="120">
        <v>11179</v>
      </c>
      <c r="B66" s="124" t="s">
        <v>971</v>
      </c>
      <c r="C66" s="123">
        <v>25551881.499999996</v>
      </c>
      <c r="D66" s="123">
        <v>60663020.089999989</v>
      </c>
      <c r="E66" s="121">
        <f t="shared" ref="E66:E129" si="2">SUM(C66/D66)</f>
        <v>0.42121017816276018</v>
      </c>
      <c r="F66" s="122">
        <f t="shared" ref="F66:F129" si="3">TRUNC(E66,2)</f>
        <v>0.42</v>
      </c>
    </row>
    <row r="67" spans="1:6" ht="21">
      <c r="A67" s="120">
        <v>11180</v>
      </c>
      <c r="B67" s="124" t="s">
        <v>972</v>
      </c>
      <c r="C67" s="123">
        <v>22070820.389999997</v>
      </c>
      <c r="D67" s="123">
        <v>46136580.219999999</v>
      </c>
      <c r="E67" s="121">
        <f t="shared" si="2"/>
        <v>0.47838006815321776</v>
      </c>
      <c r="F67" s="122">
        <f t="shared" si="3"/>
        <v>0.47</v>
      </c>
    </row>
    <row r="68" spans="1:6" ht="21">
      <c r="A68" s="120">
        <v>11181</v>
      </c>
      <c r="B68" s="124" t="s">
        <v>973</v>
      </c>
      <c r="C68" s="123">
        <v>18429328.100000001</v>
      </c>
      <c r="D68" s="123">
        <v>43146675.980000004</v>
      </c>
      <c r="E68" s="121">
        <f t="shared" si="2"/>
        <v>0.42713204856250436</v>
      </c>
      <c r="F68" s="122">
        <f t="shared" si="3"/>
        <v>0.42</v>
      </c>
    </row>
    <row r="69" spans="1:6" ht="21">
      <c r="A69" s="120">
        <v>11182</v>
      </c>
      <c r="B69" s="124" t="s">
        <v>974</v>
      </c>
      <c r="C69" s="123">
        <v>22983286.300000001</v>
      </c>
      <c r="D69" s="123">
        <v>35787043.670000002</v>
      </c>
      <c r="E69" s="121">
        <f t="shared" si="2"/>
        <v>0.64222366373522799</v>
      </c>
      <c r="F69" s="122">
        <f t="shared" si="3"/>
        <v>0.64</v>
      </c>
    </row>
    <row r="70" spans="1:6" ht="21">
      <c r="A70" s="120">
        <v>11183</v>
      </c>
      <c r="B70" s="124" t="s">
        <v>975</v>
      </c>
      <c r="C70" s="123">
        <v>15232905.890000001</v>
      </c>
      <c r="D70" s="123">
        <v>31617711.969999999</v>
      </c>
      <c r="E70" s="121">
        <f t="shared" si="2"/>
        <v>0.48178394136974617</v>
      </c>
      <c r="F70" s="122">
        <f t="shared" si="3"/>
        <v>0.48</v>
      </c>
    </row>
    <row r="71" spans="1:6" ht="21">
      <c r="A71" s="120">
        <v>11453</v>
      </c>
      <c r="B71" s="124" t="s">
        <v>976</v>
      </c>
      <c r="C71" s="123">
        <v>48548525.229999997</v>
      </c>
      <c r="D71" s="123">
        <v>204703754.39999998</v>
      </c>
      <c r="E71" s="121">
        <f t="shared" si="2"/>
        <v>0.23716480126267778</v>
      </c>
      <c r="F71" s="122">
        <f t="shared" si="3"/>
        <v>0.23</v>
      </c>
    </row>
    <row r="72" spans="1:6" ht="21">
      <c r="A72" s="120">
        <v>11625</v>
      </c>
      <c r="B72" s="124" t="s">
        <v>977</v>
      </c>
      <c r="C72" s="123">
        <v>14452570.58</v>
      </c>
      <c r="D72" s="123">
        <v>32988587.140000001</v>
      </c>
      <c r="E72" s="121">
        <f t="shared" si="2"/>
        <v>0.43810820144145163</v>
      </c>
      <c r="F72" s="122">
        <f t="shared" si="3"/>
        <v>0.43</v>
      </c>
    </row>
    <row r="73" spans="1:6" ht="21">
      <c r="A73" s="120">
        <v>25017</v>
      </c>
      <c r="B73" s="124" t="s">
        <v>978</v>
      </c>
      <c r="C73" s="123">
        <v>35424854.840000004</v>
      </c>
      <c r="D73" s="123">
        <v>51701447.200000003</v>
      </c>
      <c r="E73" s="121">
        <f t="shared" si="2"/>
        <v>0.68518110727082315</v>
      </c>
      <c r="F73" s="122">
        <f t="shared" si="3"/>
        <v>0.68</v>
      </c>
    </row>
    <row r="74" spans="1:6" ht="21">
      <c r="A74" s="120">
        <v>10717</v>
      </c>
      <c r="B74" s="124" t="s">
        <v>979</v>
      </c>
      <c r="C74" s="123">
        <v>169055781.50999999</v>
      </c>
      <c r="D74" s="123">
        <v>716503393.30000007</v>
      </c>
      <c r="E74" s="121">
        <f t="shared" si="2"/>
        <v>0.23594554204604626</v>
      </c>
      <c r="F74" s="122">
        <f t="shared" si="3"/>
        <v>0.23</v>
      </c>
    </row>
    <row r="75" spans="1:6" ht="21">
      <c r="A75" s="120">
        <v>10718</v>
      </c>
      <c r="B75" s="124" t="s">
        <v>980</v>
      </c>
      <c r="C75" s="123">
        <v>101537253.06999999</v>
      </c>
      <c r="D75" s="123">
        <v>417705657.84999996</v>
      </c>
      <c r="E75" s="121">
        <f t="shared" si="2"/>
        <v>0.24308326009427073</v>
      </c>
      <c r="F75" s="122">
        <f t="shared" si="3"/>
        <v>0.24</v>
      </c>
    </row>
    <row r="76" spans="1:6" ht="21">
      <c r="A76" s="120">
        <v>11184</v>
      </c>
      <c r="B76" s="124" t="s">
        <v>981</v>
      </c>
      <c r="C76" s="123">
        <v>51827609.409999989</v>
      </c>
      <c r="D76" s="123">
        <v>104744076.00999999</v>
      </c>
      <c r="E76" s="121">
        <f t="shared" si="2"/>
        <v>0.4948022970296857</v>
      </c>
      <c r="F76" s="122">
        <f t="shared" si="3"/>
        <v>0.49</v>
      </c>
    </row>
    <row r="77" spans="1:6" ht="21">
      <c r="A77" s="120">
        <v>11185</v>
      </c>
      <c r="B77" s="124" t="s">
        <v>982</v>
      </c>
      <c r="C77" s="123">
        <v>26052525.310000002</v>
      </c>
      <c r="D77" s="123">
        <v>63422574.989999995</v>
      </c>
      <c r="E77" s="121">
        <f t="shared" si="2"/>
        <v>0.41077684584878132</v>
      </c>
      <c r="F77" s="122">
        <f t="shared" si="3"/>
        <v>0.41</v>
      </c>
    </row>
    <row r="78" spans="1:6" ht="21">
      <c r="A78" s="120">
        <v>11186</v>
      </c>
      <c r="B78" s="124" t="s">
        <v>983</v>
      </c>
      <c r="C78" s="123">
        <v>46127624.270000011</v>
      </c>
      <c r="D78" s="123">
        <v>120670880.68000001</v>
      </c>
      <c r="E78" s="121">
        <f t="shared" si="2"/>
        <v>0.38225977974191749</v>
      </c>
      <c r="F78" s="122">
        <f t="shared" si="3"/>
        <v>0.38</v>
      </c>
    </row>
    <row r="79" spans="1:6" ht="21">
      <c r="A79" s="120">
        <v>11187</v>
      </c>
      <c r="B79" s="124" t="s">
        <v>984</v>
      </c>
      <c r="C79" s="123">
        <v>53064421.57</v>
      </c>
      <c r="D79" s="123">
        <v>105236800.14</v>
      </c>
      <c r="E79" s="121">
        <f t="shared" si="2"/>
        <v>0.50423826550604578</v>
      </c>
      <c r="F79" s="122">
        <f t="shared" si="3"/>
        <v>0.5</v>
      </c>
    </row>
    <row r="80" spans="1:6" ht="21">
      <c r="A80" s="120">
        <v>11188</v>
      </c>
      <c r="B80" s="124" t="s">
        <v>985</v>
      </c>
      <c r="C80" s="123">
        <v>23555935.959999997</v>
      </c>
      <c r="D80" s="123">
        <v>73205524.069999993</v>
      </c>
      <c r="E80" s="121">
        <f t="shared" si="2"/>
        <v>0.32177812069859008</v>
      </c>
      <c r="F80" s="122">
        <f t="shared" si="3"/>
        <v>0.32</v>
      </c>
    </row>
    <row r="81" spans="1:6" ht="21">
      <c r="A81" s="120">
        <v>40744</v>
      </c>
      <c r="B81" s="124" t="s">
        <v>986</v>
      </c>
      <c r="C81" s="123">
        <v>3031858.86</v>
      </c>
      <c r="D81" s="123">
        <v>9333929.4800000004</v>
      </c>
      <c r="E81" s="121">
        <f t="shared" si="2"/>
        <v>0.32482127345148953</v>
      </c>
      <c r="F81" s="122">
        <f t="shared" si="3"/>
        <v>0.32</v>
      </c>
    </row>
    <row r="82" spans="1:6" ht="21">
      <c r="A82" s="120">
        <v>40745</v>
      </c>
      <c r="B82" s="124" t="s">
        <v>987</v>
      </c>
      <c r="C82" s="123">
        <v>753559.94</v>
      </c>
      <c r="D82" s="123">
        <v>7334933.6500000004</v>
      </c>
      <c r="E82" s="121">
        <f t="shared" si="2"/>
        <v>0.10273575412641939</v>
      </c>
      <c r="F82" s="122">
        <f t="shared" si="3"/>
        <v>0.1</v>
      </c>
    </row>
    <row r="83" spans="1:6" ht="21">
      <c r="A83" s="120">
        <v>10672</v>
      </c>
      <c r="B83" s="124" t="s">
        <v>988</v>
      </c>
      <c r="C83" s="123">
        <v>592724274.10000014</v>
      </c>
      <c r="D83" s="123">
        <v>1950719692.4400005</v>
      </c>
      <c r="E83" s="121">
        <f t="shared" si="2"/>
        <v>0.30384902372037287</v>
      </c>
      <c r="F83" s="122">
        <f t="shared" si="3"/>
        <v>0.3</v>
      </c>
    </row>
    <row r="84" spans="1:6" ht="21">
      <c r="A84" s="120">
        <v>11146</v>
      </c>
      <c r="B84" s="124" t="s">
        <v>989</v>
      </c>
      <c r="C84" s="123">
        <v>45309962.800000004</v>
      </c>
      <c r="D84" s="123">
        <v>96816201.830000013</v>
      </c>
      <c r="E84" s="121">
        <f t="shared" si="2"/>
        <v>0.467999796971585</v>
      </c>
      <c r="F84" s="122">
        <f t="shared" si="3"/>
        <v>0.46</v>
      </c>
    </row>
    <row r="85" spans="1:6" ht="21">
      <c r="A85" s="120">
        <v>11147</v>
      </c>
      <c r="B85" s="124" t="s">
        <v>990</v>
      </c>
      <c r="C85" s="123">
        <v>89134611</v>
      </c>
      <c r="D85" s="123">
        <v>206992294.5</v>
      </c>
      <c r="E85" s="121">
        <f t="shared" si="2"/>
        <v>0.43061801510683773</v>
      </c>
      <c r="F85" s="122">
        <f t="shared" si="3"/>
        <v>0.43</v>
      </c>
    </row>
    <row r="86" spans="1:6" ht="21">
      <c r="A86" s="120">
        <v>11148</v>
      </c>
      <c r="B86" s="124" t="s">
        <v>991</v>
      </c>
      <c r="C86" s="123">
        <v>39724047.080000013</v>
      </c>
      <c r="D86" s="123">
        <v>74967612.520000011</v>
      </c>
      <c r="E86" s="121">
        <f t="shared" si="2"/>
        <v>0.52988278197338023</v>
      </c>
      <c r="F86" s="122">
        <f t="shared" si="3"/>
        <v>0.52</v>
      </c>
    </row>
    <row r="87" spans="1:6" ht="21">
      <c r="A87" s="120">
        <v>11149</v>
      </c>
      <c r="B87" s="124" t="s">
        <v>992</v>
      </c>
      <c r="C87" s="123">
        <v>60641860.480000004</v>
      </c>
      <c r="D87" s="123">
        <v>103240837.23999999</v>
      </c>
      <c r="E87" s="121">
        <f t="shared" si="2"/>
        <v>0.58738249418714228</v>
      </c>
      <c r="F87" s="122">
        <f t="shared" si="3"/>
        <v>0.57999999999999996</v>
      </c>
    </row>
    <row r="88" spans="1:6" ht="21">
      <c r="A88" s="120">
        <v>11150</v>
      </c>
      <c r="B88" s="124" t="s">
        <v>993</v>
      </c>
      <c r="C88" s="123">
        <v>37852065.879999995</v>
      </c>
      <c r="D88" s="123">
        <v>90346453.030000001</v>
      </c>
      <c r="E88" s="121">
        <f t="shared" si="2"/>
        <v>0.41896571044610931</v>
      </c>
      <c r="F88" s="122">
        <f t="shared" si="3"/>
        <v>0.41</v>
      </c>
    </row>
    <row r="89" spans="1:6" ht="21">
      <c r="A89" s="120">
        <v>11151</v>
      </c>
      <c r="B89" s="124" t="s">
        <v>994</v>
      </c>
      <c r="C89" s="123">
        <v>53473938.93</v>
      </c>
      <c r="D89" s="123">
        <v>92711985.230000004</v>
      </c>
      <c r="E89" s="121">
        <f t="shared" si="2"/>
        <v>0.57677482363625143</v>
      </c>
      <c r="F89" s="122">
        <f t="shared" si="3"/>
        <v>0.56999999999999995</v>
      </c>
    </row>
    <row r="90" spans="1:6" ht="21">
      <c r="A90" s="120">
        <v>11152</v>
      </c>
      <c r="B90" s="124" t="s">
        <v>995</v>
      </c>
      <c r="C90" s="123">
        <v>71834410.600000009</v>
      </c>
      <c r="D90" s="123">
        <v>143929596.13</v>
      </c>
      <c r="E90" s="121">
        <f t="shared" si="2"/>
        <v>0.49909408857868104</v>
      </c>
      <c r="F90" s="122">
        <f t="shared" si="3"/>
        <v>0.49</v>
      </c>
    </row>
    <row r="91" spans="1:6" ht="21">
      <c r="A91" s="120">
        <v>11153</v>
      </c>
      <c r="B91" s="124" t="s">
        <v>996</v>
      </c>
      <c r="C91" s="123">
        <v>25245792.219999999</v>
      </c>
      <c r="D91" s="123">
        <v>48691221.079999998</v>
      </c>
      <c r="E91" s="121">
        <f t="shared" si="2"/>
        <v>0.51848755607342434</v>
      </c>
      <c r="F91" s="122">
        <f t="shared" si="3"/>
        <v>0.51</v>
      </c>
    </row>
    <row r="92" spans="1:6" ht="21">
      <c r="A92" s="120">
        <v>11154</v>
      </c>
      <c r="B92" s="124" t="s">
        <v>997</v>
      </c>
      <c r="C92" s="123">
        <v>58290421.219999999</v>
      </c>
      <c r="D92" s="123">
        <v>101695352.45</v>
      </c>
      <c r="E92" s="121">
        <f t="shared" si="2"/>
        <v>0.57318667781459665</v>
      </c>
      <c r="F92" s="122">
        <f t="shared" si="3"/>
        <v>0.56999999999999995</v>
      </c>
    </row>
    <row r="93" spans="1:6" ht="21">
      <c r="A93" s="120">
        <v>11155</v>
      </c>
      <c r="B93" s="124" t="s">
        <v>998</v>
      </c>
      <c r="C93" s="123">
        <v>44515970.339999996</v>
      </c>
      <c r="D93" s="123">
        <v>73745629.859999985</v>
      </c>
      <c r="E93" s="121">
        <f t="shared" si="2"/>
        <v>0.60364214699243746</v>
      </c>
      <c r="F93" s="122">
        <f t="shared" si="3"/>
        <v>0.6</v>
      </c>
    </row>
    <row r="94" spans="1:6" ht="21">
      <c r="A94" s="120">
        <v>11156</v>
      </c>
      <c r="B94" s="124" t="s">
        <v>999</v>
      </c>
      <c r="C94" s="123">
        <v>38991588.889999993</v>
      </c>
      <c r="D94" s="123">
        <v>102188128.97999999</v>
      </c>
      <c r="E94" s="121">
        <f t="shared" si="2"/>
        <v>0.38156671698756056</v>
      </c>
      <c r="F94" s="122">
        <f t="shared" si="3"/>
        <v>0.38</v>
      </c>
    </row>
    <row r="95" spans="1:6" ht="21">
      <c r="A95" s="120">
        <v>11157</v>
      </c>
      <c r="B95" s="124" t="s">
        <v>1000</v>
      </c>
      <c r="C95" s="123">
        <v>42948110.730000004</v>
      </c>
      <c r="D95" s="123">
        <v>74377160.629999995</v>
      </c>
      <c r="E95" s="121">
        <f t="shared" si="2"/>
        <v>0.57743681482614839</v>
      </c>
      <c r="F95" s="122">
        <f t="shared" si="3"/>
        <v>0.56999999999999995</v>
      </c>
    </row>
    <row r="96" spans="1:6" ht="21">
      <c r="A96" s="120">
        <v>10714</v>
      </c>
      <c r="B96" s="124" t="s">
        <v>1001</v>
      </c>
      <c r="C96" s="123">
        <v>219873902.00999999</v>
      </c>
      <c r="D96" s="123">
        <v>791588822.00999987</v>
      </c>
      <c r="E96" s="121">
        <f t="shared" si="2"/>
        <v>0.27776276760919494</v>
      </c>
      <c r="F96" s="122">
        <f t="shared" si="3"/>
        <v>0.27</v>
      </c>
    </row>
    <row r="97" spans="1:6" ht="21">
      <c r="A97" s="120">
        <v>11140</v>
      </c>
      <c r="B97" s="124" t="s">
        <v>1002</v>
      </c>
      <c r="C97" s="123">
        <v>37454877.870000005</v>
      </c>
      <c r="D97" s="123">
        <v>74997550.060000002</v>
      </c>
      <c r="E97" s="121">
        <f t="shared" si="2"/>
        <v>0.49941468541352513</v>
      </c>
      <c r="F97" s="122">
        <f t="shared" si="3"/>
        <v>0.49</v>
      </c>
    </row>
    <row r="98" spans="1:6" ht="21">
      <c r="A98" s="120">
        <v>11141</v>
      </c>
      <c r="B98" s="124" t="s">
        <v>1003</v>
      </c>
      <c r="C98" s="123">
        <v>45240256.780000009</v>
      </c>
      <c r="D98" s="123">
        <v>91198646.530000001</v>
      </c>
      <c r="E98" s="121">
        <f t="shared" si="2"/>
        <v>0.49606280905844502</v>
      </c>
      <c r="F98" s="122">
        <f t="shared" si="3"/>
        <v>0.49</v>
      </c>
    </row>
    <row r="99" spans="1:6" ht="21">
      <c r="A99" s="120">
        <v>11142</v>
      </c>
      <c r="B99" s="124" t="s">
        <v>1004</v>
      </c>
      <c r="C99" s="123">
        <v>88195489.749999985</v>
      </c>
      <c r="D99" s="123">
        <v>152907153.80000001</v>
      </c>
      <c r="E99" s="121">
        <f t="shared" si="2"/>
        <v>0.5767911281989998</v>
      </c>
      <c r="F99" s="122">
        <f t="shared" si="3"/>
        <v>0.56999999999999995</v>
      </c>
    </row>
    <row r="100" spans="1:6" ht="21">
      <c r="A100" s="120">
        <v>11143</v>
      </c>
      <c r="B100" s="124" t="s">
        <v>1005</v>
      </c>
      <c r="C100" s="123">
        <v>30528824.259999998</v>
      </c>
      <c r="D100" s="123">
        <v>58966308.839999996</v>
      </c>
      <c r="E100" s="121">
        <f t="shared" si="2"/>
        <v>0.51773334401577242</v>
      </c>
      <c r="F100" s="122">
        <f t="shared" si="3"/>
        <v>0.51</v>
      </c>
    </row>
    <row r="101" spans="1:6" ht="21">
      <c r="A101" s="120">
        <v>11144</v>
      </c>
      <c r="B101" s="124" t="s">
        <v>1006</v>
      </c>
      <c r="C101" s="123">
        <v>63149040.909999996</v>
      </c>
      <c r="D101" s="123">
        <v>133387223.69000001</v>
      </c>
      <c r="E101" s="121">
        <f t="shared" si="2"/>
        <v>0.47342645841975234</v>
      </c>
      <c r="F101" s="122">
        <f t="shared" si="3"/>
        <v>0.47</v>
      </c>
    </row>
    <row r="102" spans="1:6" ht="21">
      <c r="A102" s="120">
        <v>11145</v>
      </c>
      <c r="B102" s="124" t="s">
        <v>1007</v>
      </c>
      <c r="C102" s="123">
        <v>23607389.979999997</v>
      </c>
      <c r="D102" s="123">
        <v>64173528.369999997</v>
      </c>
      <c r="E102" s="121">
        <f t="shared" si="2"/>
        <v>0.36786803810893526</v>
      </c>
      <c r="F102" s="122">
        <f t="shared" si="3"/>
        <v>0.36</v>
      </c>
    </row>
    <row r="103" spans="1:6" ht="21">
      <c r="A103" s="120">
        <v>24956</v>
      </c>
      <c r="B103" s="124" t="s">
        <v>1008</v>
      </c>
      <c r="C103" s="123">
        <v>25887976.689999998</v>
      </c>
      <c r="D103" s="123">
        <v>42546484.420000002</v>
      </c>
      <c r="E103" s="121">
        <f t="shared" si="2"/>
        <v>0.60846335585439648</v>
      </c>
      <c r="F103" s="122">
        <f t="shared" si="3"/>
        <v>0.6</v>
      </c>
    </row>
    <row r="104" spans="1:6" ht="21">
      <c r="A104" s="120">
        <v>10727</v>
      </c>
      <c r="B104" s="124" t="s">
        <v>1009</v>
      </c>
      <c r="C104" s="123">
        <v>337260062.77999997</v>
      </c>
      <c r="D104" s="123">
        <v>935649711.3900001</v>
      </c>
      <c r="E104" s="121">
        <f t="shared" si="2"/>
        <v>0.36045547673922412</v>
      </c>
      <c r="F104" s="122">
        <f t="shared" si="3"/>
        <v>0.36</v>
      </c>
    </row>
    <row r="105" spans="1:6" ht="21">
      <c r="A105" s="120">
        <v>11264</v>
      </c>
      <c r="B105" s="124" t="s">
        <v>1010</v>
      </c>
      <c r="C105" s="123">
        <v>73923285.900000006</v>
      </c>
      <c r="D105" s="123">
        <v>125440442.79000002</v>
      </c>
      <c r="E105" s="121">
        <f t="shared" si="2"/>
        <v>0.58930982907765284</v>
      </c>
      <c r="F105" s="122">
        <f t="shared" si="3"/>
        <v>0.57999999999999996</v>
      </c>
    </row>
    <row r="106" spans="1:6" ht="21">
      <c r="A106" s="120">
        <v>11265</v>
      </c>
      <c r="B106" s="124" t="s">
        <v>1011</v>
      </c>
      <c r="C106" s="123">
        <v>128635714.72</v>
      </c>
      <c r="D106" s="123">
        <v>296727952.97000003</v>
      </c>
      <c r="E106" s="121">
        <f t="shared" si="2"/>
        <v>0.4335139761268309</v>
      </c>
      <c r="F106" s="122">
        <f t="shared" si="3"/>
        <v>0.43</v>
      </c>
    </row>
    <row r="107" spans="1:6" ht="21">
      <c r="A107" s="120">
        <v>11266</v>
      </c>
      <c r="B107" s="124" t="s">
        <v>1012</v>
      </c>
      <c r="C107" s="123">
        <v>176394343.22999999</v>
      </c>
      <c r="D107" s="123">
        <v>331640125.10999995</v>
      </c>
      <c r="E107" s="121">
        <f t="shared" si="2"/>
        <v>0.53188480486639755</v>
      </c>
      <c r="F107" s="122">
        <f t="shared" si="3"/>
        <v>0.53</v>
      </c>
    </row>
    <row r="108" spans="1:6" ht="21">
      <c r="A108" s="120">
        <v>11267</v>
      </c>
      <c r="B108" s="124" t="s">
        <v>1013</v>
      </c>
      <c r="C108" s="123">
        <v>60708930.24000001</v>
      </c>
      <c r="D108" s="123">
        <v>100809578.37</v>
      </c>
      <c r="E108" s="121">
        <f t="shared" si="2"/>
        <v>0.60221390885279635</v>
      </c>
      <c r="F108" s="122">
        <f t="shared" si="3"/>
        <v>0.6</v>
      </c>
    </row>
    <row r="109" spans="1:6" ht="21">
      <c r="A109" s="120">
        <v>11268</v>
      </c>
      <c r="B109" s="124" t="s">
        <v>1014</v>
      </c>
      <c r="C109" s="123">
        <v>85166801.719999999</v>
      </c>
      <c r="D109" s="123">
        <v>158057728.80000001</v>
      </c>
      <c r="E109" s="121">
        <f t="shared" si="2"/>
        <v>0.53883351587170214</v>
      </c>
      <c r="F109" s="122">
        <f t="shared" si="3"/>
        <v>0.53</v>
      </c>
    </row>
    <row r="110" spans="1:6" ht="21">
      <c r="A110" s="120">
        <v>11269</v>
      </c>
      <c r="B110" s="124" t="s">
        <v>1015</v>
      </c>
      <c r="C110" s="123">
        <v>71337073.870000005</v>
      </c>
      <c r="D110" s="123">
        <v>132743816.96000001</v>
      </c>
      <c r="E110" s="121">
        <f t="shared" si="2"/>
        <v>0.5374041179748219</v>
      </c>
      <c r="F110" s="122">
        <f t="shared" si="3"/>
        <v>0.53</v>
      </c>
    </row>
    <row r="111" spans="1:6" ht="21">
      <c r="A111" s="120">
        <v>11270</v>
      </c>
      <c r="B111" s="124" t="s">
        <v>1016</v>
      </c>
      <c r="C111" s="123">
        <v>28153863.530000001</v>
      </c>
      <c r="D111" s="123">
        <v>43624074.329999998</v>
      </c>
      <c r="E111" s="121">
        <f t="shared" si="2"/>
        <v>0.64537446266541798</v>
      </c>
      <c r="F111" s="122">
        <f t="shared" si="3"/>
        <v>0.64</v>
      </c>
    </row>
    <row r="112" spans="1:6" ht="21">
      <c r="A112" s="120">
        <v>11271</v>
      </c>
      <c r="B112" s="124" t="s">
        <v>1017</v>
      </c>
      <c r="C112" s="123">
        <v>44878767.509999983</v>
      </c>
      <c r="D112" s="123">
        <v>76228803.249999985</v>
      </c>
      <c r="E112" s="121">
        <f t="shared" si="2"/>
        <v>0.58873766341071332</v>
      </c>
      <c r="F112" s="122">
        <f t="shared" si="3"/>
        <v>0.57999999999999996</v>
      </c>
    </row>
    <row r="113" spans="1:6" ht="21">
      <c r="A113" s="120">
        <v>11272</v>
      </c>
      <c r="B113" s="124" t="s">
        <v>1018</v>
      </c>
      <c r="C113" s="123">
        <v>45669527.910000004</v>
      </c>
      <c r="D113" s="123">
        <v>79533403.319999993</v>
      </c>
      <c r="E113" s="121">
        <f t="shared" si="2"/>
        <v>0.57421820271226398</v>
      </c>
      <c r="F113" s="122">
        <f t="shared" si="3"/>
        <v>0.56999999999999995</v>
      </c>
    </row>
    <row r="114" spans="1:6" ht="21">
      <c r="A114" s="120">
        <v>11457</v>
      </c>
      <c r="B114" s="124" t="s">
        <v>1019</v>
      </c>
      <c r="C114" s="123">
        <v>77436397.129999995</v>
      </c>
      <c r="D114" s="123">
        <v>180944687.13999999</v>
      </c>
      <c r="E114" s="121">
        <f t="shared" si="2"/>
        <v>0.42795618016729131</v>
      </c>
      <c r="F114" s="122">
        <f t="shared" si="3"/>
        <v>0.42</v>
      </c>
    </row>
    <row r="115" spans="1:6" ht="21">
      <c r="A115" s="120">
        <v>10722</v>
      </c>
      <c r="B115" s="124" t="s">
        <v>1020</v>
      </c>
      <c r="C115" s="123">
        <v>149608689.69</v>
      </c>
      <c r="D115" s="123">
        <v>518786122.32999998</v>
      </c>
      <c r="E115" s="121">
        <f t="shared" si="2"/>
        <v>0.28838221234228367</v>
      </c>
      <c r="F115" s="122">
        <f t="shared" si="3"/>
        <v>0.28000000000000003</v>
      </c>
    </row>
    <row r="116" spans="1:6" ht="21">
      <c r="A116" s="120">
        <v>10723</v>
      </c>
      <c r="B116" s="124" t="s">
        <v>1021</v>
      </c>
      <c r="C116" s="123">
        <v>132028209.23999999</v>
      </c>
      <c r="D116" s="123">
        <v>712952299.66000009</v>
      </c>
      <c r="E116" s="121">
        <f t="shared" si="2"/>
        <v>0.18518519303880912</v>
      </c>
      <c r="F116" s="122">
        <f t="shared" si="3"/>
        <v>0.18</v>
      </c>
    </row>
    <row r="117" spans="1:6" ht="21">
      <c r="A117" s="120">
        <v>11238</v>
      </c>
      <c r="B117" s="124" t="s">
        <v>1022</v>
      </c>
      <c r="C117" s="123">
        <v>35275328.49000001</v>
      </c>
      <c r="D117" s="123">
        <v>100155965.24000001</v>
      </c>
      <c r="E117" s="121">
        <f t="shared" si="2"/>
        <v>0.35220396913425028</v>
      </c>
      <c r="F117" s="122">
        <f t="shared" si="3"/>
        <v>0.35</v>
      </c>
    </row>
    <row r="118" spans="1:6" ht="21">
      <c r="A118" s="120">
        <v>11239</v>
      </c>
      <c r="B118" s="124" t="s">
        <v>1023</v>
      </c>
      <c r="C118" s="123">
        <v>33695059.020000003</v>
      </c>
      <c r="D118" s="123">
        <v>75472083.870000005</v>
      </c>
      <c r="E118" s="121">
        <f t="shared" si="2"/>
        <v>0.4464572500481031</v>
      </c>
      <c r="F118" s="122">
        <f t="shared" si="3"/>
        <v>0.44</v>
      </c>
    </row>
    <row r="119" spans="1:6" ht="21">
      <c r="A119" s="120">
        <v>11240</v>
      </c>
      <c r="B119" s="124" t="s">
        <v>1024</v>
      </c>
      <c r="C119" s="123">
        <v>71281836.420000002</v>
      </c>
      <c r="D119" s="123">
        <v>170185046.01999998</v>
      </c>
      <c r="E119" s="121">
        <f t="shared" si="2"/>
        <v>0.4188490004675442</v>
      </c>
      <c r="F119" s="122">
        <f t="shared" si="3"/>
        <v>0.41</v>
      </c>
    </row>
    <row r="120" spans="1:6" ht="21">
      <c r="A120" s="120">
        <v>11241</v>
      </c>
      <c r="B120" s="124" t="s">
        <v>1025</v>
      </c>
      <c r="C120" s="123">
        <v>70161531.379999995</v>
      </c>
      <c r="D120" s="123">
        <v>149699813.34999999</v>
      </c>
      <c r="E120" s="121">
        <f t="shared" si="2"/>
        <v>0.46868148870674592</v>
      </c>
      <c r="F120" s="122">
        <f t="shared" si="3"/>
        <v>0.46</v>
      </c>
    </row>
    <row r="121" spans="1:6" ht="21">
      <c r="A121" s="120">
        <v>11242</v>
      </c>
      <c r="B121" s="124" t="s">
        <v>1026</v>
      </c>
      <c r="C121" s="123">
        <v>73678053.390000015</v>
      </c>
      <c r="D121" s="123">
        <v>155947283.42000002</v>
      </c>
      <c r="E121" s="121">
        <f t="shared" si="2"/>
        <v>0.47245486919813129</v>
      </c>
      <c r="F121" s="122">
        <f t="shared" si="3"/>
        <v>0.47</v>
      </c>
    </row>
    <row r="122" spans="1:6" ht="21">
      <c r="A122" s="120">
        <v>11243</v>
      </c>
      <c r="B122" s="124" t="s">
        <v>1027</v>
      </c>
      <c r="C122" s="123">
        <v>70525941.409999996</v>
      </c>
      <c r="D122" s="123">
        <v>154624191.72999999</v>
      </c>
      <c r="E122" s="121">
        <f t="shared" si="2"/>
        <v>0.45611194872501082</v>
      </c>
      <c r="F122" s="122">
        <f t="shared" si="3"/>
        <v>0.45</v>
      </c>
    </row>
    <row r="123" spans="1:6" ht="21">
      <c r="A123" s="120">
        <v>27443</v>
      </c>
      <c r="B123" s="124" t="s">
        <v>1028</v>
      </c>
      <c r="C123" s="123">
        <v>39608625.880000003</v>
      </c>
      <c r="D123" s="123">
        <v>56914942.259999998</v>
      </c>
      <c r="E123" s="121">
        <f t="shared" si="2"/>
        <v>0.69592666367048339</v>
      </c>
      <c r="F123" s="122">
        <f t="shared" si="3"/>
        <v>0.69</v>
      </c>
    </row>
    <row r="124" spans="1:6" ht="21">
      <c r="A124" s="120">
        <v>10676</v>
      </c>
      <c r="B124" s="124" t="s">
        <v>1029</v>
      </c>
      <c r="C124" s="123">
        <v>751490638.41000009</v>
      </c>
      <c r="D124" s="123">
        <v>2349856426.6300001</v>
      </c>
      <c r="E124" s="121">
        <f t="shared" si="2"/>
        <v>0.31980278875494339</v>
      </c>
      <c r="F124" s="122">
        <f t="shared" si="3"/>
        <v>0.31</v>
      </c>
    </row>
    <row r="125" spans="1:6" ht="21">
      <c r="A125" s="120">
        <v>11251</v>
      </c>
      <c r="B125" s="124" t="s">
        <v>1030</v>
      </c>
      <c r="C125" s="123">
        <v>50952894.779999986</v>
      </c>
      <c r="D125" s="123">
        <v>92230573.269999981</v>
      </c>
      <c r="E125" s="121">
        <f t="shared" si="2"/>
        <v>0.55245124228858644</v>
      </c>
      <c r="F125" s="122">
        <f t="shared" si="3"/>
        <v>0.55000000000000004</v>
      </c>
    </row>
    <row r="126" spans="1:6" ht="21">
      <c r="A126" s="120">
        <v>11252</v>
      </c>
      <c r="B126" s="124" t="s">
        <v>1031</v>
      </c>
      <c r="C126" s="123">
        <v>80899749.060000002</v>
      </c>
      <c r="D126" s="123">
        <v>137312240.15000004</v>
      </c>
      <c r="E126" s="121">
        <f t="shared" si="2"/>
        <v>0.58916633339915681</v>
      </c>
      <c r="F126" s="122">
        <f t="shared" si="3"/>
        <v>0.57999999999999996</v>
      </c>
    </row>
    <row r="127" spans="1:6" ht="21">
      <c r="A127" s="120">
        <v>11253</v>
      </c>
      <c r="B127" s="124" t="s">
        <v>1032</v>
      </c>
      <c r="C127" s="123">
        <v>48401213.989999987</v>
      </c>
      <c r="D127" s="123">
        <v>120665349.11</v>
      </c>
      <c r="E127" s="121">
        <f t="shared" si="2"/>
        <v>0.40111941288030295</v>
      </c>
      <c r="F127" s="122">
        <f t="shared" si="3"/>
        <v>0.4</v>
      </c>
    </row>
    <row r="128" spans="1:6" ht="21">
      <c r="A128" s="120">
        <v>11254</v>
      </c>
      <c r="B128" s="124" t="s">
        <v>1033</v>
      </c>
      <c r="C128" s="123">
        <v>72128346.400000006</v>
      </c>
      <c r="D128" s="123">
        <v>138731985.56000003</v>
      </c>
      <c r="E128" s="121">
        <f t="shared" si="2"/>
        <v>0.51991144009688595</v>
      </c>
      <c r="F128" s="122">
        <f t="shared" si="3"/>
        <v>0.51</v>
      </c>
    </row>
    <row r="129" spans="1:6" ht="21">
      <c r="A129" s="120">
        <v>11255</v>
      </c>
      <c r="B129" s="124" t="s">
        <v>1034</v>
      </c>
      <c r="C129" s="123">
        <v>44678490.210000001</v>
      </c>
      <c r="D129" s="123">
        <v>99923888.560000002</v>
      </c>
      <c r="E129" s="121">
        <f t="shared" si="2"/>
        <v>0.44712521554015072</v>
      </c>
      <c r="F129" s="122">
        <f t="shared" si="3"/>
        <v>0.44</v>
      </c>
    </row>
    <row r="130" spans="1:6" ht="21">
      <c r="A130" s="120">
        <v>11256</v>
      </c>
      <c r="B130" s="124" t="s">
        <v>1035</v>
      </c>
      <c r="C130" s="123">
        <v>115093196.27000001</v>
      </c>
      <c r="D130" s="123">
        <v>208650112.99999997</v>
      </c>
      <c r="E130" s="121">
        <f t="shared" ref="E130:E193" si="4">SUM(C130/D130)</f>
        <v>0.55160859783478777</v>
      </c>
      <c r="F130" s="122">
        <f t="shared" ref="F130:F193" si="5">TRUNC(E130,2)</f>
        <v>0.55000000000000004</v>
      </c>
    </row>
    <row r="131" spans="1:6" ht="21">
      <c r="A131" s="120">
        <v>11257</v>
      </c>
      <c r="B131" s="124" t="s">
        <v>1036</v>
      </c>
      <c r="C131" s="123">
        <v>68265718.649999991</v>
      </c>
      <c r="D131" s="123">
        <v>113548682.72999999</v>
      </c>
      <c r="E131" s="121">
        <f t="shared" si="4"/>
        <v>0.60120220691881199</v>
      </c>
      <c r="F131" s="122">
        <f t="shared" si="5"/>
        <v>0.6</v>
      </c>
    </row>
    <row r="132" spans="1:6" ht="21">
      <c r="A132" s="120">
        <v>11455</v>
      </c>
      <c r="B132" s="124" t="s">
        <v>1037</v>
      </c>
      <c r="C132" s="123">
        <v>105792723.29999998</v>
      </c>
      <c r="D132" s="123">
        <v>180380615.29999998</v>
      </c>
      <c r="E132" s="121">
        <f t="shared" si="4"/>
        <v>0.5864971860975795</v>
      </c>
      <c r="F132" s="122">
        <f t="shared" si="5"/>
        <v>0.57999999999999996</v>
      </c>
    </row>
    <row r="133" spans="1:6" ht="21">
      <c r="A133" s="120">
        <v>10724</v>
      </c>
      <c r="B133" s="124" t="s">
        <v>1038</v>
      </c>
      <c r="C133" s="123">
        <v>130885323.40000001</v>
      </c>
      <c r="D133" s="123">
        <v>484454443.40000004</v>
      </c>
      <c r="E133" s="121">
        <f t="shared" si="4"/>
        <v>0.27017054995185952</v>
      </c>
      <c r="F133" s="122">
        <f t="shared" si="5"/>
        <v>0.27</v>
      </c>
    </row>
    <row r="134" spans="1:6" ht="21">
      <c r="A134" s="120">
        <v>10725</v>
      </c>
      <c r="B134" s="124" t="s">
        <v>1039</v>
      </c>
      <c r="C134" s="123">
        <v>110846178.70999999</v>
      </c>
      <c r="D134" s="123">
        <v>409668374.38</v>
      </c>
      <c r="E134" s="121">
        <f t="shared" si="4"/>
        <v>0.27057538643971901</v>
      </c>
      <c r="F134" s="122">
        <f t="shared" si="5"/>
        <v>0.27</v>
      </c>
    </row>
    <row r="135" spans="1:6" ht="21">
      <c r="A135" s="120">
        <v>11244</v>
      </c>
      <c r="B135" s="124" t="s">
        <v>1040</v>
      </c>
      <c r="C135" s="123">
        <v>47433050.879999988</v>
      </c>
      <c r="D135" s="123">
        <v>91617195.359999985</v>
      </c>
      <c r="E135" s="121">
        <f t="shared" si="4"/>
        <v>0.51773087675972707</v>
      </c>
      <c r="F135" s="122">
        <f t="shared" si="5"/>
        <v>0.51</v>
      </c>
    </row>
    <row r="136" spans="1:6" ht="21">
      <c r="A136" s="120">
        <v>11245</v>
      </c>
      <c r="B136" s="124" t="s">
        <v>1041</v>
      </c>
      <c r="C136" s="123">
        <v>54773259.780000009</v>
      </c>
      <c r="D136" s="123">
        <v>103333167.06000002</v>
      </c>
      <c r="E136" s="121">
        <f t="shared" si="4"/>
        <v>0.53006465724791074</v>
      </c>
      <c r="F136" s="122">
        <f t="shared" si="5"/>
        <v>0.53</v>
      </c>
    </row>
    <row r="137" spans="1:6" ht="21">
      <c r="A137" s="120">
        <v>11246</v>
      </c>
      <c r="B137" s="124" t="s">
        <v>1042</v>
      </c>
      <c r="C137" s="123">
        <v>48897331.18</v>
      </c>
      <c r="D137" s="123">
        <v>99297367.969999999</v>
      </c>
      <c r="E137" s="121">
        <f t="shared" si="4"/>
        <v>0.49243330593387935</v>
      </c>
      <c r="F137" s="122">
        <f t="shared" si="5"/>
        <v>0.49</v>
      </c>
    </row>
    <row r="138" spans="1:6" ht="21">
      <c r="A138" s="120">
        <v>11247</v>
      </c>
      <c r="B138" s="124" t="s">
        <v>1043</v>
      </c>
      <c r="C138" s="123">
        <v>80753718.25</v>
      </c>
      <c r="D138" s="123">
        <v>141196151.79999998</v>
      </c>
      <c r="E138" s="121">
        <f t="shared" si="4"/>
        <v>0.57192577290906033</v>
      </c>
      <c r="F138" s="122">
        <f t="shared" si="5"/>
        <v>0.56999999999999995</v>
      </c>
    </row>
    <row r="139" spans="1:6" ht="21">
      <c r="A139" s="120">
        <v>11248</v>
      </c>
      <c r="B139" s="124" t="s">
        <v>1044</v>
      </c>
      <c r="C139" s="123">
        <v>83088049.359999999</v>
      </c>
      <c r="D139" s="123">
        <v>191025315.78999999</v>
      </c>
      <c r="E139" s="121">
        <f t="shared" si="4"/>
        <v>0.43495831438038951</v>
      </c>
      <c r="F139" s="122">
        <f t="shared" si="5"/>
        <v>0.43</v>
      </c>
    </row>
    <row r="140" spans="1:6" ht="21">
      <c r="A140" s="120">
        <v>11249</v>
      </c>
      <c r="B140" s="124" t="s">
        <v>1045</v>
      </c>
      <c r="C140" s="123">
        <v>34959410.310000002</v>
      </c>
      <c r="D140" s="123">
        <v>68916384.760000005</v>
      </c>
      <c r="E140" s="121">
        <f t="shared" si="4"/>
        <v>0.50727284130973327</v>
      </c>
      <c r="F140" s="122">
        <f t="shared" si="5"/>
        <v>0.5</v>
      </c>
    </row>
    <row r="141" spans="1:6" ht="21">
      <c r="A141" s="120">
        <v>11250</v>
      </c>
      <c r="B141" s="124" t="s">
        <v>1046</v>
      </c>
      <c r="C141" s="123">
        <v>52269882.849999994</v>
      </c>
      <c r="D141" s="123">
        <v>93320153.200000003</v>
      </c>
      <c r="E141" s="121">
        <f t="shared" si="4"/>
        <v>0.56011355594302636</v>
      </c>
      <c r="F141" s="122">
        <f t="shared" si="5"/>
        <v>0.56000000000000005</v>
      </c>
    </row>
    <row r="142" spans="1:6" ht="21">
      <c r="A142" s="120">
        <v>10673</v>
      </c>
      <c r="B142" s="124" t="s">
        <v>1047</v>
      </c>
      <c r="C142" s="123">
        <v>350304245.67000002</v>
      </c>
      <c r="D142" s="123">
        <v>1148562688.0799999</v>
      </c>
      <c r="E142" s="121">
        <f t="shared" si="4"/>
        <v>0.30499357963263435</v>
      </c>
      <c r="F142" s="122">
        <f t="shared" si="5"/>
        <v>0.3</v>
      </c>
    </row>
    <row r="143" spans="1:6" ht="21">
      <c r="A143" s="120">
        <v>11158</v>
      </c>
      <c r="B143" s="124" t="s">
        <v>1048</v>
      </c>
      <c r="C143" s="123">
        <v>43580293.840000004</v>
      </c>
      <c r="D143" s="123">
        <v>86402537.99000001</v>
      </c>
      <c r="E143" s="121">
        <f t="shared" si="4"/>
        <v>0.50438673277217694</v>
      </c>
      <c r="F143" s="122">
        <f t="shared" si="5"/>
        <v>0.5</v>
      </c>
    </row>
    <row r="144" spans="1:6" ht="21">
      <c r="A144" s="120">
        <v>11159</v>
      </c>
      <c r="B144" s="124" t="s">
        <v>1049</v>
      </c>
      <c r="C144" s="123">
        <v>54576019.829999998</v>
      </c>
      <c r="D144" s="123">
        <v>95293173.25999999</v>
      </c>
      <c r="E144" s="121">
        <f t="shared" si="4"/>
        <v>0.57271699496346484</v>
      </c>
      <c r="F144" s="122">
        <f t="shared" si="5"/>
        <v>0.56999999999999995</v>
      </c>
    </row>
    <row r="145" spans="1:6" ht="21">
      <c r="A145" s="120">
        <v>11160</v>
      </c>
      <c r="B145" s="124" t="s">
        <v>1050</v>
      </c>
      <c r="C145" s="123">
        <v>49819041.739999995</v>
      </c>
      <c r="D145" s="123">
        <v>89017251.25999999</v>
      </c>
      <c r="E145" s="121">
        <f t="shared" si="4"/>
        <v>0.5596560333512145</v>
      </c>
      <c r="F145" s="122">
        <f t="shared" si="5"/>
        <v>0.55000000000000004</v>
      </c>
    </row>
    <row r="146" spans="1:6" ht="21">
      <c r="A146" s="120">
        <v>11161</v>
      </c>
      <c r="B146" s="124" t="s">
        <v>1051</v>
      </c>
      <c r="C146" s="123">
        <v>34563422.5</v>
      </c>
      <c r="D146" s="123">
        <v>55218482.840000004</v>
      </c>
      <c r="E146" s="121">
        <f t="shared" si="4"/>
        <v>0.62593937251319087</v>
      </c>
      <c r="F146" s="122">
        <f t="shared" si="5"/>
        <v>0.62</v>
      </c>
    </row>
    <row r="147" spans="1:6" ht="21">
      <c r="A147" s="120">
        <v>11162</v>
      </c>
      <c r="B147" s="124" t="s">
        <v>1052</v>
      </c>
      <c r="C147" s="123">
        <v>23797272.530000001</v>
      </c>
      <c r="D147" s="123">
        <v>46683388.350000001</v>
      </c>
      <c r="E147" s="121">
        <f t="shared" si="4"/>
        <v>0.50975889649620942</v>
      </c>
      <c r="F147" s="122">
        <f t="shared" si="5"/>
        <v>0.5</v>
      </c>
    </row>
    <row r="148" spans="1:6" ht="21">
      <c r="A148" s="120">
        <v>11163</v>
      </c>
      <c r="B148" s="124" t="s">
        <v>1053</v>
      </c>
      <c r="C148" s="123">
        <v>85924417.570000008</v>
      </c>
      <c r="D148" s="123">
        <v>138659164.86000001</v>
      </c>
      <c r="E148" s="121">
        <f t="shared" si="4"/>
        <v>0.61968076655268556</v>
      </c>
      <c r="F148" s="122">
        <f t="shared" si="5"/>
        <v>0.61</v>
      </c>
    </row>
    <row r="149" spans="1:6" ht="21">
      <c r="A149" s="120">
        <v>11164</v>
      </c>
      <c r="B149" s="124" t="s">
        <v>1054</v>
      </c>
      <c r="C149" s="123">
        <v>54878282.680000007</v>
      </c>
      <c r="D149" s="123">
        <v>118104115.65000001</v>
      </c>
      <c r="E149" s="121">
        <f t="shared" si="4"/>
        <v>0.46466020576819761</v>
      </c>
      <c r="F149" s="122">
        <f t="shared" si="5"/>
        <v>0.46</v>
      </c>
    </row>
    <row r="150" spans="1:6" ht="21">
      <c r="A150" s="120">
        <v>11165</v>
      </c>
      <c r="B150" s="124" t="s">
        <v>1055</v>
      </c>
      <c r="C150" s="123">
        <v>50013706.329999991</v>
      </c>
      <c r="D150" s="123">
        <v>82155286.629999995</v>
      </c>
      <c r="E150" s="121">
        <f t="shared" si="4"/>
        <v>0.60877039544935241</v>
      </c>
      <c r="F150" s="122">
        <f t="shared" si="5"/>
        <v>0.6</v>
      </c>
    </row>
    <row r="151" spans="1:6" ht="21">
      <c r="A151" s="120">
        <v>10721</v>
      </c>
      <c r="B151" s="124" t="s">
        <v>1056</v>
      </c>
      <c r="C151" s="123">
        <v>382476716.86000001</v>
      </c>
      <c r="D151" s="123">
        <v>881494957.8900001</v>
      </c>
      <c r="E151" s="121">
        <f t="shared" si="4"/>
        <v>0.43389552423024574</v>
      </c>
      <c r="F151" s="122">
        <f t="shared" si="5"/>
        <v>0.43</v>
      </c>
    </row>
    <row r="152" spans="1:6" ht="21">
      <c r="A152" s="120">
        <v>11228</v>
      </c>
      <c r="B152" s="124" t="s">
        <v>1057</v>
      </c>
      <c r="C152" s="123">
        <v>23823341.309999999</v>
      </c>
      <c r="D152" s="123">
        <v>46457034.990000002</v>
      </c>
      <c r="E152" s="121">
        <f t="shared" si="4"/>
        <v>0.5128037403835185</v>
      </c>
      <c r="F152" s="122">
        <f t="shared" si="5"/>
        <v>0.51</v>
      </c>
    </row>
    <row r="153" spans="1:6" ht="21">
      <c r="A153" s="120">
        <v>11229</v>
      </c>
      <c r="B153" s="124" t="s">
        <v>1058</v>
      </c>
      <c r="C153" s="123">
        <v>48641846.900000013</v>
      </c>
      <c r="D153" s="123">
        <v>83337126.590000018</v>
      </c>
      <c r="E153" s="121">
        <f t="shared" si="4"/>
        <v>0.58367559442392336</v>
      </c>
      <c r="F153" s="122">
        <f t="shared" si="5"/>
        <v>0.57999999999999996</v>
      </c>
    </row>
    <row r="154" spans="1:6" ht="21">
      <c r="A154" s="120">
        <v>11230</v>
      </c>
      <c r="B154" s="124" t="s">
        <v>1059</v>
      </c>
      <c r="C154" s="123">
        <v>67318516.420000002</v>
      </c>
      <c r="D154" s="123">
        <v>114657137.90000001</v>
      </c>
      <c r="E154" s="121">
        <f t="shared" si="4"/>
        <v>0.58712887529699975</v>
      </c>
      <c r="F154" s="122">
        <f t="shared" si="5"/>
        <v>0.57999999999999996</v>
      </c>
    </row>
    <row r="155" spans="1:6" ht="21">
      <c r="A155" s="120">
        <v>11231</v>
      </c>
      <c r="B155" s="124" t="s">
        <v>1060</v>
      </c>
      <c r="C155" s="123">
        <v>94889375.599999994</v>
      </c>
      <c r="D155" s="123">
        <v>163129809.56</v>
      </c>
      <c r="E155" s="121">
        <f t="shared" si="4"/>
        <v>0.58168017149004991</v>
      </c>
      <c r="F155" s="122">
        <f t="shared" si="5"/>
        <v>0.57999999999999996</v>
      </c>
    </row>
    <row r="156" spans="1:6" ht="21">
      <c r="A156" s="120">
        <v>11232</v>
      </c>
      <c r="B156" s="124" t="s">
        <v>1061</v>
      </c>
      <c r="C156" s="123">
        <v>87215559.969999969</v>
      </c>
      <c r="D156" s="123">
        <v>156555367.28999996</v>
      </c>
      <c r="E156" s="121">
        <f t="shared" si="4"/>
        <v>0.55709083297312734</v>
      </c>
      <c r="F156" s="122">
        <f t="shared" si="5"/>
        <v>0.55000000000000004</v>
      </c>
    </row>
    <row r="157" spans="1:6" ht="21">
      <c r="A157" s="120">
        <v>11233</v>
      </c>
      <c r="B157" s="124" t="s">
        <v>1062</v>
      </c>
      <c r="C157" s="123">
        <v>54184085.940000005</v>
      </c>
      <c r="D157" s="123">
        <v>113072040.31</v>
      </c>
      <c r="E157" s="121">
        <f t="shared" si="4"/>
        <v>0.47919968359506121</v>
      </c>
      <c r="F157" s="122">
        <f t="shared" si="5"/>
        <v>0.47</v>
      </c>
    </row>
    <row r="158" spans="1:6" ht="21">
      <c r="A158" s="120">
        <v>11234</v>
      </c>
      <c r="B158" s="124" t="s">
        <v>1063</v>
      </c>
      <c r="C158" s="123">
        <v>36998743.140000001</v>
      </c>
      <c r="D158" s="123">
        <v>72041486.680000007</v>
      </c>
      <c r="E158" s="121">
        <f t="shared" si="4"/>
        <v>0.51357550829488241</v>
      </c>
      <c r="F158" s="122">
        <f t="shared" si="5"/>
        <v>0.51</v>
      </c>
    </row>
    <row r="159" spans="1:6" ht="21">
      <c r="A159" s="120">
        <v>11235</v>
      </c>
      <c r="B159" s="124" t="s">
        <v>1064</v>
      </c>
      <c r="C159" s="123">
        <v>36693133</v>
      </c>
      <c r="D159" s="123">
        <v>65123260.969999999</v>
      </c>
      <c r="E159" s="121">
        <f t="shared" si="4"/>
        <v>0.56344127203493755</v>
      </c>
      <c r="F159" s="122">
        <f t="shared" si="5"/>
        <v>0.56000000000000005</v>
      </c>
    </row>
    <row r="160" spans="1:6" ht="21">
      <c r="A160" s="120">
        <v>11236</v>
      </c>
      <c r="B160" s="124" t="s">
        <v>1065</v>
      </c>
      <c r="C160" s="123">
        <v>42413131.279999994</v>
      </c>
      <c r="D160" s="123">
        <v>63718471.030000001</v>
      </c>
      <c r="E160" s="121">
        <f t="shared" si="4"/>
        <v>0.66563322368534228</v>
      </c>
      <c r="F160" s="122">
        <f t="shared" si="5"/>
        <v>0.66</v>
      </c>
    </row>
    <row r="161" spans="1:6" ht="21">
      <c r="A161" s="120">
        <v>14135</v>
      </c>
      <c r="B161" s="124" t="s">
        <v>1066</v>
      </c>
      <c r="C161" s="123">
        <v>35580738.839999996</v>
      </c>
      <c r="D161" s="123">
        <v>59765830.849999994</v>
      </c>
      <c r="E161" s="121">
        <f t="shared" si="4"/>
        <v>0.59533580197856484</v>
      </c>
      <c r="F161" s="122">
        <f t="shared" si="5"/>
        <v>0.59</v>
      </c>
    </row>
    <row r="162" spans="1:6" ht="21">
      <c r="A162" s="120">
        <v>28010</v>
      </c>
      <c r="B162" s="124" t="s">
        <v>1067</v>
      </c>
      <c r="C162" s="123">
        <v>31880170.870000005</v>
      </c>
      <c r="D162" s="123">
        <v>42240770.930000007</v>
      </c>
      <c r="E162" s="121">
        <f t="shared" si="4"/>
        <v>0.75472511907585105</v>
      </c>
      <c r="F162" s="122">
        <f t="shared" si="5"/>
        <v>0.75</v>
      </c>
    </row>
    <row r="163" spans="1:6" ht="21">
      <c r="A163" s="120">
        <v>10694</v>
      </c>
      <c r="B163" s="124" t="s">
        <v>1068</v>
      </c>
      <c r="C163" s="123">
        <v>144731315.05000004</v>
      </c>
      <c r="D163" s="123">
        <v>552978795.95000005</v>
      </c>
      <c r="E163" s="121">
        <f t="shared" si="4"/>
        <v>0.26173031608084762</v>
      </c>
      <c r="F163" s="122">
        <f t="shared" si="5"/>
        <v>0.26</v>
      </c>
    </row>
    <row r="164" spans="1:6" ht="21">
      <c r="A164" s="120">
        <v>10802</v>
      </c>
      <c r="B164" s="124" t="s">
        <v>1069</v>
      </c>
      <c r="C164" s="123">
        <v>31286706.469999999</v>
      </c>
      <c r="D164" s="123">
        <v>67285243.439999998</v>
      </c>
      <c r="E164" s="121">
        <f t="shared" si="4"/>
        <v>0.46498615254174075</v>
      </c>
      <c r="F164" s="122">
        <f t="shared" si="5"/>
        <v>0.46</v>
      </c>
    </row>
    <row r="165" spans="1:6" ht="21">
      <c r="A165" s="120">
        <v>10803</v>
      </c>
      <c r="B165" s="124" t="s">
        <v>1070</v>
      </c>
      <c r="C165" s="123">
        <v>30768113.830000002</v>
      </c>
      <c r="D165" s="123">
        <v>72955040.159999996</v>
      </c>
      <c r="E165" s="121">
        <f t="shared" si="4"/>
        <v>0.42174075653335918</v>
      </c>
      <c r="F165" s="122">
        <f t="shared" si="5"/>
        <v>0.42</v>
      </c>
    </row>
    <row r="166" spans="1:6" ht="21">
      <c r="A166" s="120">
        <v>10804</v>
      </c>
      <c r="B166" s="124" t="s">
        <v>1071</v>
      </c>
      <c r="C166" s="123">
        <v>31586833.060000002</v>
      </c>
      <c r="D166" s="123">
        <v>72714014.849999994</v>
      </c>
      <c r="E166" s="121">
        <f t="shared" si="4"/>
        <v>0.43439814353752471</v>
      </c>
      <c r="F166" s="122">
        <f t="shared" si="5"/>
        <v>0.43</v>
      </c>
    </row>
    <row r="167" spans="1:6" ht="21">
      <c r="A167" s="120">
        <v>10805</v>
      </c>
      <c r="B167" s="124" t="s">
        <v>1072</v>
      </c>
      <c r="C167" s="123">
        <v>53439561.980000004</v>
      </c>
      <c r="D167" s="123">
        <v>118617387.34</v>
      </c>
      <c r="E167" s="121">
        <f t="shared" si="4"/>
        <v>0.45052047746442975</v>
      </c>
      <c r="F167" s="122">
        <f t="shared" si="5"/>
        <v>0.45</v>
      </c>
    </row>
    <row r="168" spans="1:6" ht="21">
      <c r="A168" s="120">
        <v>10806</v>
      </c>
      <c r="B168" s="124" t="s">
        <v>1073</v>
      </c>
      <c r="C168" s="123">
        <v>58320223.610000007</v>
      </c>
      <c r="D168" s="123">
        <v>107331563.81</v>
      </c>
      <c r="E168" s="121">
        <f t="shared" si="4"/>
        <v>0.54336507863837125</v>
      </c>
      <c r="F168" s="122">
        <f t="shared" si="5"/>
        <v>0.54</v>
      </c>
    </row>
    <row r="169" spans="1:6" ht="21">
      <c r="A169" s="120">
        <v>27974</v>
      </c>
      <c r="B169" s="124" t="s">
        <v>1074</v>
      </c>
      <c r="C169" s="123">
        <v>27011309.790000003</v>
      </c>
      <c r="D169" s="123">
        <v>40049289.359999999</v>
      </c>
      <c r="E169" s="121">
        <f t="shared" si="4"/>
        <v>0.67445166248013555</v>
      </c>
      <c r="F169" s="122">
        <f t="shared" si="5"/>
        <v>0.67</v>
      </c>
    </row>
    <row r="170" spans="1:6" ht="21">
      <c r="A170" s="120">
        <v>27975</v>
      </c>
      <c r="B170" s="124" t="s">
        <v>1075</v>
      </c>
      <c r="C170" s="123">
        <v>16957166.419999998</v>
      </c>
      <c r="D170" s="123">
        <v>21337260.349999994</v>
      </c>
      <c r="E170" s="121">
        <f t="shared" si="4"/>
        <v>0.79472088458629142</v>
      </c>
      <c r="F170" s="122">
        <f t="shared" si="5"/>
        <v>0.79</v>
      </c>
    </row>
    <row r="171" spans="1:6" ht="21">
      <c r="A171" s="120">
        <v>10675</v>
      </c>
      <c r="B171" s="124" t="s">
        <v>1076</v>
      </c>
      <c r="C171" s="123">
        <v>705380870.13999999</v>
      </c>
      <c r="D171" s="123">
        <v>1753003429.8700004</v>
      </c>
      <c r="E171" s="121">
        <f t="shared" si="4"/>
        <v>0.4023841928206095</v>
      </c>
      <c r="F171" s="122">
        <f t="shared" si="5"/>
        <v>0.4</v>
      </c>
    </row>
    <row r="172" spans="1:6" ht="21">
      <c r="A172" s="120">
        <v>11209</v>
      </c>
      <c r="B172" s="124" t="s">
        <v>1077</v>
      </c>
      <c r="C172" s="123">
        <v>33956761.280000001</v>
      </c>
      <c r="D172" s="123">
        <v>75450313.760000005</v>
      </c>
      <c r="E172" s="121">
        <f t="shared" si="4"/>
        <v>0.45005460663839125</v>
      </c>
      <c r="F172" s="122">
        <f t="shared" si="5"/>
        <v>0.45</v>
      </c>
    </row>
    <row r="173" spans="1:6" ht="21">
      <c r="A173" s="120">
        <v>11210</v>
      </c>
      <c r="B173" s="124" t="s">
        <v>1078</v>
      </c>
      <c r="C173" s="123">
        <v>66928214.04999999</v>
      </c>
      <c r="D173" s="123">
        <v>129711935.83999997</v>
      </c>
      <c r="E173" s="121">
        <f t="shared" si="4"/>
        <v>0.51597575517303296</v>
      </c>
      <c r="F173" s="122">
        <f t="shared" si="5"/>
        <v>0.51</v>
      </c>
    </row>
    <row r="174" spans="1:6" ht="21">
      <c r="A174" s="120">
        <v>11211</v>
      </c>
      <c r="B174" s="124" t="s">
        <v>1079</v>
      </c>
      <c r="C174" s="123">
        <v>72287154.219999999</v>
      </c>
      <c r="D174" s="123">
        <v>117431892.97000001</v>
      </c>
      <c r="E174" s="121">
        <f t="shared" si="4"/>
        <v>0.61556662667838447</v>
      </c>
      <c r="F174" s="122">
        <f t="shared" si="5"/>
        <v>0.61</v>
      </c>
    </row>
    <row r="175" spans="1:6" ht="21">
      <c r="A175" s="120">
        <v>11212</v>
      </c>
      <c r="B175" s="124" t="s">
        <v>1080</v>
      </c>
      <c r="C175" s="123">
        <v>88742017.389999986</v>
      </c>
      <c r="D175" s="123">
        <v>156540958.39999998</v>
      </c>
      <c r="E175" s="121">
        <f t="shared" si="4"/>
        <v>0.56689328018065843</v>
      </c>
      <c r="F175" s="122">
        <f t="shared" si="5"/>
        <v>0.56000000000000005</v>
      </c>
    </row>
    <row r="176" spans="1:6" ht="21">
      <c r="A176" s="120">
        <v>11213</v>
      </c>
      <c r="B176" s="124" t="s">
        <v>1081</v>
      </c>
      <c r="C176" s="123">
        <v>43548632.750000007</v>
      </c>
      <c r="D176" s="123">
        <v>84065168.020000011</v>
      </c>
      <c r="E176" s="121">
        <f t="shared" si="4"/>
        <v>0.51803420817096701</v>
      </c>
      <c r="F176" s="122">
        <f t="shared" si="5"/>
        <v>0.51</v>
      </c>
    </row>
    <row r="177" spans="1:6" ht="21">
      <c r="A177" s="120">
        <v>11214</v>
      </c>
      <c r="B177" s="124" t="s">
        <v>1082</v>
      </c>
      <c r="C177" s="123">
        <v>88245045.239999995</v>
      </c>
      <c r="D177" s="123">
        <v>181367019.96000001</v>
      </c>
      <c r="E177" s="121">
        <f t="shared" si="4"/>
        <v>0.48655508184157292</v>
      </c>
      <c r="F177" s="122">
        <f t="shared" si="5"/>
        <v>0.48</v>
      </c>
    </row>
    <row r="178" spans="1:6" ht="21">
      <c r="A178" s="120">
        <v>11215</v>
      </c>
      <c r="B178" s="124" t="s">
        <v>1083</v>
      </c>
      <c r="C178" s="123">
        <v>69729910.5</v>
      </c>
      <c r="D178" s="123">
        <v>123458006.72000003</v>
      </c>
      <c r="E178" s="121">
        <f t="shared" si="4"/>
        <v>0.56480670920069087</v>
      </c>
      <c r="F178" s="122">
        <f t="shared" si="5"/>
        <v>0.56000000000000005</v>
      </c>
    </row>
    <row r="179" spans="1:6" ht="21">
      <c r="A179" s="120">
        <v>11216</v>
      </c>
      <c r="B179" s="124" t="s">
        <v>1084</v>
      </c>
      <c r="C179" s="123">
        <v>71932137.170000017</v>
      </c>
      <c r="D179" s="123">
        <v>116874564.07000002</v>
      </c>
      <c r="E179" s="121">
        <f t="shared" si="4"/>
        <v>0.61546443182382693</v>
      </c>
      <c r="F179" s="122">
        <f t="shared" si="5"/>
        <v>0.61</v>
      </c>
    </row>
    <row r="180" spans="1:6" ht="21">
      <c r="A180" s="120">
        <v>11217</v>
      </c>
      <c r="B180" s="124" t="s">
        <v>1085</v>
      </c>
      <c r="C180" s="123">
        <v>56400182.230000004</v>
      </c>
      <c r="D180" s="123">
        <v>103800326.66999999</v>
      </c>
      <c r="E180" s="121">
        <f t="shared" si="4"/>
        <v>0.54335264675328421</v>
      </c>
      <c r="F180" s="122">
        <f t="shared" si="5"/>
        <v>0.54</v>
      </c>
    </row>
    <row r="181" spans="1:6" ht="21">
      <c r="A181" s="120">
        <v>11218</v>
      </c>
      <c r="B181" s="124" t="s">
        <v>1086</v>
      </c>
      <c r="C181" s="123">
        <v>96376048.839999989</v>
      </c>
      <c r="D181" s="123">
        <v>179009340.15000001</v>
      </c>
      <c r="E181" s="121">
        <f t="shared" si="4"/>
        <v>0.53838558792095514</v>
      </c>
      <c r="F181" s="122">
        <f t="shared" si="5"/>
        <v>0.53</v>
      </c>
    </row>
    <row r="182" spans="1:6" ht="21">
      <c r="A182" s="120">
        <v>11219</v>
      </c>
      <c r="B182" s="124" t="s">
        <v>1087</v>
      </c>
      <c r="C182" s="123">
        <v>35307502.760000005</v>
      </c>
      <c r="D182" s="123">
        <v>76935153.849999994</v>
      </c>
      <c r="E182" s="121">
        <f t="shared" si="4"/>
        <v>0.45892548455597854</v>
      </c>
      <c r="F182" s="122">
        <f t="shared" si="5"/>
        <v>0.45</v>
      </c>
    </row>
    <row r="183" spans="1:6" ht="21">
      <c r="A183" s="120">
        <v>11220</v>
      </c>
      <c r="B183" s="124" t="s">
        <v>1088</v>
      </c>
      <c r="C183" s="123">
        <v>52683496.930000015</v>
      </c>
      <c r="D183" s="123">
        <v>75996483.930000022</v>
      </c>
      <c r="E183" s="121">
        <f t="shared" si="4"/>
        <v>0.69323597889774113</v>
      </c>
      <c r="F183" s="122">
        <f t="shared" si="5"/>
        <v>0.69</v>
      </c>
    </row>
    <row r="184" spans="1:6" ht="21">
      <c r="A184" s="120">
        <v>40749</v>
      </c>
      <c r="B184" s="124" t="s">
        <v>1089</v>
      </c>
      <c r="C184" s="123">
        <v>39523719.670000002</v>
      </c>
      <c r="D184" s="123">
        <v>46242309.579999998</v>
      </c>
      <c r="E184" s="121">
        <f t="shared" si="4"/>
        <v>0.85470903224726003</v>
      </c>
      <c r="F184" s="122">
        <f t="shared" si="5"/>
        <v>0.85</v>
      </c>
    </row>
    <row r="185" spans="1:6" ht="21">
      <c r="A185" s="120">
        <v>10726</v>
      </c>
      <c r="B185" s="124" t="s">
        <v>1090</v>
      </c>
      <c r="C185" s="123">
        <v>254843667.97999999</v>
      </c>
      <c r="D185" s="123">
        <v>795709936.08000004</v>
      </c>
      <c r="E185" s="121">
        <f t="shared" si="4"/>
        <v>0.32027206953763387</v>
      </c>
      <c r="F185" s="122">
        <f t="shared" si="5"/>
        <v>0.32</v>
      </c>
    </row>
    <row r="186" spans="1:6" ht="21">
      <c r="A186" s="120">
        <v>11258</v>
      </c>
      <c r="B186" s="124" t="s">
        <v>1091</v>
      </c>
      <c r="C186" s="123">
        <v>28511388.829999998</v>
      </c>
      <c r="D186" s="123">
        <v>60682241.840000004</v>
      </c>
      <c r="E186" s="121">
        <f t="shared" si="4"/>
        <v>0.46984732214039765</v>
      </c>
      <c r="F186" s="122">
        <f t="shared" si="5"/>
        <v>0.46</v>
      </c>
    </row>
    <row r="187" spans="1:6" ht="21">
      <c r="A187" s="120">
        <v>11259</v>
      </c>
      <c r="B187" s="124" t="s">
        <v>1092</v>
      </c>
      <c r="C187" s="123">
        <v>34636408.859999992</v>
      </c>
      <c r="D187" s="123">
        <v>70970999.810000002</v>
      </c>
      <c r="E187" s="121">
        <f t="shared" si="4"/>
        <v>0.48803608449545371</v>
      </c>
      <c r="F187" s="122">
        <f t="shared" si="5"/>
        <v>0.48</v>
      </c>
    </row>
    <row r="188" spans="1:6" ht="21">
      <c r="A188" s="120">
        <v>11260</v>
      </c>
      <c r="B188" s="124" t="s">
        <v>1093</v>
      </c>
      <c r="C188" s="123">
        <v>75610591.219999999</v>
      </c>
      <c r="D188" s="123">
        <v>175438561.56999999</v>
      </c>
      <c r="E188" s="121">
        <f t="shared" si="4"/>
        <v>0.43098045574109073</v>
      </c>
      <c r="F188" s="122">
        <f t="shared" si="5"/>
        <v>0.43</v>
      </c>
    </row>
    <row r="189" spans="1:6" ht="21">
      <c r="A189" s="120">
        <v>11261</v>
      </c>
      <c r="B189" s="124" t="s">
        <v>1094</v>
      </c>
      <c r="C189" s="123">
        <v>41004905.099999987</v>
      </c>
      <c r="D189" s="123">
        <v>89602802.159999996</v>
      </c>
      <c r="E189" s="121">
        <f t="shared" si="4"/>
        <v>0.45762971817309056</v>
      </c>
      <c r="F189" s="122">
        <f t="shared" si="5"/>
        <v>0.45</v>
      </c>
    </row>
    <row r="190" spans="1:6" ht="21">
      <c r="A190" s="120">
        <v>11262</v>
      </c>
      <c r="B190" s="124" t="s">
        <v>1095</v>
      </c>
      <c r="C190" s="123">
        <v>41709303.810000002</v>
      </c>
      <c r="D190" s="123">
        <v>80666181.960000008</v>
      </c>
      <c r="E190" s="121">
        <f t="shared" si="4"/>
        <v>0.51706059214110844</v>
      </c>
      <c r="F190" s="122">
        <f t="shared" si="5"/>
        <v>0.51</v>
      </c>
    </row>
    <row r="191" spans="1:6" ht="21">
      <c r="A191" s="120">
        <v>11263</v>
      </c>
      <c r="B191" s="124" t="s">
        <v>1096</v>
      </c>
      <c r="C191" s="123">
        <v>34558772.190000005</v>
      </c>
      <c r="D191" s="123">
        <v>74809029.610000014</v>
      </c>
      <c r="E191" s="121">
        <f t="shared" si="4"/>
        <v>0.46195990470888826</v>
      </c>
      <c r="F191" s="122">
        <f t="shared" si="5"/>
        <v>0.46</v>
      </c>
    </row>
    <row r="192" spans="1:6" ht="21">
      <c r="A192" s="120">
        <v>11456</v>
      </c>
      <c r="B192" s="124" t="s">
        <v>1097</v>
      </c>
      <c r="C192" s="123">
        <v>63358960.119999997</v>
      </c>
      <c r="D192" s="123">
        <v>179589757.88</v>
      </c>
      <c r="E192" s="121">
        <f t="shared" si="4"/>
        <v>0.35279829355489079</v>
      </c>
      <c r="F192" s="122">
        <f t="shared" si="5"/>
        <v>0.35</v>
      </c>
    </row>
    <row r="193" spans="1:6" ht="21">
      <c r="A193" s="120">
        <v>11631</v>
      </c>
      <c r="B193" s="124" t="s">
        <v>1098</v>
      </c>
      <c r="C193" s="123">
        <v>33638598.789999992</v>
      </c>
      <c r="D193" s="123">
        <v>64821778.709999993</v>
      </c>
      <c r="E193" s="121">
        <f t="shared" si="4"/>
        <v>0.51893976776682615</v>
      </c>
      <c r="F193" s="122">
        <f t="shared" si="5"/>
        <v>0.51</v>
      </c>
    </row>
    <row r="194" spans="1:6" ht="21">
      <c r="A194" s="120">
        <v>27978</v>
      </c>
      <c r="B194" s="124" t="s">
        <v>1099</v>
      </c>
      <c r="C194" s="123">
        <v>19036487.510000005</v>
      </c>
      <c r="D194" s="123">
        <v>29256268.580000006</v>
      </c>
      <c r="E194" s="121">
        <f t="shared" ref="E194:E257" si="6">SUM(C194/D194)</f>
        <v>0.65068063816633182</v>
      </c>
      <c r="F194" s="122">
        <f t="shared" ref="F194:F257" si="7">TRUNC(E194,2)</f>
        <v>0.65</v>
      </c>
    </row>
    <row r="195" spans="1:6" ht="21">
      <c r="A195" s="120">
        <v>27979</v>
      </c>
      <c r="B195" s="124" t="s">
        <v>1100</v>
      </c>
      <c r="C195" s="123">
        <v>16410490.48</v>
      </c>
      <c r="D195" s="123">
        <v>24932052.730000004</v>
      </c>
      <c r="E195" s="121">
        <f t="shared" si="6"/>
        <v>0.65820855818477153</v>
      </c>
      <c r="F195" s="122">
        <f t="shared" si="7"/>
        <v>0.65</v>
      </c>
    </row>
    <row r="196" spans="1:6" ht="21">
      <c r="A196" s="120">
        <v>27980</v>
      </c>
      <c r="B196" s="124" t="s">
        <v>1101</v>
      </c>
      <c r="C196" s="123">
        <v>17690392.499999996</v>
      </c>
      <c r="D196" s="123">
        <v>26021259.579999998</v>
      </c>
      <c r="E196" s="121">
        <f t="shared" si="6"/>
        <v>0.67984381945895012</v>
      </c>
      <c r="F196" s="122">
        <f t="shared" si="7"/>
        <v>0.67</v>
      </c>
    </row>
    <row r="197" spans="1:6" ht="21">
      <c r="A197" s="120">
        <v>10720</v>
      </c>
      <c r="B197" s="124" t="s">
        <v>1102</v>
      </c>
      <c r="C197" s="123">
        <v>125347154.17</v>
      </c>
      <c r="D197" s="123">
        <v>516364277.44000006</v>
      </c>
      <c r="E197" s="121">
        <f t="shared" si="6"/>
        <v>0.24274946902105357</v>
      </c>
      <c r="F197" s="122">
        <f t="shared" si="7"/>
        <v>0.24</v>
      </c>
    </row>
    <row r="198" spans="1:6" ht="21">
      <c r="A198" s="120">
        <v>11221</v>
      </c>
      <c r="B198" s="124" t="s">
        <v>1103</v>
      </c>
      <c r="C198" s="123">
        <v>28456812.380000003</v>
      </c>
      <c r="D198" s="123">
        <v>128308771.54000002</v>
      </c>
      <c r="E198" s="121">
        <f t="shared" si="6"/>
        <v>0.22178384251094357</v>
      </c>
      <c r="F198" s="122">
        <f t="shared" si="7"/>
        <v>0.22</v>
      </c>
    </row>
    <row r="199" spans="1:6" ht="21">
      <c r="A199" s="120">
        <v>11222</v>
      </c>
      <c r="B199" s="124" t="s">
        <v>1104</v>
      </c>
      <c r="C199" s="123">
        <v>32461962.889999997</v>
      </c>
      <c r="D199" s="123">
        <v>74011272.909999996</v>
      </c>
      <c r="E199" s="121">
        <f t="shared" si="6"/>
        <v>0.43860835807370524</v>
      </c>
      <c r="F199" s="122">
        <f t="shared" si="7"/>
        <v>0.43</v>
      </c>
    </row>
    <row r="200" spans="1:6" ht="21">
      <c r="A200" s="120">
        <v>11223</v>
      </c>
      <c r="B200" s="124" t="s">
        <v>1105</v>
      </c>
      <c r="C200" s="123">
        <v>53247683.340000011</v>
      </c>
      <c r="D200" s="123">
        <v>140252566.03000003</v>
      </c>
      <c r="E200" s="121">
        <f t="shared" si="6"/>
        <v>0.37965568008652567</v>
      </c>
      <c r="F200" s="122">
        <f t="shared" si="7"/>
        <v>0.37</v>
      </c>
    </row>
    <row r="201" spans="1:6" ht="21">
      <c r="A201" s="120">
        <v>11224</v>
      </c>
      <c r="B201" s="124" t="s">
        <v>1106</v>
      </c>
      <c r="C201" s="123">
        <v>13960350.529999999</v>
      </c>
      <c r="D201" s="123">
        <v>35182346.669999994</v>
      </c>
      <c r="E201" s="121">
        <f t="shared" si="6"/>
        <v>0.39679986843811066</v>
      </c>
      <c r="F201" s="122">
        <f t="shared" si="7"/>
        <v>0.39</v>
      </c>
    </row>
    <row r="202" spans="1:6" ht="21">
      <c r="A202" s="120">
        <v>11225</v>
      </c>
      <c r="B202" s="124" t="s">
        <v>1107</v>
      </c>
      <c r="C202" s="123">
        <v>51047008.889999993</v>
      </c>
      <c r="D202" s="123">
        <v>95050762.36999999</v>
      </c>
      <c r="E202" s="121">
        <f t="shared" si="6"/>
        <v>0.53704996800858373</v>
      </c>
      <c r="F202" s="122">
        <f t="shared" si="7"/>
        <v>0.53</v>
      </c>
    </row>
    <row r="203" spans="1:6" ht="21">
      <c r="A203" s="120">
        <v>11226</v>
      </c>
      <c r="B203" s="124" t="s">
        <v>1108</v>
      </c>
      <c r="C203" s="123">
        <v>47157105.359999999</v>
      </c>
      <c r="D203" s="123">
        <v>93769658.370000005</v>
      </c>
      <c r="E203" s="121">
        <f t="shared" si="6"/>
        <v>0.50290367033145877</v>
      </c>
      <c r="F203" s="122">
        <f t="shared" si="7"/>
        <v>0.5</v>
      </c>
    </row>
    <row r="204" spans="1:6" ht="21">
      <c r="A204" s="120">
        <v>11227</v>
      </c>
      <c r="B204" s="124" t="s">
        <v>1109</v>
      </c>
      <c r="C204" s="123">
        <v>24908960.780000001</v>
      </c>
      <c r="D204" s="123">
        <v>50107423.770000003</v>
      </c>
      <c r="E204" s="121">
        <f t="shared" si="6"/>
        <v>0.49711118444914615</v>
      </c>
      <c r="F204" s="122">
        <f t="shared" si="7"/>
        <v>0.49</v>
      </c>
    </row>
    <row r="205" spans="1:6" ht="21">
      <c r="A205" s="120">
        <v>10698</v>
      </c>
      <c r="B205" s="124" t="s">
        <v>1110</v>
      </c>
      <c r="C205" s="123">
        <v>118971624.68000002</v>
      </c>
      <c r="D205" s="123">
        <v>544690705.86000001</v>
      </c>
      <c r="E205" s="121">
        <f t="shared" si="6"/>
        <v>0.21842051534945575</v>
      </c>
      <c r="F205" s="122">
        <f t="shared" si="7"/>
        <v>0.21</v>
      </c>
    </row>
    <row r="206" spans="1:6" ht="21">
      <c r="A206" s="120">
        <v>10863</v>
      </c>
      <c r="B206" s="124" t="s">
        <v>1111</v>
      </c>
      <c r="C206" s="123">
        <v>11937673.109999998</v>
      </c>
      <c r="D206" s="123">
        <v>58978620.629999995</v>
      </c>
      <c r="E206" s="121">
        <f t="shared" si="6"/>
        <v>0.20240678711173171</v>
      </c>
      <c r="F206" s="122">
        <f t="shared" si="7"/>
        <v>0.2</v>
      </c>
    </row>
    <row r="207" spans="1:6" ht="21">
      <c r="A207" s="120">
        <v>10864</v>
      </c>
      <c r="B207" s="124" t="s">
        <v>1112</v>
      </c>
      <c r="C207" s="123">
        <v>47428904.850000001</v>
      </c>
      <c r="D207" s="123">
        <v>126198485.16</v>
      </c>
      <c r="E207" s="121">
        <f t="shared" si="6"/>
        <v>0.37582784603054109</v>
      </c>
      <c r="F207" s="122">
        <f t="shared" si="7"/>
        <v>0.37</v>
      </c>
    </row>
    <row r="208" spans="1:6" ht="21">
      <c r="A208" s="120">
        <v>10865</v>
      </c>
      <c r="B208" s="124" t="s">
        <v>1113</v>
      </c>
      <c r="C208" s="123">
        <v>32764260.029999997</v>
      </c>
      <c r="D208" s="123">
        <v>87312645.099999994</v>
      </c>
      <c r="E208" s="121">
        <f t="shared" si="6"/>
        <v>0.37525217558664936</v>
      </c>
      <c r="F208" s="122">
        <f t="shared" si="7"/>
        <v>0.37</v>
      </c>
    </row>
    <row r="209" spans="1:6" ht="21">
      <c r="A209" s="120">
        <v>10686</v>
      </c>
      <c r="B209" s="124" t="s">
        <v>1114</v>
      </c>
      <c r="C209" s="123">
        <v>473762596.08999997</v>
      </c>
      <c r="D209" s="123">
        <v>1476198905.8600001</v>
      </c>
      <c r="E209" s="121">
        <f t="shared" si="6"/>
        <v>0.32093411952097106</v>
      </c>
      <c r="F209" s="122">
        <f t="shared" si="7"/>
        <v>0.32</v>
      </c>
    </row>
    <row r="210" spans="1:6" ht="21">
      <c r="A210" s="120">
        <v>10756</v>
      </c>
      <c r="B210" s="124" t="s">
        <v>1115</v>
      </c>
      <c r="C210" s="123">
        <v>64795460.130000003</v>
      </c>
      <c r="D210" s="123">
        <v>164186561.23999998</v>
      </c>
      <c r="E210" s="121">
        <f t="shared" si="6"/>
        <v>0.39464533297146731</v>
      </c>
      <c r="F210" s="122">
        <f t="shared" si="7"/>
        <v>0.39</v>
      </c>
    </row>
    <row r="211" spans="1:6" ht="21">
      <c r="A211" s="120">
        <v>10757</v>
      </c>
      <c r="B211" s="124" t="s">
        <v>1116</v>
      </c>
      <c r="C211" s="123">
        <v>90746012.730000004</v>
      </c>
      <c r="D211" s="123">
        <v>197308202.39999998</v>
      </c>
      <c r="E211" s="121">
        <f t="shared" si="6"/>
        <v>0.45992012306732166</v>
      </c>
      <c r="F211" s="122">
        <f t="shared" si="7"/>
        <v>0.45</v>
      </c>
    </row>
    <row r="212" spans="1:6" ht="21">
      <c r="A212" s="120">
        <v>10758</v>
      </c>
      <c r="B212" s="124" t="s">
        <v>1117</v>
      </c>
      <c r="C212" s="123">
        <v>88502254.190000013</v>
      </c>
      <c r="D212" s="123">
        <v>186199372.25</v>
      </c>
      <c r="E212" s="121">
        <f t="shared" si="6"/>
        <v>0.47530909003910465</v>
      </c>
      <c r="F212" s="122">
        <f t="shared" si="7"/>
        <v>0.47</v>
      </c>
    </row>
    <row r="213" spans="1:6" ht="21">
      <c r="A213" s="120">
        <v>10759</v>
      </c>
      <c r="B213" s="124" t="s">
        <v>1118</v>
      </c>
      <c r="C213" s="123">
        <v>59847730.620000005</v>
      </c>
      <c r="D213" s="123">
        <v>138592773.32999998</v>
      </c>
      <c r="E213" s="121">
        <f t="shared" si="6"/>
        <v>0.43182432375097934</v>
      </c>
      <c r="F213" s="122">
        <f t="shared" si="7"/>
        <v>0.43</v>
      </c>
    </row>
    <row r="214" spans="1:6" ht="21">
      <c r="A214" s="120">
        <v>10760</v>
      </c>
      <c r="B214" s="124" t="s">
        <v>1119</v>
      </c>
      <c r="C214" s="123">
        <v>76632292.610000014</v>
      </c>
      <c r="D214" s="123">
        <v>213425424.12</v>
      </c>
      <c r="E214" s="121">
        <f t="shared" si="6"/>
        <v>0.35905887466768227</v>
      </c>
      <c r="F214" s="122">
        <f t="shared" si="7"/>
        <v>0.35</v>
      </c>
    </row>
    <row r="215" spans="1:6" ht="21">
      <c r="A215" s="120">
        <v>28875</v>
      </c>
      <c r="B215" s="124" t="s">
        <v>1120</v>
      </c>
      <c r="C215" s="123">
        <v>23352062.380000003</v>
      </c>
      <c r="D215" s="123">
        <v>40846807.920000002</v>
      </c>
      <c r="E215" s="121">
        <f t="shared" si="6"/>
        <v>0.57169858721239342</v>
      </c>
      <c r="F215" s="122">
        <f t="shared" si="7"/>
        <v>0.56999999999999995</v>
      </c>
    </row>
    <row r="216" spans="1:6" ht="21">
      <c r="A216" s="120">
        <v>10687</v>
      </c>
      <c r="B216" s="124" t="s">
        <v>1121</v>
      </c>
      <c r="C216" s="123">
        <v>376091581.88</v>
      </c>
      <c r="D216" s="123">
        <v>901511984.49000013</v>
      </c>
      <c r="E216" s="121">
        <f t="shared" si="6"/>
        <v>0.41717868242512723</v>
      </c>
      <c r="F216" s="122">
        <f t="shared" si="7"/>
        <v>0.41</v>
      </c>
    </row>
    <row r="217" spans="1:6" ht="21">
      <c r="A217" s="120">
        <v>10761</v>
      </c>
      <c r="B217" s="124" t="s">
        <v>1122</v>
      </c>
      <c r="C217" s="123">
        <v>87376612.210000008</v>
      </c>
      <c r="D217" s="123">
        <v>135962238.94</v>
      </c>
      <c r="E217" s="121">
        <f t="shared" si="6"/>
        <v>0.64265352564956824</v>
      </c>
      <c r="F217" s="122">
        <f t="shared" si="7"/>
        <v>0.64</v>
      </c>
    </row>
    <row r="218" spans="1:6" ht="21">
      <c r="A218" s="120">
        <v>10762</v>
      </c>
      <c r="B218" s="124" t="s">
        <v>1123</v>
      </c>
      <c r="C218" s="123">
        <v>83502597.36999999</v>
      </c>
      <c r="D218" s="123">
        <v>150305250.72000003</v>
      </c>
      <c r="E218" s="121">
        <f t="shared" si="6"/>
        <v>0.55555342857286427</v>
      </c>
      <c r="F218" s="122">
        <f t="shared" si="7"/>
        <v>0.55000000000000004</v>
      </c>
    </row>
    <row r="219" spans="1:6" ht="21">
      <c r="A219" s="120">
        <v>10763</v>
      </c>
      <c r="B219" s="124" t="s">
        <v>1124</v>
      </c>
      <c r="C219" s="123">
        <v>47124386.980000004</v>
      </c>
      <c r="D219" s="123">
        <v>97029121.650000006</v>
      </c>
      <c r="E219" s="121">
        <f t="shared" si="6"/>
        <v>0.48567261229041542</v>
      </c>
      <c r="F219" s="122">
        <f t="shared" si="7"/>
        <v>0.48</v>
      </c>
    </row>
    <row r="220" spans="1:6" ht="21">
      <c r="A220" s="120">
        <v>10764</v>
      </c>
      <c r="B220" s="124" t="s">
        <v>1125</v>
      </c>
      <c r="C220" s="123">
        <v>34714626.600000001</v>
      </c>
      <c r="D220" s="123">
        <v>74781770.640000001</v>
      </c>
      <c r="E220" s="121">
        <f t="shared" si="6"/>
        <v>0.46421241838624644</v>
      </c>
      <c r="F220" s="122">
        <f t="shared" si="7"/>
        <v>0.46</v>
      </c>
    </row>
    <row r="221" spans="1:6" ht="21">
      <c r="A221" s="120">
        <v>10765</v>
      </c>
      <c r="B221" s="124" t="s">
        <v>1126</v>
      </c>
      <c r="C221" s="123">
        <v>33767615.109999992</v>
      </c>
      <c r="D221" s="123">
        <v>78594085.319999993</v>
      </c>
      <c r="E221" s="121">
        <f t="shared" si="6"/>
        <v>0.42964575479838407</v>
      </c>
      <c r="F221" s="122">
        <f t="shared" si="7"/>
        <v>0.42</v>
      </c>
    </row>
    <row r="222" spans="1:6" ht="21">
      <c r="A222" s="120">
        <v>10766</v>
      </c>
      <c r="B222" s="124" t="s">
        <v>1127</v>
      </c>
      <c r="C222" s="123">
        <v>47434768.060000002</v>
      </c>
      <c r="D222" s="123">
        <v>104164825.31</v>
      </c>
      <c r="E222" s="121">
        <f t="shared" si="6"/>
        <v>0.4553818231714174</v>
      </c>
      <c r="F222" s="122">
        <f t="shared" si="7"/>
        <v>0.45</v>
      </c>
    </row>
    <row r="223" spans="1:6" ht="21">
      <c r="A223" s="120">
        <v>10767</v>
      </c>
      <c r="B223" s="124" t="s">
        <v>1128</v>
      </c>
      <c r="C223" s="123">
        <v>29696663.530000001</v>
      </c>
      <c r="D223" s="123">
        <v>57549823.690000005</v>
      </c>
      <c r="E223" s="121">
        <f t="shared" si="6"/>
        <v>0.5160165857321326</v>
      </c>
      <c r="F223" s="122">
        <f t="shared" si="7"/>
        <v>0.51</v>
      </c>
    </row>
    <row r="224" spans="1:6" ht="21">
      <c r="A224" s="120">
        <v>10660</v>
      </c>
      <c r="B224" s="124" t="s">
        <v>1129</v>
      </c>
      <c r="C224" s="123">
        <v>358587657.56999999</v>
      </c>
      <c r="D224" s="123">
        <v>1106686374.54</v>
      </c>
      <c r="E224" s="121">
        <f t="shared" si="6"/>
        <v>0.32401922154237134</v>
      </c>
      <c r="F224" s="122">
        <f t="shared" si="7"/>
        <v>0.32</v>
      </c>
    </row>
    <row r="225" spans="1:6" ht="21">
      <c r="A225" s="120">
        <v>10688</v>
      </c>
      <c r="B225" s="124" t="s">
        <v>1130</v>
      </c>
      <c r="C225" s="123">
        <v>93513065.159999996</v>
      </c>
      <c r="D225" s="123">
        <v>319036591.95999998</v>
      </c>
      <c r="E225" s="121">
        <f t="shared" si="6"/>
        <v>0.29311078263939216</v>
      </c>
      <c r="F225" s="122">
        <f t="shared" si="7"/>
        <v>0.28999999999999998</v>
      </c>
    </row>
    <row r="226" spans="1:6" ht="21">
      <c r="A226" s="120">
        <v>10768</v>
      </c>
      <c r="B226" s="124" t="s">
        <v>1131</v>
      </c>
      <c r="C226" s="123">
        <v>30136841.609999999</v>
      </c>
      <c r="D226" s="123">
        <v>84543298.699999988</v>
      </c>
      <c r="E226" s="121">
        <f t="shared" si="6"/>
        <v>0.35646635597860821</v>
      </c>
      <c r="F226" s="122">
        <f t="shared" si="7"/>
        <v>0.35</v>
      </c>
    </row>
    <row r="227" spans="1:6" ht="21">
      <c r="A227" s="120">
        <v>10769</v>
      </c>
      <c r="B227" s="124" t="s">
        <v>1132</v>
      </c>
      <c r="C227" s="123">
        <v>22845400.120000005</v>
      </c>
      <c r="D227" s="123">
        <v>64086924.410000011</v>
      </c>
      <c r="E227" s="121">
        <f t="shared" si="6"/>
        <v>0.35647521441105773</v>
      </c>
      <c r="F227" s="122">
        <f t="shared" si="7"/>
        <v>0.35</v>
      </c>
    </row>
    <row r="228" spans="1:6" ht="21">
      <c r="A228" s="120">
        <v>10770</v>
      </c>
      <c r="B228" s="124" t="s">
        <v>1133</v>
      </c>
      <c r="C228" s="123">
        <v>24924363.049999997</v>
      </c>
      <c r="D228" s="123">
        <v>65156007.239999995</v>
      </c>
      <c r="E228" s="121">
        <f t="shared" si="6"/>
        <v>0.38253361594414359</v>
      </c>
      <c r="F228" s="122">
        <f t="shared" si="7"/>
        <v>0.38</v>
      </c>
    </row>
    <row r="229" spans="1:6" ht="21">
      <c r="A229" s="120">
        <v>10771</v>
      </c>
      <c r="B229" s="124" t="s">
        <v>1134</v>
      </c>
      <c r="C229" s="123">
        <v>23980666.659999996</v>
      </c>
      <c r="D229" s="123">
        <v>59344726.25</v>
      </c>
      <c r="E229" s="121">
        <f t="shared" si="6"/>
        <v>0.40409094750858332</v>
      </c>
      <c r="F229" s="122">
        <f t="shared" si="7"/>
        <v>0.4</v>
      </c>
    </row>
    <row r="230" spans="1:6" ht="21">
      <c r="A230" s="120">
        <v>10772</v>
      </c>
      <c r="B230" s="124" t="s">
        <v>1135</v>
      </c>
      <c r="C230" s="123">
        <v>82344699.079999998</v>
      </c>
      <c r="D230" s="123">
        <v>164574358.97999999</v>
      </c>
      <c r="E230" s="121">
        <f t="shared" si="6"/>
        <v>0.50034950517417476</v>
      </c>
      <c r="F230" s="122">
        <f t="shared" si="7"/>
        <v>0.5</v>
      </c>
    </row>
    <row r="231" spans="1:6" ht="21">
      <c r="A231" s="120">
        <v>10773</v>
      </c>
      <c r="B231" s="124" t="s">
        <v>1136</v>
      </c>
      <c r="C231" s="123">
        <v>34787125.920000002</v>
      </c>
      <c r="D231" s="123">
        <v>70612859.319999993</v>
      </c>
      <c r="E231" s="121">
        <f t="shared" si="6"/>
        <v>0.4926457624715827</v>
      </c>
      <c r="F231" s="122">
        <f t="shared" si="7"/>
        <v>0.49</v>
      </c>
    </row>
    <row r="232" spans="1:6" ht="21">
      <c r="A232" s="120">
        <v>10774</v>
      </c>
      <c r="B232" s="124" t="s">
        <v>1137</v>
      </c>
      <c r="C232" s="123">
        <v>33898186.829999998</v>
      </c>
      <c r="D232" s="123">
        <v>69995503.920000002</v>
      </c>
      <c r="E232" s="121">
        <f t="shared" si="6"/>
        <v>0.4842909177244194</v>
      </c>
      <c r="F232" s="122">
        <f t="shared" si="7"/>
        <v>0.48</v>
      </c>
    </row>
    <row r="233" spans="1:6" ht="21">
      <c r="A233" s="120">
        <v>10775</v>
      </c>
      <c r="B233" s="124" t="s">
        <v>1138</v>
      </c>
      <c r="C233" s="123">
        <v>32976989.879999999</v>
      </c>
      <c r="D233" s="123">
        <v>71707592.520000011</v>
      </c>
      <c r="E233" s="121">
        <f t="shared" si="6"/>
        <v>0.45988142567751616</v>
      </c>
      <c r="F233" s="122">
        <f t="shared" si="7"/>
        <v>0.45</v>
      </c>
    </row>
    <row r="234" spans="1:6" ht="21">
      <c r="A234" s="120">
        <v>10776</v>
      </c>
      <c r="B234" s="124" t="s">
        <v>1139</v>
      </c>
      <c r="C234" s="123">
        <v>33044802.399999995</v>
      </c>
      <c r="D234" s="123">
        <v>74138676.909999996</v>
      </c>
      <c r="E234" s="121">
        <f t="shared" si="6"/>
        <v>0.44571610631943764</v>
      </c>
      <c r="F234" s="122">
        <f t="shared" si="7"/>
        <v>0.44</v>
      </c>
    </row>
    <row r="235" spans="1:6" ht="21">
      <c r="A235" s="120">
        <v>10777</v>
      </c>
      <c r="B235" s="124" t="s">
        <v>1140</v>
      </c>
      <c r="C235" s="123">
        <v>57180388.939999998</v>
      </c>
      <c r="D235" s="123">
        <v>107112112.71000001</v>
      </c>
      <c r="E235" s="121">
        <f t="shared" si="6"/>
        <v>0.53383681353399004</v>
      </c>
      <c r="F235" s="122">
        <f t="shared" si="7"/>
        <v>0.53</v>
      </c>
    </row>
    <row r="236" spans="1:6" ht="21">
      <c r="A236" s="120">
        <v>10778</v>
      </c>
      <c r="B236" s="124" t="s">
        <v>1141</v>
      </c>
      <c r="C236" s="123">
        <v>19351131.370000001</v>
      </c>
      <c r="D236" s="123">
        <v>40406896.780000001</v>
      </c>
      <c r="E236" s="121">
        <f t="shared" si="6"/>
        <v>0.4789066449561683</v>
      </c>
      <c r="F236" s="122">
        <f t="shared" si="7"/>
        <v>0.47</v>
      </c>
    </row>
    <row r="237" spans="1:6" ht="21">
      <c r="A237" s="120">
        <v>10779</v>
      </c>
      <c r="B237" s="124" t="s">
        <v>1142</v>
      </c>
      <c r="C237" s="123">
        <v>40278976.899999999</v>
      </c>
      <c r="D237" s="123">
        <v>86543305.480000004</v>
      </c>
      <c r="E237" s="121">
        <f t="shared" si="6"/>
        <v>0.46541990367248448</v>
      </c>
      <c r="F237" s="122">
        <f t="shared" si="7"/>
        <v>0.46</v>
      </c>
    </row>
    <row r="238" spans="1:6" ht="21">
      <c r="A238" s="120">
        <v>10780</v>
      </c>
      <c r="B238" s="124" t="s">
        <v>1143</v>
      </c>
      <c r="C238" s="123">
        <v>16829379.139999997</v>
      </c>
      <c r="D238" s="123">
        <v>40980282.199999996</v>
      </c>
      <c r="E238" s="121">
        <f t="shared" si="6"/>
        <v>0.41067016224695491</v>
      </c>
      <c r="F238" s="122">
        <f t="shared" si="7"/>
        <v>0.41</v>
      </c>
    </row>
    <row r="239" spans="1:6" ht="21">
      <c r="A239" s="120">
        <v>10781</v>
      </c>
      <c r="B239" s="124" t="s">
        <v>1144</v>
      </c>
      <c r="C239" s="123">
        <v>16526349.790000001</v>
      </c>
      <c r="D239" s="123">
        <v>44392005.629999995</v>
      </c>
      <c r="E239" s="121">
        <f t="shared" si="6"/>
        <v>0.37228211601305844</v>
      </c>
      <c r="F239" s="122">
        <f t="shared" si="7"/>
        <v>0.37</v>
      </c>
    </row>
    <row r="240" spans="1:6" ht="21">
      <c r="A240" s="120">
        <v>10690</v>
      </c>
      <c r="B240" s="124" t="s">
        <v>1145</v>
      </c>
      <c r="C240" s="123">
        <v>254188152.99999997</v>
      </c>
      <c r="D240" s="123">
        <v>911242102.5</v>
      </c>
      <c r="E240" s="121">
        <f t="shared" si="6"/>
        <v>0.27894689271120454</v>
      </c>
      <c r="F240" s="122">
        <f t="shared" si="7"/>
        <v>0.27</v>
      </c>
    </row>
    <row r="241" spans="1:6" ht="21">
      <c r="A241" s="120">
        <v>10691</v>
      </c>
      <c r="B241" s="124" t="s">
        <v>1146</v>
      </c>
      <c r="C241" s="123">
        <v>61798805.389999993</v>
      </c>
      <c r="D241" s="123">
        <v>316671261.24000001</v>
      </c>
      <c r="E241" s="121">
        <f t="shared" si="6"/>
        <v>0.19515129079921048</v>
      </c>
      <c r="F241" s="122">
        <f t="shared" si="7"/>
        <v>0.19</v>
      </c>
    </row>
    <row r="242" spans="1:6" ht="21">
      <c r="A242" s="120">
        <v>10789</v>
      </c>
      <c r="B242" s="124" t="s">
        <v>1147</v>
      </c>
      <c r="C242" s="123">
        <v>50572431.24000001</v>
      </c>
      <c r="D242" s="123">
        <v>107904501.19000001</v>
      </c>
      <c r="E242" s="121">
        <f t="shared" si="6"/>
        <v>0.46867767963591478</v>
      </c>
      <c r="F242" s="122">
        <f t="shared" si="7"/>
        <v>0.46</v>
      </c>
    </row>
    <row r="243" spans="1:6" ht="21">
      <c r="A243" s="120">
        <v>10790</v>
      </c>
      <c r="B243" s="124" t="s">
        <v>1148</v>
      </c>
      <c r="C243" s="123">
        <v>82310426.379999995</v>
      </c>
      <c r="D243" s="123">
        <v>166788694.79999998</v>
      </c>
      <c r="E243" s="121">
        <f t="shared" si="6"/>
        <v>0.49350123207511309</v>
      </c>
      <c r="F243" s="122">
        <f t="shared" si="7"/>
        <v>0.49</v>
      </c>
    </row>
    <row r="244" spans="1:6" ht="21">
      <c r="A244" s="120">
        <v>10791</v>
      </c>
      <c r="B244" s="124" t="s">
        <v>1149</v>
      </c>
      <c r="C244" s="123">
        <v>124921605.84</v>
      </c>
      <c r="D244" s="123">
        <v>256562484.61000001</v>
      </c>
      <c r="E244" s="121">
        <f t="shared" si="6"/>
        <v>0.48690519204276111</v>
      </c>
      <c r="F244" s="122">
        <f t="shared" si="7"/>
        <v>0.48</v>
      </c>
    </row>
    <row r="245" spans="1:6" ht="21">
      <c r="A245" s="120">
        <v>10792</v>
      </c>
      <c r="B245" s="124" t="s">
        <v>1150</v>
      </c>
      <c r="C245" s="123">
        <v>35389050.920000009</v>
      </c>
      <c r="D245" s="123">
        <v>86798160.900000006</v>
      </c>
      <c r="E245" s="121">
        <f t="shared" si="6"/>
        <v>0.40771659852069525</v>
      </c>
      <c r="F245" s="122">
        <f t="shared" si="7"/>
        <v>0.4</v>
      </c>
    </row>
    <row r="246" spans="1:6" ht="21">
      <c r="A246" s="120">
        <v>10793</v>
      </c>
      <c r="B246" s="124" t="s">
        <v>1151</v>
      </c>
      <c r="C246" s="123">
        <v>33726322.899999999</v>
      </c>
      <c r="D246" s="123">
        <v>69007475.710000008</v>
      </c>
      <c r="E246" s="121">
        <f t="shared" si="6"/>
        <v>0.48873433715693287</v>
      </c>
      <c r="F246" s="122">
        <f t="shared" si="7"/>
        <v>0.48</v>
      </c>
    </row>
    <row r="247" spans="1:6" ht="21">
      <c r="A247" s="120">
        <v>10794</v>
      </c>
      <c r="B247" s="124" t="s">
        <v>1152</v>
      </c>
      <c r="C247" s="123">
        <v>29724130.200000003</v>
      </c>
      <c r="D247" s="123">
        <v>54782318.719999999</v>
      </c>
      <c r="E247" s="121">
        <f t="shared" si="6"/>
        <v>0.54258620106834365</v>
      </c>
      <c r="F247" s="122">
        <f t="shared" si="7"/>
        <v>0.54</v>
      </c>
    </row>
    <row r="248" spans="1:6" ht="21">
      <c r="A248" s="120">
        <v>10795</v>
      </c>
      <c r="B248" s="124" t="s">
        <v>1153</v>
      </c>
      <c r="C248" s="123">
        <v>27263614.059999999</v>
      </c>
      <c r="D248" s="123">
        <v>51493079.560000002</v>
      </c>
      <c r="E248" s="121">
        <f t="shared" si="6"/>
        <v>0.52946171200019787</v>
      </c>
      <c r="F248" s="122">
        <f t="shared" si="7"/>
        <v>0.52</v>
      </c>
    </row>
    <row r="249" spans="1:6" ht="21">
      <c r="A249" s="120">
        <v>10796</v>
      </c>
      <c r="B249" s="124" t="s">
        <v>1154</v>
      </c>
      <c r="C249" s="123">
        <v>35816790.219999999</v>
      </c>
      <c r="D249" s="123">
        <v>61728956.25999999</v>
      </c>
      <c r="E249" s="121">
        <f t="shared" si="6"/>
        <v>0.58022672648377616</v>
      </c>
      <c r="F249" s="122">
        <f t="shared" si="7"/>
        <v>0.57999999999999996</v>
      </c>
    </row>
    <row r="250" spans="1:6" ht="21">
      <c r="A250" s="120">
        <v>10797</v>
      </c>
      <c r="B250" s="124" t="s">
        <v>1155</v>
      </c>
      <c r="C250" s="123">
        <v>38122124.600000001</v>
      </c>
      <c r="D250" s="123">
        <v>72513325.049999997</v>
      </c>
      <c r="E250" s="121">
        <f t="shared" si="6"/>
        <v>0.52572578314004648</v>
      </c>
      <c r="F250" s="122">
        <f t="shared" si="7"/>
        <v>0.52</v>
      </c>
    </row>
    <row r="251" spans="1:6" ht="21">
      <c r="A251" s="120">
        <v>10661</v>
      </c>
      <c r="B251" s="124" t="s">
        <v>1156</v>
      </c>
      <c r="C251" s="123">
        <v>418864609.64999992</v>
      </c>
      <c r="D251" s="123">
        <v>1475288426.3999999</v>
      </c>
      <c r="E251" s="121">
        <f t="shared" si="6"/>
        <v>0.28392048778699752</v>
      </c>
      <c r="F251" s="122">
        <f t="shared" si="7"/>
        <v>0.28000000000000003</v>
      </c>
    </row>
    <row r="252" spans="1:6" ht="21">
      <c r="A252" s="120">
        <v>10695</v>
      </c>
      <c r="B252" s="124" t="s">
        <v>1157</v>
      </c>
      <c r="C252" s="123">
        <v>106501969.07000002</v>
      </c>
      <c r="D252" s="123">
        <v>513719327.98000008</v>
      </c>
      <c r="E252" s="121">
        <f t="shared" si="6"/>
        <v>0.2073154800088548</v>
      </c>
      <c r="F252" s="122">
        <f t="shared" si="7"/>
        <v>0.2</v>
      </c>
    </row>
    <row r="253" spans="1:6" ht="21">
      <c r="A253" s="120">
        <v>10807</v>
      </c>
      <c r="B253" s="124" t="s">
        <v>1158</v>
      </c>
      <c r="C253" s="123">
        <v>58689425.409999989</v>
      </c>
      <c r="D253" s="123">
        <v>146622639.93999997</v>
      </c>
      <c r="E253" s="121">
        <f t="shared" si="6"/>
        <v>0.40027532878971844</v>
      </c>
      <c r="F253" s="122">
        <f t="shared" si="7"/>
        <v>0.4</v>
      </c>
    </row>
    <row r="254" spans="1:6" ht="21">
      <c r="A254" s="120">
        <v>10808</v>
      </c>
      <c r="B254" s="124" t="s">
        <v>1159</v>
      </c>
      <c r="C254" s="123">
        <v>29244929.780000005</v>
      </c>
      <c r="D254" s="123">
        <v>89070191.719999999</v>
      </c>
      <c r="E254" s="121">
        <f t="shared" si="6"/>
        <v>0.32833576772725515</v>
      </c>
      <c r="F254" s="122">
        <f t="shared" si="7"/>
        <v>0.32</v>
      </c>
    </row>
    <row r="255" spans="1:6" ht="21">
      <c r="A255" s="120">
        <v>10809</v>
      </c>
      <c r="B255" s="124" t="s">
        <v>1160</v>
      </c>
      <c r="C255" s="123">
        <v>36344306.870000005</v>
      </c>
      <c r="D255" s="123">
        <v>79105288.960000008</v>
      </c>
      <c r="E255" s="121">
        <f t="shared" si="6"/>
        <v>0.45944218582372776</v>
      </c>
      <c r="F255" s="122">
        <f t="shared" si="7"/>
        <v>0.45</v>
      </c>
    </row>
    <row r="256" spans="1:6" ht="21">
      <c r="A256" s="120">
        <v>10810</v>
      </c>
      <c r="B256" s="124" t="s">
        <v>1161</v>
      </c>
      <c r="C256" s="123">
        <v>17244992.600000001</v>
      </c>
      <c r="D256" s="123">
        <v>43923920.560000002</v>
      </c>
      <c r="E256" s="121">
        <f t="shared" si="6"/>
        <v>0.39261050425686317</v>
      </c>
      <c r="F256" s="122">
        <f t="shared" si="7"/>
        <v>0.39</v>
      </c>
    </row>
    <row r="257" spans="1:6" ht="21">
      <c r="A257" s="120">
        <v>10811</v>
      </c>
      <c r="B257" s="124" t="s">
        <v>1162</v>
      </c>
      <c r="C257" s="123">
        <v>33906350.93</v>
      </c>
      <c r="D257" s="123">
        <v>74797899.340000004</v>
      </c>
      <c r="E257" s="121">
        <f t="shared" si="6"/>
        <v>0.45330619214151846</v>
      </c>
      <c r="F257" s="122">
        <f t="shared" si="7"/>
        <v>0.45</v>
      </c>
    </row>
    <row r="258" spans="1:6" ht="21">
      <c r="A258" s="120">
        <v>10812</v>
      </c>
      <c r="B258" s="124" t="s">
        <v>1163</v>
      </c>
      <c r="C258" s="123">
        <v>17970175.099999998</v>
      </c>
      <c r="D258" s="123">
        <v>40542380.450000003</v>
      </c>
      <c r="E258" s="121">
        <f t="shared" ref="E258:E321" si="8">SUM(C258/D258)</f>
        <v>0.44324420274636334</v>
      </c>
      <c r="F258" s="122">
        <f t="shared" ref="F258:F321" si="9">TRUNC(E258,2)</f>
        <v>0.44</v>
      </c>
    </row>
    <row r="259" spans="1:6" ht="21">
      <c r="A259" s="120">
        <v>10813</v>
      </c>
      <c r="B259" s="124" t="s">
        <v>1164</v>
      </c>
      <c r="C259" s="123">
        <v>15557408.350000001</v>
      </c>
      <c r="D259" s="123">
        <v>52210383.630000003</v>
      </c>
      <c r="E259" s="121">
        <f t="shared" si="8"/>
        <v>0.29797536942557035</v>
      </c>
      <c r="F259" s="122">
        <f t="shared" si="9"/>
        <v>0.28999999999999998</v>
      </c>
    </row>
    <row r="260" spans="1:6" ht="21">
      <c r="A260" s="120">
        <v>10814</v>
      </c>
      <c r="B260" s="124" t="s">
        <v>1165</v>
      </c>
      <c r="C260" s="123">
        <v>30023930</v>
      </c>
      <c r="D260" s="123">
        <v>89891046.879999995</v>
      </c>
      <c r="E260" s="121">
        <f t="shared" si="8"/>
        <v>0.33400356367058925</v>
      </c>
      <c r="F260" s="122">
        <f t="shared" si="9"/>
        <v>0.33</v>
      </c>
    </row>
    <row r="261" spans="1:6" ht="21">
      <c r="A261" s="120">
        <v>10815</v>
      </c>
      <c r="B261" s="124" t="s">
        <v>1166</v>
      </c>
      <c r="C261" s="123">
        <v>35580521.490000002</v>
      </c>
      <c r="D261" s="123">
        <v>65335583.480000004</v>
      </c>
      <c r="E261" s="121">
        <f t="shared" si="8"/>
        <v>0.54458106279699214</v>
      </c>
      <c r="F261" s="122">
        <f t="shared" si="9"/>
        <v>0.54</v>
      </c>
    </row>
    <row r="262" spans="1:6" ht="21">
      <c r="A262" s="120">
        <v>10816</v>
      </c>
      <c r="B262" s="124" t="s">
        <v>1167</v>
      </c>
      <c r="C262" s="123">
        <v>26805057.840000004</v>
      </c>
      <c r="D262" s="123">
        <v>61966562.780000009</v>
      </c>
      <c r="E262" s="121">
        <f t="shared" si="8"/>
        <v>0.43257293348940534</v>
      </c>
      <c r="F262" s="122">
        <f t="shared" si="9"/>
        <v>0.43</v>
      </c>
    </row>
    <row r="263" spans="1:6" ht="21">
      <c r="A263" s="120">
        <v>10692</v>
      </c>
      <c r="B263" s="124" t="s">
        <v>1168</v>
      </c>
      <c r="C263" s="123">
        <v>65675872.049999997</v>
      </c>
      <c r="D263" s="123">
        <v>494874707.4000001</v>
      </c>
      <c r="E263" s="121">
        <f t="shared" si="8"/>
        <v>0.13271212100341823</v>
      </c>
      <c r="F263" s="122">
        <f t="shared" si="9"/>
        <v>0.13</v>
      </c>
    </row>
    <row r="264" spans="1:6" ht="21">
      <c r="A264" s="120">
        <v>10693</v>
      </c>
      <c r="B264" s="124" t="s">
        <v>1169</v>
      </c>
      <c r="C264" s="123">
        <v>87714774.429999992</v>
      </c>
      <c r="D264" s="123">
        <v>288229746.69999999</v>
      </c>
      <c r="E264" s="121">
        <f t="shared" si="8"/>
        <v>0.30432242138177612</v>
      </c>
      <c r="F264" s="122">
        <f t="shared" si="9"/>
        <v>0.3</v>
      </c>
    </row>
    <row r="265" spans="1:6" ht="21">
      <c r="A265" s="120">
        <v>10798</v>
      </c>
      <c r="B265" s="124" t="s">
        <v>1170</v>
      </c>
      <c r="C265" s="123">
        <v>34910434.689999998</v>
      </c>
      <c r="D265" s="123">
        <v>74653940.510000005</v>
      </c>
      <c r="E265" s="121">
        <f t="shared" si="8"/>
        <v>0.46763016729604101</v>
      </c>
      <c r="F265" s="122">
        <f t="shared" si="9"/>
        <v>0.46</v>
      </c>
    </row>
    <row r="266" spans="1:6" ht="21">
      <c r="A266" s="120">
        <v>10799</v>
      </c>
      <c r="B266" s="124" t="s">
        <v>1171</v>
      </c>
      <c r="C266" s="123">
        <v>29188541.419999998</v>
      </c>
      <c r="D266" s="123">
        <v>67395441.659999996</v>
      </c>
      <c r="E266" s="121">
        <f t="shared" si="8"/>
        <v>0.4330937033880104</v>
      </c>
      <c r="F266" s="122">
        <f t="shared" si="9"/>
        <v>0.43</v>
      </c>
    </row>
    <row r="267" spans="1:6" ht="21">
      <c r="A267" s="120">
        <v>10800</v>
      </c>
      <c r="B267" s="124" t="s">
        <v>1172</v>
      </c>
      <c r="C267" s="123">
        <v>16439555.09</v>
      </c>
      <c r="D267" s="123">
        <v>45012264.399999999</v>
      </c>
      <c r="E267" s="121">
        <f t="shared" si="8"/>
        <v>0.36522390750908323</v>
      </c>
      <c r="F267" s="122">
        <f t="shared" si="9"/>
        <v>0.36</v>
      </c>
    </row>
    <row r="268" spans="1:6" ht="21">
      <c r="A268" s="120">
        <v>10801</v>
      </c>
      <c r="B268" s="124" t="s">
        <v>1173</v>
      </c>
      <c r="C268" s="123">
        <v>17138439.939999998</v>
      </c>
      <c r="D268" s="123">
        <v>53988301.109999999</v>
      </c>
      <c r="E268" s="121">
        <f t="shared" si="8"/>
        <v>0.31744729112851311</v>
      </c>
      <c r="F268" s="122">
        <f t="shared" si="9"/>
        <v>0.31</v>
      </c>
    </row>
    <row r="269" spans="1:6" ht="21">
      <c r="A269" s="120">
        <v>10689</v>
      </c>
      <c r="B269" s="124" t="s">
        <v>1174</v>
      </c>
      <c r="C269" s="123">
        <v>73349922.289999992</v>
      </c>
      <c r="D269" s="123">
        <v>501175231.66000003</v>
      </c>
      <c r="E269" s="121">
        <f t="shared" si="8"/>
        <v>0.14635584054513087</v>
      </c>
      <c r="F269" s="122">
        <f t="shared" si="9"/>
        <v>0.14000000000000001</v>
      </c>
    </row>
    <row r="270" spans="1:6" ht="21">
      <c r="A270" s="120">
        <v>10782</v>
      </c>
      <c r="B270" s="124" t="s">
        <v>1175</v>
      </c>
      <c r="C270" s="123">
        <v>25244230.290000003</v>
      </c>
      <c r="D270" s="123">
        <v>57507309.950000003</v>
      </c>
      <c r="E270" s="121">
        <f t="shared" si="8"/>
        <v>0.43897428538995681</v>
      </c>
      <c r="F270" s="122">
        <f t="shared" si="9"/>
        <v>0.43</v>
      </c>
    </row>
    <row r="271" spans="1:6" ht="21">
      <c r="A271" s="120">
        <v>10784</v>
      </c>
      <c r="B271" s="124" t="s">
        <v>1176</v>
      </c>
      <c r="C271" s="123">
        <v>26977428.830000006</v>
      </c>
      <c r="D271" s="123">
        <v>80394460.140000015</v>
      </c>
      <c r="E271" s="121">
        <f t="shared" si="8"/>
        <v>0.33556328113928674</v>
      </c>
      <c r="F271" s="122">
        <f t="shared" si="9"/>
        <v>0.33</v>
      </c>
    </row>
    <row r="272" spans="1:6" ht="21">
      <c r="A272" s="120">
        <v>10785</v>
      </c>
      <c r="B272" s="124" t="s">
        <v>1177</v>
      </c>
      <c r="C272" s="123">
        <v>40389866.93</v>
      </c>
      <c r="D272" s="123">
        <v>107373967.19</v>
      </c>
      <c r="E272" s="121">
        <f t="shared" si="8"/>
        <v>0.37616070251487932</v>
      </c>
      <c r="F272" s="122">
        <f t="shared" si="9"/>
        <v>0.37</v>
      </c>
    </row>
    <row r="273" spans="1:6" ht="21">
      <c r="A273" s="120">
        <v>10786</v>
      </c>
      <c r="B273" s="124" t="s">
        <v>1178</v>
      </c>
      <c r="C273" s="123">
        <v>30232445.289999992</v>
      </c>
      <c r="D273" s="123">
        <v>72753763.209999993</v>
      </c>
      <c r="E273" s="121">
        <f t="shared" si="8"/>
        <v>0.41554476299371063</v>
      </c>
      <c r="F273" s="122">
        <f t="shared" si="9"/>
        <v>0.41</v>
      </c>
    </row>
    <row r="274" spans="1:6" ht="21">
      <c r="A274" s="120">
        <v>10787</v>
      </c>
      <c r="B274" s="124" t="s">
        <v>1179</v>
      </c>
      <c r="C274" s="123">
        <v>48855243.269999996</v>
      </c>
      <c r="D274" s="123">
        <v>142417203.44999999</v>
      </c>
      <c r="E274" s="121">
        <f t="shared" si="8"/>
        <v>0.34304313022936272</v>
      </c>
      <c r="F274" s="122">
        <f t="shared" si="9"/>
        <v>0.34</v>
      </c>
    </row>
    <row r="275" spans="1:6" ht="21">
      <c r="A275" s="120">
        <v>10788</v>
      </c>
      <c r="B275" s="124" t="s">
        <v>1180</v>
      </c>
      <c r="C275" s="123">
        <v>17039356.920000002</v>
      </c>
      <c r="D275" s="123">
        <v>46996819.890000001</v>
      </c>
      <c r="E275" s="121">
        <f t="shared" si="8"/>
        <v>0.36256404071343651</v>
      </c>
      <c r="F275" s="122">
        <f t="shared" si="9"/>
        <v>0.36</v>
      </c>
    </row>
    <row r="276" spans="1:6" ht="21">
      <c r="A276" s="120">
        <v>10736</v>
      </c>
      <c r="B276" s="124" t="s">
        <v>1181</v>
      </c>
      <c r="C276" s="123">
        <v>123773908.46000002</v>
      </c>
      <c r="D276" s="123">
        <v>764762551.5999999</v>
      </c>
      <c r="E276" s="121">
        <f t="shared" si="8"/>
        <v>0.16184619422204463</v>
      </c>
      <c r="F276" s="122">
        <f t="shared" si="9"/>
        <v>0.16</v>
      </c>
    </row>
    <row r="277" spans="1:6" ht="21">
      <c r="A277" s="120">
        <v>11308</v>
      </c>
      <c r="B277" s="124" t="s">
        <v>1182</v>
      </c>
      <c r="C277" s="123">
        <v>26736416.449999996</v>
      </c>
      <c r="D277" s="123">
        <v>83443876.899999991</v>
      </c>
      <c r="E277" s="121">
        <f t="shared" si="8"/>
        <v>0.32041196362485885</v>
      </c>
      <c r="F277" s="122">
        <f t="shared" si="9"/>
        <v>0.32</v>
      </c>
    </row>
    <row r="278" spans="1:6" ht="21">
      <c r="A278" s="120">
        <v>11309</v>
      </c>
      <c r="B278" s="124" t="s">
        <v>1183</v>
      </c>
      <c r="C278" s="123">
        <v>19082533.780000001</v>
      </c>
      <c r="D278" s="123">
        <v>51666343.209999993</v>
      </c>
      <c r="E278" s="121">
        <f t="shared" si="8"/>
        <v>0.36934167572956056</v>
      </c>
      <c r="F278" s="122">
        <f t="shared" si="9"/>
        <v>0.36</v>
      </c>
    </row>
    <row r="279" spans="1:6" ht="21">
      <c r="A279" s="120">
        <v>11310</v>
      </c>
      <c r="B279" s="124" t="s">
        <v>1184</v>
      </c>
      <c r="C279" s="123">
        <v>75718844.750000015</v>
      </c>
      <c r="D279" s="123">
        <v>167754285.87</v>
      </c>
      <c r="E279" s="121">
        <f t="shared" si="8"/>
        <v>0.45136757226386331</v>
      </c>
      <c r="F279" s="122">
        <f t="shared" si="9"/>
        <v>0.45</v>
      </c>
    </row>
    <row r="280" spans="1:6" ht="21">
      <c r="A280" s="120">
        <v>11311</v>
      </c>
      <c r="B280" s="124" t="s">
        <v>1185</v>
      </c>
      <c r="C280" s="123">
        <v>56622783.790000007</v>
      </c>
      <c r="D280" s="123">
        <v>153294607.31</v>
      </c>
      <c r="E280" s="121">
        <f t="shared" si="8"/>
        <v>0.36937231376635832</v>
      </c>
      <c r="F280" s="122">
        <f t="shared" si="9"/>
        <v>0.36</v>
      </c>
    </row>
    <row r="281" spans="1:6" ht="21">
      <c r="A281" s="120">
        <v>11312</v>
      </c>
      <c r="B281" s="124" t="s">
        <v>1186</v>
      </c>
      <c r="C281" s="123">
        <v>35823327.43</v>
      </c>
      <c r="D281" s="123">
        <v>100652355.92000002</v>
      </c>
      <c r="E281" s="121">
        <f t="shared" si="8"/>
        <v>0.35591146478948699</v>
      </c>
      <c r="F281" s="122">
        <f t="shared" si="9"/>
        <v>0.35</v>
      </c>
    </row>
    <row r="282" spans="1:6" ht="21">
      <c r="A282" s="120">
        <v>11313</v>
      </c>
      <c r="B282" s="124" t="s">
        <v>1187</v>
      </c>
      <c r="C282" s="123">
        <v>53840699.800000004</v>
      </c>
      <c r="D282" s="123">
        <v>93324015.330000013</v>
      </c>
      <c r="E282" s="121">
        <f t="shared" si="8"/>
        <v>0.57692223817862587</v>
      </c>
      <c r="F282" s="122">
        <f t="shared" si="9"/>
        <v>0.56999999999999995</v>
      </c>
    </row>
    <row r="283" spans="1:6" ht="21">
      <c r="A283" s="120">
        <v>11314</v>
      </c>
      <c r="B283" s="124" t="s">
        <v>1188</v>
      </c>
      <c r="C283" s="123">
        <v>28957140.169999998</v>
      </c>
      <c r="D283" s="123">
        <v>61897348.730000004</v>
      </c>
      <c r="E283" s="121">
        <f t="shared" si="8"/>
        <v>0.46782521003141514</v>
      </c>
      <c r="F283" s="122">
        <f t="shared" si="9"/>
        <v>0.46</v>
      </c>
    </row>
    <row r="284" spans="1:6" ht="21">
      <c r="A284" s="120">
        <v>10731</v>
      </c>
      <c r="B284" s="124" t="s">
        <v>1189</v>
      </c>
      <c r="C284" s="123">
        <v>342815660.94999999</v>
      </c>
      <c r="D284" s="123">
        <v>1097578314.8500001</v>
      </c>
      <c r="E284" s="121">
        <f t="shared" si="8"/>
        <v>0.31233822344317241</v>
      </c>
      <c r="F284" s="122">
        <f t="shared" si="9"/>
        <v>0.31</v>
      </c>
    </row>
    <row r="285" spans="1:6" ht="21">
      <c r="A285" s="120">
        <v>10732</v>
      </c>
      <c r="B285" s="124" t="s">
        <v>1190</v>
      </c>
      <c r="C285" s="123">
        <v>137229580.40999997</v>
      </c>
      <c r="D285" s="123">
        <v>475516352.93999994</v>
      </c>
      <c r="E285" s="121">
        <f t="shared" si="8"/>
        <v>0.28859066478270079</v>
      </c>
      <c r="F285" s="122">
        <f t="shared" si="9"/>
        <v>0.28000000000000003</v>
      </c>
    </row>
    <row r="286" spans="1:6" ht="21">
      <c r="A286" s="120">
        <v>11278</v>
      </c>
      <c r="B286" s="124" t="s">
        <v>1191</v>
      </c>
      <c r="C286" s="123">
        <v>33572989.93999999</v>
      </c>
      <c r="D286" s="123">
        <v>97014185.229999989</v>
      </c>
      <c r="E286" s="121">
        <f t="shared" si="8"/>
        <v>0.34606269032106568</v>
      </c>
      <c r="F286" s="122">
        <f t="shared" si="9"/>
        <v>0.34</v>
      </c>
    </row>
    <row r="287" spans="1:6" ht="21">
      <c r="A287" s="120">
        <v>11279</v>
      </c>
      <c r="B287" s="124" t="s">
        <v>1192</v>
      </c>
      <c r="C287" s="123">
        <v>14741663.09</v>
      </c>
      <c r="D287" s="123">
        <v>46418204.929999992</v>
      </c>
      <c r="E287" s="121">
        <f t="shared" si="8"/>
        <v>0.31758365305661557</v>
      </c>
      <c r="F287" s="122">
        <f t="shared" si="9"/>
        <v>0.31</v>
      </c>
    </row>
    <row r="288" spans="1:6" ht="21">
      <c r="A288" s="120">
        <v>11280</v>
      </c>
      <c r="B288" s="124" t="s">
        <v>1193</v>
      </c>
      <c r="C288" s="123">
        <v>55960339.769999996</v>
      </c>
      <c r="D288" s="123">
        <v>121328124.49000001</v>
      </c>
      <c r="E288" s="121">
        <f t="shared" si="8"/>
        <v>0.46123139218732673</v>
      </c>
      <c r="F288" s="122">
        <f t="shared" si="9"/>
        <v>0.46</v>
      </c>
    </row>
    <row r="289" spans="1:6" ht="21">
      <c r="A289" s="120">
        <v>11281</v>
      </c>
      <c r="B289" s="124" t="s">
        <v>1194</v>
      </c>
      <c r="C289" s="123">
        <v>12420948.48</v>
      </c>
      <c r="D289" s="123">
        <v>34234660.100000001</v>
      </c>
      <c r="E289" s="121">
        <f t="shared" si="8"/>
        <v>0.36281792907299815</v>
      </c>
      <c r="F289" s="122">
        <f t="shared" si="9"/>
        <v>0.36</v>
      </c>
    </row>
    <row r="290" spans="1:6" ht="21">
      <c r="A290" s="120">
        <v>11282</v>
      </c>
      <c r="B290" s="124" t="s">
        <v>1195</v>
      </c>
      <c r="C290" s="123">
        <v>100080878.38999999</v>
      </c>
      <c r="D290" s="123">
        <v>249902663.39999995</v>
      </c>
      <c r="E290" s="121">
        <f t="shared" si="8"/>
        <v>0.40047943878776604</v>
      </c>
      <c r="F290" s="122">
        <f t="shared" si="9"/>
        <v>0.4</v>
      </c>
    </row>
    <row r="291" spans="1:6" ht="21">
      <c r="A291" s="120">
        <v>11283</v>
      </c>
      <c r="B291" s="124" t="s">
        <v>1196</v>
      </c>
      <c r="C291" s="123">
        <v>40739080.939999998</v>
      </c>
      <c r="D291" s="123">
        <v>132156409.12</v>
      </c>
      <c r="E291" s="121">
        <f t="shared" si="8"/>
        <v>0.30826413347088072</v>
      </c>
      <c r="F291" s="122">
        <f t="shared" si="9"/>
        <v>0.3</v>
      </c>
    </row>
    <row r="292" spans="1:6" ht="21">
      <c r="A292" s="120">
        <v>11284</v>
      </c>
      <c r="B292" s="124" t="s">
        <v>1197</v>
      </c>
      <c r="C292" s="123">
        <v>19888225.479999997</v>
      </c>
      <c r="D292" s="123">
        <v>86728417.150000006</v>
      </c>
      <c r="E292" s="121">
        <f t="shared" si="8"/>
        <v>0.22931613574363494</v>
      </c>
      <c r="F292" s="122">
        <f t="shared" si="9"/>
        <v>0.22</v>
      </c>
    </row>
    <row r="293" spans="1:6" ht="21">
      <c r="A293" s="120">
        <v>11285</v>
      </c>
      <c r="B293" s="124" t="s">
        <v>1198</v>
      </c>
      <c r="C293" s="123">
        <v>35255127.760000005</v>
      </c>
      <c r="D293" s="123">
        <v>105173071.98</v>
      </c>
      <c r="E293" s="121">
        <f t="shared" si="8"/>
        <v>0.33521059237201151</v>
      </c>
      <c r="F293" s="122">
        <f t="shared" si="9"/>
        <v>0.33</v>
      </c>
    </row>
    <row r="294" spans="1:6" ht="21">
      <c r="A294" s="120">
        <v>11286</v>
      </c>
      <c r="B294" s="124" t="s">
        <v>1199</v>
      </c>
      <c r="C294" s="123">
        <v>34643659.160000004</v>
      </c>
      <c r="D294" s="123">
        <v>66706008.049999997</v>
      </c>
      <c r="E294" s="121">
        <f t="shared" si="8"/>
        <v>0.51934840912729463</v>
      </c>
      <c r="F294" s="122">
        <f t="shared" si="9"/>
        <v>0.51</v>
      </c>
    </row>
    <row r="295" spans="1:6" ht="21">
      <c r="A295" s="120">
        <v>11287</v>
      </c>
      <c r="B295" s="124" t="s">
        <v>1200</v>
      </c>
      <c r="C295" s="123">
        <v>32191883.18</v>
      </c>
      <c r="D295" s="123">
        <v>76899019.959999993</v>
      </c>
      <c r="E295" s="121">
        <f t="shared" si="8"/>
        <v>0.41862540246605245</v>
      </c>
      <c r="F295" s="122">
        <f t="shared" si="9"/>
        <v>0.41</v>
      </c>
    </row>
    <row r="296" spans="1:6" ht="21">
      <c r="A296" s="120">
        <v>11288</v>
      </c>
      <c r="B296" s="124" t="s">
        <v>1201</v>
      </c>
      <c r="C296" s="123">
        <v>40286776.189999998</v>
      </c>
      <c r="D296" s="123">
        <v>65710599.240000002</v>
      </c>
      <c r="E296" s="121">
        <f t="shared" si="8"/>
        <v>0.61309403134275842</v>
      </c>
      <c r="F296" s="122">
        <f t="shared" si="9"/>
        <v>0.61</v>
      </c>
    </row>
    <row r="297" spans="1:6" ht="21">
      <c r="A297" s="120">
        <v>14136</v>
      </c>
      <c r="B297" s="124" t="s">
        <v>1202</v>
      </c>
      <c r="C297" s="123">
        <v>15726825.529999999</v>
      </c>
      <c r="D297" s="123">
        <v>29134068.130000003</v>
      </c>
      <c r="E297" s="121">
        <f t="shared" si="8"/>
        <v>0.53980877163549068</v>
      </c>
      <c r="F297" s="122">
        <f t="shared" si="9"/>
        <v>0.53</v>
      </c>
    </row>
    <row r="298" spans="1:6" ht="21">
      <c r="A298" s="120">
        <v>21948</v>
      </c>
      <c r="B298" s="124" t="s">
        <v>1203</v>
      </c>
      <c r="C298" s="123">
        <v>29984485.799999997</v>
      </c>
      <c r="D298" s="123">
        <v>55384361.989999995</v>
      </c>
      <c r="E298" s="121">
        <f t="shared" si="8"/>
        <v>0.54138902611921191</v>
      </c>
      <c r="F298" s="122">
        <f t="shared" si="9"/>
        <v>0.54</v>
      </c>
    </row>
    <row r="299" spans="1:6" ht="21">
      <c r="A299" s="120">
        <v>10679</v>
      </c>
      <c r="B299" s="124" t="s">
        <v>1204</v>
      </c>
      <c r="C299" s="123">
        <v>566609079.45999992</v>
      </c>
      <c r="D299" s="123">
        <v>1642154550.4099998</v>
      </c>
      <c r="E299" s="121">
        <f t="shared" si="8"/>
        <v>0.34504004468917593</v>
      </c>
      <c r="F299" s="122">
        <f t="shared" si="9"/>
        <v>0.34</v>
      </c>
    </row>
    <row r="300" spans="1:6" ht="21">
      <c r="A300" s="120">
        <v>11297</v>
      </c>
      <c r="B300" s="124" t="s">
        <v>1205</v>
      </c>
      <c r="C300" s="123">
        <v>121707108.55000001</v>
      </c>
      <c r="D300" s="123">
        <v>216538938.13999999</v>
      </c>
      <c r="E300" s="121">
        <f t="shared" si="8"/>
        <v>0.56205645781504721</v>
      </c>
      <c r="F300" s="122">
        <f t="shared" si="9"/>
        <v>0.56000000000000005</v>
      </c>
    </row>
    <row r="301" spans="1:6" ht="21">
      <c r="A301" s="120">
        <v>11298</v>
      </c>
      <c r="B301" s="124" t="s">
        <v>1206</v>
      </c>
      <c r="C301" s="123">
        <v>34269449.879999995</v>
      </c>
      <c r="D301" s="123">
        <v>87440488.139999986</v>
      </c>
      <c r="E301" s="121">
        <f t="shared" si="8"/>
        <v>0.3919174127336934</v>
      </c>
      <c r="F301" s="122">
        <f t="shared" si="9"/>
        <v>0.39</v>
      </c>
    </row>
    <row r="302" spans="1:6" ht="21">
      <c r="A302" s="120">
        <v>11299</v>
      </c>
      <c r="B302" s="124" t="s">
        <v>1207</v>
      </c>
      <c r="C302" s="123">
        <v>30932913.640000004</v>
      </c>
      <c r="D302" s="123">
        <v>111071300.97999999</v>
      </c>
      <c r="E302" s="121">
        <f t="shared" si="8"/>
        <v>0.27849600542240815</v>
      </c>
      <c r="F302" s="122">
        <f t="shared" si="9"/>
        <v>0.27</v>
      </c>
    </row>
    <row r="303" spans="1:6" ht="21">
      <c r="A303" s="120">
        <v>11300</v>
      </c>
      <c r="B303" s="124" t="s">
        <v>1208</v>
      </c>
      <c r="C303" s="123">
        <v>41127627.600000001</v>
      </c>
      <c r="D303" s="123">
        <v>111797970.93999998</v>
      </c>
      <c r="E303" s="121">
        <f t="shared" si="8"/>
        <v>0.36787454418177662</v>
      </c>
      <c r="F303" s="122">
        <f t="shared" si="9"/>
        <v>0.36</v>
      </c>
    </row>
    <row r="304" spans="1:6" ht="21">
      <c r="A304" s="120">
        <v>11301</v>
      </c>
      <c r="B304" s="124" t="s">
        <v>1209</v>
      </c>
      <c r="C304" s="123">
        <v>45925036.269999996</v>
      </c>
      <c r="D304" s="123">
        <v>99564969.550000012</v>
      </c>
      <c r="E304" s="121">
        <f t="shared" si="8"/>
        <v>0.46125697097649532</v>
      </c>
      <c r="F304" s="122">
        <f t="shared" si="9"/>
        <v>0.46</v>
      </c>
    </row>
    <row r="305" spans="1:6" ht="21">
      <c r="A305" s="120">
        <v>11302</v>
      </c>
      <c r="B305" s="124" t="s">
        <v>1210</v>
      </c>
      <c r="C305" s="123">
        <v>163852443.81000003</v>
      </c>
      <c r="D305" s="123">
        <v>318065773.05000001</v>
      </c>
      <c r="E305" s="121">
        <f t="shared" si="8"/>
        <v>0.51515270643170519</v>
      </c>
      <c r="F305" s="122">
        <f t="shared" si="9"/>
        <v>0.51</v>
      </c>
    </row>
    <row r="306" spans="1:6" ht="21">
      <c r="A306" s="120">
        <v>11303</v>
      </c>
      <c r="B306" s="124" t="s">
        <v>1211</v>
      </c>
      <c r="C306" s="123">
        <v>24897829.73</v>
      </c>
      <c r="D306" s="123">
        <v>78533192.849999994</v>
      </c>
      <c r="E306" s="121">
        <f t="shared" si="8"/>
        <v>0.31703575044446958</v>
      </c>
      <c r="F306" s="122">
        <f t="shared" si="9"/>
        <v>0.31</v>
      </c>
    </row>
    <row r="307" spans="1:6" ht="21">
      <c r="A307" s="120">
        <v>13819</v>
      </c>
      <c r="B307" s="124" t="s">
        <v>1212</v>
      </c>
      <c r="C307" s="123">
        <v>21263773.809999999</v>
      </c>
      <c r="D307" s="123">
        <v>70001151.339999989</v>
      </c>
      <c r="E307" s="121">
        <f t="shared" si="8"/>
        <v>0.30376320107537252</v>
      </c>
      <c r="F307" s="122">
        <f t="shared" si="9"/>
        <v>0.3</v>
      </c>
    </row>
    <row r="308" spans="1:6" ht="21">
      <c r="A308" s="120">
        <v>10737</v>
      </c>
      <c r="B308" s="124" t="s">
        <v>1213</v>
      </c>
      <c r="C308" s="123">
        <v>111083148.09999999</v>
      </c>
      <c r="D308" s="123">
        <v>473074811.04000008</v>
      </c>
      <c r="E308" s="121">
        <f t="shared" si="8"/>
        <v>0.23481095485890821</v>
      </c>
      <c r="F308" s="122">
        <f t="shared" si="9"/>
        <v>0.23</v>
      </c>
    </row>
    <row r="309" spans="1:6" ht="21">
      <c r="A309" s="120">
        <v>11315</v>
      </c>
      <c r="B309" s="124" t="s">
        <v>1214</v>
      </c>
      <c r="C309" s="123">
        <v>37493979.850000001</v>
      </c>
      <c r="D309" s="123">
        <v>81384140.079999998</v>
      </c>
      <c r="E309" s="121">
        <f t="shared" si="8"/>
        <v>0.46070376627612825</v>
      </c>
      <c r="F309" s="122">
        <f t="shared" si="9"/>
        <v>0.46</v>
      </c>
    </row>
    <row r="310" spans="1:6" ht="21">
      <c r="A310" s="120">
        <v>11316</v>
      </c>
      <c r="B310" s="124" t="s">
        <v>1215</v>
      </c>
      <c r="C310" s="123">
        <v>51562027.559999995</v>
      </c>
      <c r="D310" s="123">
        <v>113607982.97</v>
      </c>
      <c r="E310" s="121">
        <f t="shared" si="8"/>
        <v>0.45385919379992662</v>
      </c>
      <c r="F310" s="122">
        <f t="shared" si="9"/>
        <v>0.45</v>
      </c>
    </row>
    <row r="311" spans="1:6" ht="21">
      <c r="A311" s="120">
        <v>11317</v>
      </c>
      <c r="B311" s="124" t="s">
        <v>1216</v>
      </c>
      <c r="C311" s="123">
        <v>131009603.67000002</v>
      </c>
      <c r="D311" s="123">
        <v>273068401.24000001</v>
      </c>
      <c r="E311" s="121">
        <f t="shared" si="8"/>
        <v>0.47976845023110376</v>
      </c>
      <c r="F311" s="122">
        <f t="shared" si="9"/>
        <v>0.47</v>
      </c>
    </row>
    <row r="312" spans="1:6" ht="21">
      <c r="A312" s="120">
        <v>11318</v>
      </c>
      <c r="B312" s="124" t="s">
        <v>1217</v>
      </c>
      <c r="C312" s="123">
        <v>35713977.469999999</v>
      </c>
      <c r="D312" s="123">
        <v>75112341.889999986</v>
      </c>
      <c r="E312" s="121">
        <f t="shared" si="8"/>
        <v>0.47547415739349685</v>
      </c>
      <c r="F312" s="122">
        <f t="shared" si="9"/>
        <v>0.47</v>
      </c>
    </row>
    <row r="313" spans="1:6" ht="21">
      <c r="A313" s="120">
        <v>11319</v>
      </c>
      <c r="B313" s="124" t="s">
        <v>1218</v>
      </c>
      <c r="C313" s="123">
        <v>60737834.579999991</v>
      </c>
      <c r="D313" s="123">
        <v>124632102.42999998</v>
      </c>
      <c r="E313" s="121">
        <f t="shared" si="8"/>
        <v>0.4873369974169664</v>
      </c>
      <c r="F313" s="122">
        <f t="shared" si="9"/>
        <v>0.48</v>
      </c>
    </row>
    <row r="314" spans="1:6" ht="21">
      <c r="A314" s="120">
        <v>11320</v>
      </c>
      <c r="B314" s="124" t="s">
        <v>1219</v>
      </c>
      <c r="C314" s="123">
        <v>204045980.75</v>
      </c>
      <c r="D314" s="123">
        <v>771299610.63000011</v>
      </c>
      <c r="E314" s="121">
        <f t="shared" si="8"/>
        <v>0.26454827402717673</v>
      </c>
      <c r="F314" s="122">
        <f t="shared" si="9"/>
        <v>0.26</v>
      </c>
    </row>
    <row r="315" spans="1:6" ht="21">
      <c r="A315" s="120">
        <v>11321</v>
      </c>
      <c r="B315" s="124" t="s">
        <v>1220</v>
      </c>
      <c r="C315" s="123">
        <v>49474171.229999997</v>
      </c>
      <c r="D315" s="123">
        <v>124177932.67999999</v>
      </c>
      <c r="E315" s="121">
        <f t="shared" si="8"/>
        <v>0.39841355192707495</v>
      </c>
      <c r="F315" s="122">
        <f t="shared" si="9"/>
        <v>0.39</v>
      </c>
    </row>
    <row r="316" spans="1:6" ht="21">
      <c r="A316" s="120">
        <v>10677</v>
      </c>
      <c r="B316" s="124" t="s">
        <v>1221</v>
      </c>
      <c r="C316" s="123">
        <v>559407696.28000009</v>
      </c>
      <c r="D316" s="123">
        <v>1946385866.4200001</v>
      </c>
      <c r="E316" s="121">
        <f t="shared" si="8"/>
        <v>0.28740842498457009</v>
      </c>
      <c r="F316" s="122">
        <f t="shared" si="9"/>
        <v>0.28000000000000003</v>
      </c>
    </row>
    <row r="317" spans="1:6" ht="21">
      <c r="A317" s="120">
        <v>10728</v>
      </c>
      <c r="B317" s="124" t="s">
        <v>1222</v>
      </c>
      <c r="C317" s="123">
        <v>80140119.519999996</v>
      </c>
      <c r="D317" s="123">
        <v>315617677.44</v>
      </c>
      <c r="E317" s="121">
        <f t="shared" si="8"/>
        <v>0.25391518044877226</v>
      </c>
      <c r="F317" s="122">
        <f t="shared" si="9"/>
        <v>0.25</v>
      </c>
    </row>
    <row r="318" spans="1:6" ht="21">
      <c r="A318" s="120">
        <v>10729</v>
      </c>
      <c r="B318" s="124" t="s">
        <v>1223</v>
      </c>
      <c r="C318" s="123">
        <v>113449982.13999999</v>
      </c>
      <c r="D318" s="123">
        <v>486623293.93000001</v>
      </c>
      <c r="E318" s="121">
        <f t="shared" si="8"/>
        <v>0.23313717932360137</v>
      </c>
      <c r="F318" s="122">
        <f t="shared" si="9"/>
        <v>0.23</v>
      </c>
    </row>
    <row r="319" spans="1:6" ht="21">
      <c r="A319" s="120">
        <v>10730</v>
      </c>
      <c r="B319" s="124" t="s">
        <v>1224</v>
      </c>
      <c r="C319" s="123">
        <v>101107419.73999999</v>
      </c>
      <c r="D319" s="123">
        <v>429433747.66999996</v>
      </c>
      <c r="E319" s="121">
        <f t="shared" si="8"/>
        <v>0.23544358189961442</v>
      </c>
      <c r="F319" s="122">
        <f t="shared" si="9"/>
        <v>0.23</v>
      </c>
    </row>
    <row r="320" spans="1:6" ht="21">
      <c r="A320" s="120">
        <v>11273</v>
      </c>
      <c r="B320" s="124" t="s">
        <v>1225</v>
      </c>
      <c r="C320" s="123">
        <v>24048578.210000001</v>
      </c>
      <c r="D320" s="123">
        <v>99553182.430000007</v>
      </c>
      <c r="E320" s="121">
        <f t="shared" si="8"/>
        <v>0.2415651375776918</v>
      </c>
      <c r="F320" s="122">
        <f t="shared" si="9"/>
        <v>0.24</v>
      </c>
    </row>
    <row r="321" spans="1:6" ht="21">
      <c r="A321" s="120">
        <v>11274</v>
      </c>
      <c r="B321" s="124" t="s">
        <v>1226</v>
      </c>
      <c r="C321" s="123">
        <v>34985290.709999993</v>
      </c>
      <c r="D321" s="123">
        <v>86918243.909999996</v>
      </c>
      <c r="E321" s="121">
        <f t="shared" si="8"/>
        <v>0.40250802519924028</v>
      </c>
      <c r="F321" s="122">
        <f t="shared" si="9"/>
        <v>0.4</v>
      </c>
    </row>
    <row r="322" spans="1:6" ht="21">
      <c r="A322" s="120">
        <v>11275</v>
      </c>
      <c r="B322" s="124" t="s">
        <v>1227</v>
      </c>
      <c r="C322" s="123">
        <v>18922194.399999999</v>
      </c>
      <c r="D322" s="123">
        <v>57605182.620000005</v>
      </c>
      <c r="E322" s="121">
        <f t="shared" ref="E322:E385" si="10">SUM(C322/D322)</f>
        <v>0.32848076404553195</v>
      </c>
      <c r="F322" s="122">
        <f t="shared" ref="F322:F385" si="11">TRUNC(E322,2)</f>
        <v>0.32</v>
      </c>
    </row>
    <row r="323" spans="1:6" ht="21">
      <c r="A323" s="120">
        <v>11276</v>
      </c>
      <c r="B323" s="124" t="s">
        <v>1228</v>
      </c>
      <c r="C323" s="123">
        <v>48802188.719999999</v>
      </c>
      <c r="D323" s="123">
        <v>116536259.02000001</v>
      </c>
      <c r="E323" s="121">
        <f t="shared" si="10"/>
        <v>0.41877257027466913</v>
      </c>
      <c r="F323" s="122">
        <f t="shared" si="11"/>
        <v>0.41</v>
      </c>
    </row>
    <row r="324" spans="1:6" ht="21">
      <c r="A324" s="120">
        <v>11277</v>
      </c>
      <c r="B324" s="124" t="s">
        <v>1229</v>
      </c>
      <c r="C324" s="123">
        <v>19126555.390000001</v>
      </c>
      <c r="D324" s="123">
        <v>63639747.590000004</v>
      </c>
      <c r="E324" s="121">
        <f t="shared" si="10"/>
        <v>0.30054417426704944</v>
      </c>
      <c r="F324" s="122">
        <f t="shared" si="11"/>
        <v>0.3</v>
      </c>
    </row>
    <row r="325" spans="1:6" ht="21">
      <c r="A325" s="120">
        <v>11458</v>
      </c>
      <c r="B325" s="124" t="s">
        <v>1230</v>
      </c>
      <c r="C325" s="123">
        <v>53468383.990000002</v>
      </c>
      <c r="D325" s="123">
        <v>121687908.39</v>
      </c>
      <c r="E325" s="121">
        <f t="shared" si="10"/>
        <v>0.43938945699221088</v>
      </c>
      <c r="F325" s="122">
        <f t="shared" si="11"/>
        <v>0.43</v>
      </c>
    </row>
    <row r="326" spans="1:6" ht="21">
      <c r="A326" s="120">
        <v>28858</v>
      </c>
      <c r="B326" s="124" t="s">
        <v>1231</v>
      </c>
      <c r="C326" s="123">
        <v>29142496.940000001</v>
      </c>
      <c r="D326" s="123">
        <v>42787179.410000004</v>
      </c>
      <c r="E326" s="121">
        <f t="shared" si="10"/>
        <v>0.68110348337635374</v>
      </c>
      <c r="F326" s="122">
        <f t="shared" si="11"/>
        <v>0.68</v>
      </c>
    </row>
    <row r="327" spans="1:6" ht="21">
      <c r="A327" s="120">
        <v>10735</v>
      </c>
      <c r="B327" s="124" t="s">
        <v>1232</v>
      </c>
      <c r="C327" s="123">
        <v>141499240.91</v>
      </c>
      <c r="D327" s="123">
        <v>543610125.91999996</v>
      </c>
      <c r="E327" s="121">
        <f t="shared" si="10"/>
        <v>0.26029544734938148</v>
      </c>
      <c r="F327" s="122">
        <f t="shared" si="11"/>
        <v>0.26</v>
      </c>
    </row>
    <row r="328" spans="1:6" ht="21">
      <c r="A328" s="120">
        <v>11306</v>
      </c>
      <c r="B328" s="124" t="s">
        <v>1233</v>
      </c>
      <c r="C328" s="123">
        <v>28058070.829999994</v>
      </c>
      <c r="D328" s="123">
        <v>113834350.41</v>
      </c>
      <c r="E328" s="121">
        <f t="shared" si="10"/>
        <v>0.24648158248316565</v>
      </c>
      <c r="F328" s="122">
        <f t="shared" si="11"/>
        <v>0.24</v>
      </c>
    </row>
    <row r="329" spans="1:6" ht="21">
      <c r="A329" s="120">
        <v>11307</v>
      </c>
      <c r="B329" s="124" t="s">
        <v>1234</v>
      </c>
      <c r="C329" s="123">
        <v>24432708.220000006</v>
      </c>
      <c r="D329" s="123">
        <v>71557443.430000007</v>
      </c>
      <c r="E329" s="121">
        <f t="shared" si="10"/>
        <v>0.34144188289651428</v>
      </c>
      <c r="F329" s="122">
        <f t="shared" si="11"/>
        <v>0.34</v>
      </c>
    </row>
    <row r="330" spans="1:6" ht="21">
      <c r="A330" s="120">
        <v>10734</v>
      </c>
      <c r="B330" s="124" t="s">
        <v>1235</v>
      </c>
      <c r="C330" s="123">
        <v>369420877.09000003</v>
      </c>
      <c r="D330" s="123">
        <v>1472892234.5600002</v>
      </c>
      <c r="E330" s="121">
        <f t="shared" si="10"/>
        <v>0.2508132424232366</v>
      </c>
      <c r="F330" s="122">
        <f t="shared" si="11"/>
        <v>0.25</v>
      </c>
    </row>
    <row r="331" spans="1:6" ht="21">
      <c r="A331" s="120">
        <v>11304</v>
      </c>
      <c r="B331" s="124" t="s">
        <v>1236</v>
      </c>
      <c r="C331" s="123">
        <v>229259241.58000001</v>
      </c>
      <c r="D331" s="123">
        <v>600368880.75</v>
      </c>
      <c r="E331" s="121">
        <f t="shared" si="10"/>
        <v>0.38186396552333296</v>
      </c>
      <c r="F331" s="122">
        <f t="shared" si="11"/>
        <v>0.38</v>
      </c>
    </row>
    <row r="332" spans="1:6" ht="21">
      <c r="A332" s="120">
        <v>10678</v>
      </c>
      <c r="B332" s="124" t="s">
        <v>1237</v>
      </c>
      <c r="C332" s="123">
        <v>354873112.88999999</v>
      </c>
      <c r="D332" s="123">
        <v>1212280335.9399998</v>
      </c>
      <c r="E332" s="121">
        <f t="shared" si="10"/>
        <v>0.29273188912598508</v>
      </c>
      <c r="F332" s="122">
        <f t="shared" si="11"/>
        <v>0.28999999999999998</v>
      </c>
    </row>
    <row r="333" spans="1:6" ht="21">
      <c r="A333" s="120">
        <v>10733</v>
      </c>
      <c r="B333" s="124" t="s">
        <v>1238</v>
      </c>
      <c r="C333" s="123">
        <v>107411096.83</v>
      </c>
      <c r="D333" s="123">
        <v>384220308.39999998</v>
      </c>
      <c r="E333" s="121">
        <f t="shared" si="10"/>
        <v>0.27955601117829931</v>
      </c>
      <c r="F333" s="122">
        <f t="shared" si="11"/>
        <v>0.27</v>
      </c>
    </row>
    <row r="334" spans="1:6" ht="21">
      <c r="A334" s="120">
        <v>11289</v>
      </c>
      <c r="B334" s="124" t="s">
        <v>1239</v>
      </c>
      <c r="C334" s="123">
        <v>62835992.239999995</v>
      </c>
      <c r="D334" s="123">
        <v>160983230.13</v>
      </c>
      <c r="E334" s="121">
        <f t="shared" si="10"/>
        <v>0.39032632274341605</v>
      </c>
      <c r="F334" s="122">
        <f t="shared" si="11"/>
        <v>0.39</v>
      </c>
    </row>
    <row r="335" spans="1:6" ht="21">
      <c r="A335" s="120">
        <v>11290</v>
      </c>
      <c r="B335" s="124" t="s">
        <v>1240</v>
      </c>
      <c r="C335" s="123">
        <v>67864955.959999993</v>
      </c>
      <c r="D335" s="123">
        <v>148181061.61000001</v>
      </c>
      <c r="E335" s="121">
        <f t="shared" si="10"/>
        <v>0.45798670371666522</v>
      </c>
      <c r="F335" s="122">
        <f t="shared" si="11"/>
        <v>0.45</v>
      </c>
    </row>
    <row r="336" spans="1:6" ht="21">
      <c r="A336" s="120">
        <v>11291</v>
      </c>
      <c r="B336" s="124" t="s">
        <v>1241</v>
      </c>
      <c r="C336" s="123">
        <v>44239083.25</v>
      </c>
      <c r="D336" s="123">
        <v>127212707.68000001</v>
      </c>
      <c r="E336" s="121">
        <f t="shared" si="10"/>
        <v>0.34775679298708245</v>
      </c>
      <c r="F336" s="122">
        <f t="shared" si="11"/>
        <v>0.34</v>
      </c>
    </row>
    <row r="337" spans="1:6" ht="21">
      <c r="A337" s="120">
        <v>11292</v>
      </c>
      <c r="B337" s="124" t="s">
        <v>1242</v>
      </c>
      <c r="C337" s="123">
        <v>38884355.829999998</v>
      </c>
      <c r="D337" s="123">
        <v>115524935.88</v>
      </c>
      <c r="E337" s="121">
        <f t="shared" si="10"/>
        <v>0.33658842165807917</v>
      </c>
      <c r="F337" s="122">
        <f t="shared" si="11"/>
        <v>0.33</v>
      </c>
    </row>
    <row r="338" spans="1:6" ht="21">
      <c r="A338" s="120">
        <v>11293</v>
      </c>
      <c r="B338" s="124" t="s">
        <v>1243</v>
      </c>
      <c r="C338" s="123">
        <v>37359831.920000002</v>
      </c>
      <c r="D338" s="123">
        <v>117968909.15000001</v>
      </c>
      <c r="E338" s="121">
        <f t="shared" si="10"/>
        <v>0.3166921877059673</v>
      </c>
      <c r="F338" s="122">
        <f t="shared" si="11"/>
        <v>0.31</v>
      </c>
    </row>
    <row r="339" spans="1:6" ht="21">
      <c r="A339" s="120">
        <v>11294</v>
      </c>
      <c r="B339" s="124" t="s">
        <v>1244</v>
      </c>
      <c r="C339" s="123">
        <v>39005979.32</v>
      </c>
      <c r="D339" s="123">
        <v>147378486.92999998</v>
      </c>
      <c r="E339" s="121">
        <f t="shared" si="10"/>
        <v>0.26466535335327862</v>
      </c>
      <c r="F339" s="122">
        <f t="shared" si="11"/>
        <v>0.26</v>
      </c>
    </row>
    <row r="340" spans="1:6" ht="21">
      <c r="A340" s="120">
        <v>11295</v>
      </c>
      <c r="B340" s="124" t="s">
        <v>1245</v>
      </c>
      <c r="C340" s="123">
        <v>92927852.549999997</v>
      </c>
      <c r="D340" s="123">
        <v>247839225.73999998</v>
      </c>
      <c r="E340" s="121">
        <f t="shared" si="10"/>
        <v>0.37495215808770949</v>
      </c>
      <c r="F340" s="122">
        <f t="shared" si="11"/>
        <v>0.37</v>
      </c>
    </row>
    <row r="341" spans="1:6" ht="21">
      <c r="A341" s="120">
        <v>11296</v>
      </c>
      <c r="B341" s="124" t="s">
        <v>1246</v>
      </c>
      <c r="C341" s="123">
        <v>39898437.810000002</v>
      </c>
      <c r="D341" s="123">
        <v>78645162.670000002</v>
      </c>
      <c r="E341" s="121">
        <f t="shared" si="10"/>
        <v>0.50732221099746888</v>
      </c>
      <c r="F341" s="122">
        <f t="shared" si="11"/>
        <v>0.5</v>
      </c>
    </row>
    <row r="342" spans="1:6" ht="21">
      <c r="A342" s="120">
        <v>10664</v>
      </c>
      <c r="B342" s="124" t="s">
        <v>1247</v>
      </c>
      <c r="C342" s="123">
        <v>425925270.94000006</v>
      </c>
      <c r="D342" s="123">
        <v>1473551181.8399999</v>
      </c>
      <c r="E342" s="121">
        <f t="shared" si="10"/>
        <v>0.28904681166768431</v>
      </c>
      <c r="F342" s="122">
        <f t="shared" si="11"/>
        <v>0.28000000000000003</v>
      </c>
    </row>
    <row r="343" spans="1:6" ht="21">
      <c r="A343" s="120">
        <v>10834</v>
      </c>
      <c r="B343" s="124" t="s">
        <v>1248</v>
      </c>
      <c r="C343" s="123">
        <v>45880991.732400008</v>
      </c>
      <c r="D343" s="123">
        <v>96645831.222399995</v>
      </c>
      <c r="E343" s="121">
        <f t="shared" si="10"/>
        <v>0.47473327252801345</v>
      </c>
      <c r="F343" s="122">
        <f t="shared" si="11"/>
        <v>0.47</v>
      </c>
    </row>
    <row r="344" spans="1:6" ht="21">
      <c r="A344" s="120">
        <v>10835</v>
      </c>
      <c r="B344" s="124" t="s">
        <v>1249</v>
      </c>
      <c r="C344" s="123">
        <v>31109746.380000003</v>
      </c>
      <c r="D344" s="123">
        <v>64183866.769999996</v>
      </c>
      <c r="E344" s="121">
        <f t="shared" si="10"/>
        <v>0.48469729147794072</v>
      </c>
      <c r="F344" s="122">
        <f t="shared" si="11"/>
        <v>0.48</v>
      </c>
    </row>
    <row r="345" spans="1:6" ht="21">
      <c r="A345" s="120">
        <v>10836</v>
      </c>
      <c r="B345" s="124" t="s">
        <v>1250</v>
      </c>
      <c r="C345" s="123">
        <v>28096819.41</v>
      </c>
      <c r="D345" s="123">
        <v>56854221.990000002</v>
      </c>
      <c r="E345" s="121">
        <f t="shared" si="10"/>
        <v>0.49419055307698878</v>
      </c>
      <c r="F345" s="122">
        <f t="shared" si="11"/>
        <v>0.49</v>
      </c>
    </row>
    <row r="346" spans="1:6" ht="21">
      <c r="A346" s="120">
        <v>10837</v>
      </c>
      <c r="B346" s="124" t="s">
        <v>1251</v>
      </c>
      <c r="C346" s="123">
        <v>28958667.010000002</v>
      </c>
      <c r="D346" s="123">
        <v>56933931.070000008</v>
      </c>
      <c r="E346" s="121">
        <f t="shared" si="10"/>
        <v>0.50863635209723101</v>
      </c>
      <c r="F346" s="122">
        <f t="shared" si="11"/>
        <v>0.5</v>
      </c>
    </row>
    <row r="347" spans="1:6" ht="21">
      <c r="A347" s="120">
        <v>10838</v>
      </c>
      <c r="B347" s="124" t="s">
        <v>1252</v>
      </c>
      <c r="C347" s="123">
        <v>41354145.630000003</v>
      </c>
      <c r="D347" s="123">
        <v>97434607.439999998</v>
      </c>
      <c r="E347" s="121">
        <f t="shared" si="10"/>
        <v>0.42442974541120604</v>
      </c>
      <c r="F347" s="122">
        <f t="shared" si="11"/>
        <v>0.42</v>
      </c>
    </row>
    <row r="348" spans="1:6" ht="21">
      <c r="A348" s="120">
        <v>10839</v>
      </c>
      <c r="B348" s="124" t="s">
        <v>1253</v>
      </c>
      <c r="C348" s="123">
        <v>35616121.480000004</v>
      </c>
      <c r="D348" s="123">
        <v>78688824.410000011</v>
      </c>
      <c r="E348" s="121">
        <f t="shared" si="10"/>
        <v>0.45261981923158329</v>
      </c>
      <c r="F348" s="122">
        <f t="shared" si="11"/>
        <v>0.45</v>
      </c>
    </row>
    <row r="349" spans="1:6" ht="21">
      <c r="A349" s="120">
        <v>10840</v>
      </c>
      <c r="B349" s="124" t="s">
        <v>1254</v>
      </c>
      <c r="C349" s="123">
        <v>31755672.040000003</v>
      </c>
      <c r="D349" s="123">
        <v>75382028.469999999</v>
      </c>
      <c r="E349" s="121">
        <f t="shared" si="10"/>
        <v>0.42126316689179966</v>
      </c>
      <c r="F349" s="122">
        <f t="shared" si="11"/>
        <v>0.42</v>
      </c>
    </row>
    <row r="350" spans="1:6" ht="21">
      <c r="A350" s="120">
        <v>10841</v>
      </c>
      <c r="B350" s="124" t="s">
        <v>1255</v>
      </c>
      <c r="C350" s="123">
        <v>53783478.020000018</v>
      </c>
      <c r="D350" s="123">
        <v>115076797.41000003</v>
      </c>
      <c r="E350" s="121">
        <f t="shared" si="10"/>
        <v>0.46737030600858814</v>
      </c>
      <c r="F350" s="122">
        <f t="shared" si="11"/>
        <v>0.46</v>
      </c>
    </row>
    <row r="351" spans="1:6" ht="21">
      <c r="A351" s="120">
        <v>10842</v>
      </c>
      <c r="B351" s="124" t="s">
        <v>1256</v>
      </c>
      <c r="C351" s="123">
        <v>40484674.329999998</v>
      </c>
      <c r="D351" s="123">
        <v>67408404.689999998</v>
      </c>
      <c r="E351" s="121">
        <f t="shared" si="10"/>
        <v>0.60058793137416999</v>
      </c>
      <c r="F351" s="122">
        <f t="shared" si="11"/>
        <v>0.6</v>
      </c>
    </row>
    <row r="352" spans="1:6" ht="21">
      <c r="A352" s="120">
        <v>10843</v>
      </c>
      <c r="B352" s="124" t="s">
        <v>1257</v>
      </c>
      <c r="C352" s="123">
        <v>37102906.089999996</v>
      </c>
      <c r="D352" s="123">
        <v>72580301.289999992</v>
      </c>
      <c r="E352" s="121">
        <f t="shared" si="10"/>
        <v>0.51119801696265454</v>
      </c>
      <c r="F352" s="122">
        <f t="shared" si="11"/>
        <v>0.51</v>
      </c>
    </row>
    <row r="353" spans="1:6" ht="21">
      <c r="A353" s="120">
        <v>10844</v>
      </c>
      <c r="B353" s="124" t="s">
        <v>1258</v>
      </c>
      <c r="C353" s="123">
        <v>27718029.460000001</v>
      </c>
      <c r="D353" s="123">
        <v>65949950.170000002</v>
      </c>
      <c r="E353" s="121">
        <f t="shared" si="10"/>
        <v>0.42028886130392662</v>
      </c>
      <c r="F353" s="122">
        <f t="shared" si="11"/>
        <v>0.42</v>
      </c>
    </row>
    <row r="354" spans="1:6" ht="21">
      <c r="A354" s="120">
        <v>10697</v>
      </c>
      <c r="B354" s="124" t="s">
        <v>1259</v>
      </c>
      <c r="C354" s="123">
        <v>276327858.77999997</v>
      </c>
      <c r="D354" s="123">
        <v>1048343259.51</v>
      </c>
      <c r="E354" s="121">
        <f t="shared" si="10"/>
        <v>0.26358528685457161</v>
      </c>
      <c r="F354" s="122">
        <f t="shared" si="11"/>
        <v>0.26</v>
      </c>
    </row>
    <row r="355" spans="1:6" ht="21">
      <c r="A355" s="120">
        <v>10833</v>
      </c>
      <c r="B355" s="124" t="s">
        <v>1260</v>
      </c>
      <c r="C355" s="123">
        <v>60761857.050000004</v>
      </c>
      <c r="D355" s="123">
        <v>92215429.75</v>
      </c>
      <c r="E355" s="121">
        <f t="shared" si="10"/>
        <v>0.65891204123570224</v>
      </c>
      <c r="F355" s="122">
        <f t="shared" si="11"/>
        <v>0.65</v>
      </c>
    </row>
    <row r="356" spans="1:6" ht="21">
      <c r="A356" s="120">
        <v>10850</v>
      </c>
      <c r="B356" s="124" t="s">
        <v>1261</v>
      </c>
      <c r="C356" s="123">
        <v>40769350.949999996</v>
      </c>
      <c r="D356" s="123">
        <v>102786449.21000001</v>
      </c>
      <c r="E356" s="121">
        <f t="shared" si="10"/>
        <v>0.39664130109899332</v>
      </c>
      <c r="F356" s="122">
        <f t="shared" si="11"/>
        <v>0.39</v>
      </c>
    </row>
    <row r="357" spans="1:6" ht="21">
      <c r="A357" s="120">
        <v>10851</v>
      </c>
      <c r="B357" s="124" t="s">
        <v>1262</v>
      </c>
      <c r="C357" s="123">
        <v>69282101.419999987</v>
      </c>
      <c r="D357" s="123">
        <v>137046521.10999998</v>
      </c>
      <c r="E357" s="121">
        <f t="shared" si="10"/>
        <v>0.50553710418078335</v>
      </c>
      <c r="F357" s="122">
        <f t="shared" si="11"/>
        <v>0.5</v>
      </c>
    </row>
    <row r="358" spans="1:6" ht="21">
      <c r="A358" s="120">
        <v>10852</v>
      </c>
      <c r="B358" s="124" t="s">
        <v>1263</v>
      </c>
      <c r="C358" s="123">
        <v>66072985.189999998</v>
      </c>
      <c r="D358" s="123">
        <v>148753085.58000001</v>
      </c>
      <c r="E358" s="121">
        <f t="shared" si="10"/>
        <v>0.44417892195228231</v>
      </c>
      <c r="F358" s="122">
        <f t="shared" si="11"/>
        <v>0.44</v>
      </c>
    </row>
    <row r="359" spans="1:6" ht="21">
      <c r="A359" s="120">
        <v>10853</v>
      </c>
      <c r="B359" s="124" t="s">
        <v>1264</v>
      </c>
      <c r="C359" s="123">
        <v>38716416.719999991</v>
      </c>
      <c r="D359" s="123">
        <v>115023057.95999998</v>
      </c>
      <c r="E359" s="121">
        <f t="shared" si="10"/>
        <v>0.33659700417166688</v>
      </c>
      <c r="F359" s="122">
        <f t="shared" si="11"/>
        <v>0.33</v>
      </c>
    </row>
    <row r="360" spans="1:6" ht="21">
      <c r="A360" s="120">
        <v>10854</v>
      </c>
      <c r="B360" s="124" t="s">
        <v>1265</v>
      </c>
      <c r="C360" s="123">
        <v>81490242.679999977</v>
      </c>
      <c r="D360" s="123">
        <v>211679954.40989998</v>
      </c>
      <c r="E360" s="121">
        <f t="shared" si="10"/>
        <v>0.38496910539862056</v>
      </c>
      <c r="F360" s="122">
        <f t="shared" si="11"/>
        <v>0.38</v>
      </c>
    </row>
    <row r="361" spans="1:6" ht="21">
      <c r="A361" s="120">
        <v>10855</v>
      </c>
      <c r="B361" s="124" t="s">
        <v>1266</v>
      </c>
      <c r="C361" s="123">
        <v>78094812.24000001</v>
      </c>
      <c r="D361" s="123">
        <v>156237819.03</v>
      </c>
      <c r="E361" s="121">
        <f t="shared" si="10"/>
        <v>0.49984576541614828</v>
      </c>
      <c r="F361" s="122">
        <f t="shared" si="11"/>
        <v>0.49</v>
      </c>
    </row>
    <row r="362" spans="1:6" ht="21">
      <c r="A362" s="120">
        <v>10856</v>
      </c>
      <c r="B362" s="124" t="s">
        <v>1267</v>
      </c>
      <c r="C362" s="123">
        <v>36711185.280000001</v>
      </c>
      <c r="D362" s="123">
        <v>87063912.729999989</v>
      </c>
      <c r="E362" s="121">
        <f t="shared" si="10"/>
        <v>0.42165788475240751</v>
      </c>
      <c r="F362" s="122">
        <f t="shared" si="11"/>
        <v>0.42</v>
      </c>
    </row>
    <row r="363" spans="1:6" ht="21">
      <c r="A363" s="120">
        <v>13747</v>
      </c>
      <c r="B363" s="124" t="s">
        <v>1268</v>
      </c>
      <c r="C363" s="123">
        <v>18046773.5</v>
      </c>
      <c r="D363" s="123">
        <v>38527793.049999997</v>
      </c>
      <c r="E363" s="121">
        <f t="shared" si="10"/>
        <v>0.46840922023692194</v>
      </c>
      <c r="F363" s="122">
        <f t="shared" si="11"/>
        <v>0.46</v>
      </c>
    </row>
    <row r="364" spans="1:6" ht="21">
      <c r="A364" s="120">
        <v>31327</v>
      </c>
      <c r="B364" s="124" t="s">
        <v>1269</v>
      </c>
      <c r="C364" s="123">
        <v>19764703.649999999</v>
      </c>
      <c r="D364" s="123">
        <v>29183817.880000003</v>
      </c>
      <c r="E364" s="121">
        <f t="shared" si="10"/>
        <v>0.67724873185783452</v>
      </c>
      <c r="F364" s="122">
        <f t="shared" si="11"/>
        <v>0.67</v>
      </c>
    </row>
    <row r="365" spans="1:6" ht="21">
      <c r="A365" s="120">
        <v>10662</v>
      </c>
      <c r="B365" s="124" t="s">
        <v>1270</v>
      </c>
      <c r="C365" s="123">
        <v>744729860.44000006</v>
      </c>
      <c r="D365" s="123">
        <v>2050677885.9099998</v>
      </c>
      <c r="E365" s="121">
        <f t="shared" si="10"/>
        <v>0.36316276951975907</v>
      </c>
      <c r="F365" s="122">
        <f t="shared" si="11"/>
        <v>0.36</v>
      </c>
    </row>
    <row r="366" spans="1:6" ht="21">
      <c r="A366" s="120">
        <v>10817</v>
      </c>
      <c r="B366" s="124" t="s">
        <v>1271</v>
      </c>
      <c r="C366" s="123">
        <v>111044445.69999999</v>
      </c>
      <c r="D366" s="123">
        <v>267406659.80999997</v>
      </c>
      <c r="E366" s="121">
        <f t="shared" si="10"/>
        <v>0.41526432355461984</v>
      </c>
      <c r="F366" s="122">
        <f t="shared" si="11"/>
        <v>0.41</v>
      </c>
    </row>
    <row r="367" spans="1:6" ht="21">
      <c r="A367" s="120">
        <v>10818</v>
      </c>
      <c r="B367" s="124" t="s">
        <v>1272</v>
      </c>
      <c r="C367" s="123">
        <v>20292493.579999998</v>
      </c>
      <c r="D367" s="123">
        <v>63627368.890000001</v>
      </c>
      <c r="E367" s="121">
        <f t="shared" si="10"/>
        <v>0.31892712104883641</v>
      </c>
      <c r="F367" s="122">
        <f t="shared" si="11"/>
        <v>0.31</v>
      </c>
    </row>
    <row r="368" spans="1:6" ht="21">
      <c r="A368" s="120">
        <v>10819</v>
      </c>
      <c r="B368" s="124" t="s">
        <v>1273</v>
      </c>
      <c r="C368" s="123">
        <v>321474393.48000002</v>
      </c>
      <c r="D368" s="123">
        <v>605701398.88</v>
      </c>
      <c r="E368" s="121">
        <f t="shared" si="10"/>
        <v>0.53074731885123105</v>
      </c>
      <c r="F368" s="122">
        <f t="shared" si="11"/>
        <v>0.53</v>
      </c>
    </row>
    <row r="369" spans="1:6" ht="21">
      <c r="A369" s="120">
        <v>10820</v>
      </c>
      <c r="B369" s="124" t="s">
        <v>1274</v>
      </c>
      <c r="C369" s="123">
        <v>25480852.429999996</v>
      </c>
      <c r="D369" s="123">
        <v>64103085.200000003</v>
      </c>
      <c r="E369" s="121">
        <f t="shared" si="10"/>
        <v>0.39749806659851677</v>
      </c>
      <c r="F369" s="122">
        <f t="shared" si="11"/>
        <v>0.39</v>
      </c>
    </row>
    <row r="370" spans="1:6" ht="21">
      <c r="A370" s="120">
        <v>10821</v>
      </c>
      <c r="B370" s="124" t="s">
        <v>1275</v>
      </c>
      <c r="C370" s="123">
        <v>69996696.269999996</v>
      </c>
      <c r="D370" s="123">
        <v>170797610.69999999</v>
      </c>
      <c r="E370" s="121">
        <f t="shared" si="10"/>
        <v>0.40982245584773863</v>
      </c>
      <c r="F370" s="122">
        <f t="shared" si="11"/>
        <v>0.4</v>
      </c>
    </row>
    <row r="371" spans="1:6" ht="21">
      <c r="A371" s="120">
        <v>10822</v>
      </c>
      <c r="B371" s="124" t="s">
        <v>1276</v>
      </c>
      <c r="C371" s="123">
        <v>134320423.88999999</v>
      </c>
      <c r="D371" s="123">
        <v>379559740.92999995</v>
      </c>
      <c r="E371" s="121">
        <f t="shared" si="10"/>
        <v>0.35388480232620861</v>
      </c>
      <c r="F371" s="122">
        <f t="shared" si="11"/>
        <v>0.35</v>
      </c>
    </row>
    <row r="372" spans="1:6" ht="21">
      <c r="A372" s="120">
        <v>10823</v>
      </c>
      <c r="B372" s="124" t="s">
        <v>1277</v>
      </c>
      <c r="C372" s="123">
        <v>134386885.16999999</v>
      </c>
      <c r="D372" s="123">
        <v>291889119.25</v>
      </c>
      <c r="E372" s="121">
        <f t="shared" si="10"/>
        <v>0.46040388732304549</v>
      </c>
      <c r="F372" s="122">
        <f t="shared" si="11"/>
        <v>0.46</v>
      </c>
    </row>
    <row r="373" spans="1:6" ht="21">
      <c r="A373" s="120">
        <v>10824</v>
      </c>
      <c r="B373" s="124" t="s">
        <v>1278</v>
      </c>
      <c r="C373" s="123">
        <v>14456710.590000002</v>
      </c>
      <c r="D373" s="123">
        <v>29745519.640000001</v>
      </c>
      <c r="E373" s="121">
        <f t="shared" si="10"/>
        <v>0.48601304549272284</v>
      </c>
      <c r="F373" s="122">
        <f t="shared" si="11"/>
        <v>0.48</v>
      </c>
    </row>
    <row r="374" spans="1:6" ht="21">
      <c r="A374" s="120">
        <v>10825</v>
      </c>
      <c r="B374" s="124" t="s">
        <v>1279</v>
      </c>
      <c r="C374" s="123">
        <v>72320592.760000005</v>
      </c>
      <c r="D374" s="123">
        <v>137438147.38000003</v>
      </c>
      <c r="E374" s="121">
        <f t="shared" si="10"/>
        <v>0.52620465379267822</v>
      </c>
      <c r="F374" s="122">
        <f t="shared" si="11"/>
        <v>0.52</v>
      </c>
    </row>
    <row r="375" spans="1:6" ht="21">
      <c r="A375" s="120">
        <v>10826</v>
      </c>
      <c r="B375" s="124" t="s">
        <v>1280</v>
      </c>
      <c r="C375" s="123">
        <v>56730541.269999996</v>
      </c>
      <c r="D375" s="123">
        <v>109431759.67999999</v>
      </c>
      <c r="E375" s="121">
        <f t="shared" si="10"/>
        <v>0.5184102077485665</v>
      </c>
      <c r="F375" s="122">
        <f t="shared" si="11"/>
        <v>0.51</v>
      </c>
    </row>
    <row r="376" spans="1:6" ht="21">
      <c r="A376" s="120">
        <v>28006</v>
      </c>
      <c r="B376" s="124" t="s">
        <v>1281</v>
      </c>
      <c r="C376" s="123">
        <v>34598506.600000009</v>
      </c>
      <c r="D376" s="123">
        <v>57355117.960000008</v>
      </c>
      <c r="E376" s="121">
        <f t="shared" si="10"/>
        <v>0.60323311729790752</v>
      </c>
      <c r="F376" s="122">
        <f t="shared" si="11"/>
        <v>0.6</v>
      </c>
    </row>
    <row r="377" spans="1:6" ht="21">
      <c r="A377" s="120">
        <v>10696</v>
      </c>
      <c r="B377" s="124" t="s">
        <v>1282</v>
      </c>
      <c r="C377" s="123">
        <v>118522803.76000001</v>
      </c>
      <c r="D377" s="123">
        <v>529985200.45000005</v>
      </c>
      <c r="E377" s="121">
        <f t="shared" si="10"/>
        <v>0.22363417631164911</v>
      </c>
      <c r="F377" s="122">
        <f t="shared" si="11"/>
        <v>0.22</v>
      </c>
    </row>
    <row r="378" spans="1:6" ht="21">
      <c r="A378" s="120">
        <v>10845</v>
      </c>
      <c r="B378" s="124" t="s">
        <v>1283</v>
      </c>
      <c r="C378" s="123">
        <v>17080896.990000002</v>
      </c>
      <c r="D378" s="123">
        <v>72383455.109999999</v>
      </c>
      <c r="E378" s="121">
        <f t="shared" si="10"/>
        <v>0.2359779173851598</v>
      </c>
      <c r="F378" s="122">
        <f t="shared" si="11"/>
        <v>0.23</v>
      </c>
    </row>
    <row r="379" spans="1:6" ht="21">
      <c r="A379" s="120">
        <v>10846</v>
      </c>
      <c r="B379" s="124" t="s">
        <v>1284</v>
      </c>
      <c r="C379" s="123">
        <v>34009191.789999992</v>
      </c>
      <c r="D379" s="123">
        <v>74898126.429999977</v>
      </c>
      <c r="E379" s="121">
        <f t="shared" si="10"/>
        <v>0.45407266391082679</v>
      </c>
      <c r="F379" s="122">
        <f t="shared" si="11"/>
        <v>0.45</v>
      </c>
    </row>
    <row r="380" spans="1:6" ht="21">
      <c r="A380" s="120">
        <v>10847</v>
      </c>
      <c r="B380" s="124" t="s">
        <v>1285</v>
      </c>
      <c r="C380" s="123">
        <v>32122942.82</v>
      </c>
      <c r="D380" s="123">
        <v>70707527</v>
      </c>
      <c r="E380" s="121">
        <f t="shared" si="10"/>
        <v>0.45430725953688073</v>
      </c>
      <c r="F380" s="122">
        <f t="shared" si="11"/>
        <v>0.45</v>
      </c>
    </row>
    <row r="381" spans="1:6" ht="21">
      <c r="A381" s="120">
        <v>10848</v>
      </c>
      <c r="B381" s="124" t="s">
        <v>1286</v>
      </c>
      <c r="C381" s="123">
        <v>21608103.479999997</v>
      </c>
      <c r="D381" s="123">
        <v>66128238.409999996</v>
      </c>
      <c r="E381" s="121">
        <f t="shared" si="10"/>
        <v>0.32676060937882767</v>
      </c>
      <c r="F381" s="122">
        <f t="shared" si="11"/>
        <v>0.32</v>
      </c>
    </row>
    <row r="382" spans="1:6" ht="21">
      <c r="A382" s="120">
        <v>10849</v>
      </c>
      <c r="B382" s="124" t="s">
        <v>1287</v>
      </c>
      <c r="C382" s="123">
        <v>15836688.110000001</v>
      </c>
      <c r="D382" s="123">
        <v>30152722.280000001</v>
      </c>
      <c r="E382" s="121">
        <f t="shared" si="10"/>
        <v>0.52521586485424299</v>
      </c>
      <c r="F382" s="122">
        <f t="shared" si="11"/>
        <v>0.52</v>
      </c>
    </row>
    <row r="383" spans="1:6" ht="21">
      <c r="A383" s="120">
        <v>13816</v>
      </c>
      <c r="B383" s="124" t="s">
        <v>1288</v>
      </c>
      <c r="C383" s="123">
        <v>22348173.530000001</v>
      </c>
      <c r="D383" s="123">
        <v>48953643.049999997</v>
      </c>
      <c r="E383" s="121">
        <f t="shared" si="10"/>
        <v>0.45651706671093201</v>
      </c>
      <c r="F383" s="122">
        <f t="shared" si="11"/>
        <v>0.45</v>
      </c>
    </row>
    <row r="384" spans="1:6" ht="21">
      <c r="A384" s="120">
        <v>10665</v>
      </c>
      <c r="B384" s="124" t="s">
        <v>1289</v>
      </c>
      <c r="C384" s="123">
        <v>182463359.63599995</v>
      </c>
      <c r="D384" s="123">
        <v>941054938.89599991</v>
      </c>
      <c r="E384" s="121">
        <f t="shared" si="10"/>
        <v>0.19389235643357564</v>
      </c>
      <c r="F384" s="122">
        <f t="shared" si="11"/>
        <v>0.19</v>
      </c>
    </row>
    <row r="385" spans="1:6" ht="21">
      <c r="A385" s="120">
        <v>10857</v>
      </c>
      <c r="B385" s="124" t="s">
        <v>1290</v>
      </c>
      <c r="C385" s="123">
        <v>185676279.77999997</v>
      </c>
      <c r="D385" s="123">
        <v>398615224.65999991</v>
      </c>
      <c r="E385" s="121">
        <f t="shared" si="10"/>
        <v>0.4658032816944539</v>
      </c>
      <c r="F385" s="122">
        <f t="shared" si="11"/>
        <v>0.46</v>
      </c>
    </row>
    <row r="386" spans="1:6" ht="21">
      <c r="A386" s="120">
        <v>10858</v>
      </c>
      <c r="B386" s="124" t="s">
        <v>1291</v>
      </c>
      <c r="C386" s="123">
        <v>41561090.07</v>
      </c>
      <c r="D386" s="123">
        <v>87012644.920000002</v>
      </c>
      <c r="E386" s="121">
        <f t="shared" ref="E386:E449" si="12">SUM(C386/D386)</f>
        <v>0.47764425628265339</v>
      </c>
      <c r="F386" s="122">
        <f t="shared" ref="F386:F449" si="13">TRUNC(E386,2)</f>
        <v>0.47</v>
      </c>
    </row>
    <row r="387" spans="1:6" ht="21">
      <c r="A387" s="120">
        <v>10859</v>
      </c>
      <c r="B387" s="124" t="s">
        <v>1292</v>
      </c>
      <c r="C387" s="123">
        <v>28550903.240000002</v>
      </c>
      <c r="D387" s="123">
        <v>59745122.670000002</v>
      </c>
      <c r="E387" s="121">
        <f t="shared" si="12"/>
        <v>0.47787839348326172</v>
      </c>
      <c r="F387" s="122">
        <f t="shared" si="13"/>
        <v>0.47</v>
      </c>
    </row>
    <row r="388" spans="1:6" ht="21">
      <c r="A388" s="120">
        <v>10860</v>
      </c>
      <c r="B388" s="124" t="s">
        <v>1293</v>
      </c>
      <c r="C388" s="123">
        <v>40073059.469999999</v>
      </c>
      <c r="D388" s="123">
        <v>84080685.320000008</v>
      </c>
      <c r="E388" s="121">
        <f t="shared" si="12"/>
        <v>0.47660243630849602</v>
      </c>
      <c r="F388" s="122">
        <f t="shared" si="13"/>
        <v>0.47</v>
      </c>
    </row>
    <row r="389" spans="1:6" ht="21">
      <c r="A389" s="120">
        <v>10861</v>
      </c>
      <c r="B389" s="124" t="s">
        <v>1294</v>
      </c>
      <c r="C389" s="123">
        <v>51183791.989999987</v>
      </c>
      <c r="D389" s="123">
        <v>120008089.67999999</v>
      </c>
      <c r="E389" s="121">
        <f t="shared" si="12"/>
        <v>0.42650284765369484</v>
      </c>
      <c r="F389" s="122">
        <f t="shared" si="13"/>
        <v>0.42</v>
      </c>
    </row>
    <row r="390" spans="1:6" ht="21">
      <c r="A390" s="120">
        <v>10862</v>
      </c>
      <c r="B390" s="124" t="s">
        <v>1295</v>
      </c>
      <c r="C390" s="123">
        <v>24261485.109999999</v>
      </c>
      <c r="D390" s="123">
        <v>54364583.230000004</v>
      </c>
      <c r="E390" s="121">
        <f t="shared" si="12"/>
        <v>0.44627372580705787</v>
      </c>
      <c r="F390" s="122">
        <f t="shared" si="13"/>
        <v>0.44</v>
      </c>
    </row>
    <row r="391" spans="1:6" ht="21">
      <c r="A391" s="120">
        <v>10663</v>
      </c>
      <c r="B391" s="124" t="s">
        <v>1296</v>
      </c>
      <c r="C391" s="123">
        <v>247575696.29000005</v>
      </c>
      <c r="D391" s="123">
        <v>1241250844.0600002</v>
      </c>
      <c r="E391" s="121">
        <f t="shared" si="12"/>
        <v>0.19945661868007772</v>
      </c>
      <c r="F391" s="122">
        <f t="shared" si="13"/>
        <v>0.19</v>
      </c>
    </row>
    <row r="392" spans="1:6" ht="21">
      <c r="A392" s="120">
        <v>10827</v>
      </c>
      <c r="B392" s="124" t="s">
        <v>1297</v>
      </c>
      <c r="C392" s="123">
        <v>83933674.220000014</v>
      </c>
      <c r="D392" s="123">
        <v>245050497.64000002</v>
      </c>
      <c r="E392" s="121">
        <f t="shared" si="12"/>
        <v>0.34251582848570955</v>
      </c>
      <c r="F392" s="122">
        <f t="shared" si="13"/>
        <v>0.34</v>
      </c>
    </row>
    <row r="393" spans="1:6" ht="21">
      <c r="A393" s="120">
        <v>10828</v>
      </c>
      <c r="B393" s="124" t="s">
        <v>1298</v>
      </c>
      <c r="C393" s="123">
        <v>50779364.829999998</v>
      </c>
      <c r="D393" s="123">
        <v>117406564.28999999</v>
      </c>
      <c r="E393" s="121">
        <f t="shared" si="12"/>
        <v>0.43250873694397929</v>
      </c>
      <c r="F393" s="122">
        <f t="shared" si="13"/>
        <v>0.43</v>
      </c>
    </row>
    <row r="394" spans="1:6" ht="21">
      <c r="A394" s="120">
        <v>10829</v>
      </c>
      <c r="B394" s="124" t="s">
        <v>1299</v>
      </c>
      <c r="C394" s="123">
        <v>149482973.36999997</v>
      </c>
      <c r="D394" s="123">
        <v>340742725.44999999</v>
      </c>
      <c r="E394" s="121">
        <f t="shared" si="12"/>
        <v>0.43869747526549868</v>
      </c>
      <c r="F394" s="122">
        <f t="shared" si="13"/>
        <v>0.43</v>
      </c>
    </row>
    <row r="395" spans="1:6" ht="21">
      <c r="A395" s="120">
        <v>10830</v>
      </c>
      <c r="B395" s="124" t="s">
        <v>1300</v>
      </c>
      <c r="C395" s="123">
        <v>37151492.150000006</v>
      </c>
      <c r="D395" s="123">
        <v>85722037.980000004</v>
      </c>
      <c r="E395" s="121">
        <f t="shared" si="12"/>
        <v>0.43339487750708749</v>
      </c>
      <c r="F395" s="122">
        <f t="shared" si="13"/>
        <v>0.43</v>
      </c>
    </row>
    <row r="396" spans="1:6" ht="21">
      <c r="A396" s="120">
        <v>10831</v>
      </c>
      <c r="B396" s="124" t="s">
        <v>1301</v>
      </c>
      <c r="C396" s="123">
        <v>57925916.359999999</v>
      </c>
      <c r="D396" s="123">
        <v>126512870.34</v>
      </c>
      <c r="E396" s="121">
        <f t="shared" si="12"/>
        <v>0.4578657981936986</v>
      </c>
      <c r="F396" s="122">
        <f t="shared" si="13"/>
        <v>0.45</v>
      </c>
    </row>
    <row r="397" spans="1:6" ht="21">
      <c r="A397" s="120">
        <v>10832</v>
      </c>
      <c r="B397" s="124" t="s">
        <v>1302</v>
      </c>
      <c r="C397" s="123">
        <v>73858777.040000007</v>
      </c>
      <c r="D397" s="123">
        <v>144618718.52000001</v>
      </c>
      <c r="E397" s="121">
        <f t="shared" si="12"/>
        <v>0.51071381212512768</v>
      </c>
      <c r="F397" s="122">
        <f t="shared" si="13"/>
        <v>0.51</v>
      </c>
    </row>
    <row r="398" spans="1:6" ht="21">
      <c r="A398" s="120">
        <v>22734</v>
      </c>
      <c r="B398" s="124" t="s">
        <v>1303</v>
      </c>
      <c r="C398" s="123">
        <v>28442512.219999999</v>
      </c>
      <c r="D398" s="123">
        <v>50745612.420000002</v>
      </c>
      <c r="E398" s="121">
        <f t="shared" si="12"/>
        <v>0.56049204775761374</v>
      </c>
      <c r="F398" s="122">
        <f t="shared" si="13"/>
        <v>0.56000000000000005</v>
      </c>
    </row>
    <row r="399" spans="1:6" ht="21">
      <c r="A399" s="120">
        <v>23962</v>
      </c>
      <c r="B399" s="124" t="s">
        <v>1304</v>
      </c>
      <c r="C399" s="123">
        <v>38440560.420000002</v>
      </c>
      <c r="D399" s="123">
        <v>66188029.109999999</v>
      </c>
      <c r="E399" s="121">
        <f t="shared" si="12"/>
        <v>0.58077813974660597</v>
      </c>
      <c r="F399" s="122">
        <f t="shared" si="13"/>
        <v>0.57999999999999996</v>
      </c>
    </row>
    <row r="400" spans="1:6" ht="21">
      <c r="A400" s="120">
        <v>10685</v>
      </c>
      <c r="B400" s="124" t="s">
        <v>1305</v>
      </c>
      <c r="C400" s="123">
        <v>537584479.01000011</v>
      </c>
      <c r="D400" s="123">
        <v>1168317228.97</v>
      </c>
      <c r="E400" s="121">
        <f t="shared" si="12"/>
        <v>0.46013571115778196</v>
      </c>
      <c r="F400" s="122">
        <f t="shared" si="13"/>
        <v>0.46</v>
      </c>
    </row>
    <row r="401" spans="1:6" ht="21">
      <c r="A401" s="120">
        <v>10752</v>
      </c>
      <c r="B401" s="124" t="s">
        <v>1306</v>
      </c>
      <c r="C401" s="123">
        <v>125340405.66000001</v>
      </c>
      <c r="D401" s="123">
        <v>318238328.38</v>
      </c>
      <c r="E401" s="121">
        <f t="shared" si="12"/>
        <v>0.39385703883642303</v>
      </c>
      <c r="F401" s="122">
        <f t="shared" si="13"/>
        <v>0.39</v>
      </c>
    </row>
    <row r="402" spans="1:6" ht="21">
      <c r="A402" s="120">
        <v>10753</v>
      </c>
      <c r="B402" s="124" t="s">
        <v>1307</v>
      </c>
      <c r="C402" s="123">
        <v>214789339.02000001</v>
      </c>
      <c r="D402" s="123">
        <v>444210259.51999998</v>
      </c>
      <c r="E402" s="121">
        <f t="shared" si="12"/>
        <v>0.48353079294497792</v>
      </c>
      <c r="F402" s="122">
        <f t="shared" si="13"/>
        <v>0.48</v>
      </c>
    </row>
    <row r="403" spans="1:6" ht="21">
      <c r="A403" s="120">
        <v>10754</v>
      </c>
      <c r="B403" s="124" t="s">
        <v>1308</v>
      </c>
      <c r="C403" s="123">
        <v>83922987.61999999</v>
      </c>
      <c r="D403" s="123">
        <v>150709299.13999999</v>
      </c>
      <c r="E403" s="121">
        <f t="shared" si="12"/>
        <v>0.55685341315296355</v>
      </c>
      <c r="F403" s="122">
        <f t="shared" si="13"/>
        <v>0.55000000000000004</v>
      </c>
    </row>
    <row r="404" spans="1:6" ht="21">
      <c r="A404" s="120">
        <v>10755</v>
      </c>
      <c r="B404" s="124" t="s">
        <v>1309</v>
      </c>
      <c r="C404" s="123">
        <v>76278082.419999987</v>
      </c>
      <c r="D404" s="123">
        <v>122427099.95999999</v>
      </c>
      <c r="E404" s="121">
        <f t="shared" si="12"/>
        <v>0.62304900177266265</v>
      </c>
      <c r="F404" s="122">
        <f t="shared" si="13"/>
        <v>0.62</v>
      </c>
    </row>
    <row r="405" spans="1:6" ht="21">
      <c r="A405" s="120">
        <v>28785</v>
      </c>
      <c r="B405" s="124" t="s">
        <v>1310</v>
      </c>
      <c r="C405" s="123">
        <v>42159607.720000006</v>
      </c>
      <c r="D405" s="123">
        <v>54031077.700000018</v>
      </c>
      <c r="E405" s="121">
        <f t="shared" si="12"/>
        <v>0.78028441250210323</v>
      </c>
      <c r="F405" s="122">
        <f t="shared" si="13"/>
        <v>0.78</v>
      </c>
    </row>
    <row r="406" spans="1:6" ht="21">
      <c r="A406" s="120">
        <v>10699</v>
      </c>
      <c r="B406" s="124" t="s">
        <v>1311</v>
      </c>
      <c r="C406" s="123">
        <v>278482247.06</v>
      </c>
      <c r="D406" s="123">
        <v>713099430.62</v>
      </c>
      <c r="E406" s="121">
        <f t="shared" si="12"/>
        <v>0.39052372656906387</v>
      </c>
      <c r="F406" s="122">
        <f t="shared" si="13"/>
        <v>0.39</v>
      </c>
    </row>
    <row r="407" spans="1:6" ht="21">
      <c r="A407" s="120">
        <v>10866</v>
      </c>
      <c r="B407" s="124" t="s">
        <v>1312</v>
      </c>
      <c r="C407" s="123">
        <v>36242973.730000004</v>
      </c>
      <c r="D407" s="123">
        <v>71303074.840000004</v>
      </c>
      <c r="E407" s="121">
        <f t="shared" si="12"/>
        <v>0.50829468169959224</v>
      </c>
      <c r="F407" s="122">
        <f t="shared" si="13"/>
        <v>0.5</v>
      </c>
    </row>
    <row r="408" spans="1:6" ht="21">
      <c r="A408" s="120">
        <v>10867</v>
      </c>
      <c r="B408" s="124" t="s">
        <v>1313</v>
      </c>
      <c r="C408" s="123">
        <v>41259748.559999995</v>
      </c>
      <c r="D408" s="123">
        <v>76668317.189999998</v>
      </c>
      <c r="E408" s="121">
        <f t="shared" si="12"/>
        <v>0.53815904759915079</v>
      </c>
      <c r="F408" s="122">
        <f t="shared" si="13"/>
        <v>0.53</v>
      </c>
    </row>
    <row r="409" spans="1:6" ht="21">
      <c r="A409" s="120">
        <v>10868</v>
      </c>
      <c r="B409" s="124" t="s">
        <v>1314</v>
      </c>
      <c r="C409" s="123">
        <v>57053911.119999997</v>
      </c>
      <c r="D409" s="123">
        <v>115970070.78</v>
      </c>
      <c r="E409" s="121">
        <f t="shared" si="12"/>
        <v>0.49197099507021613</v>
      </c>
      <c r="F409" s="122">
        <f t="shared" si="13"/>
        <v>0.49</v>
      </c>
    </row>
    <row r="410" spans="1:6" ht="21">
      <c r="A410" s="120">
        <v>10869</v>
      </c>
      <c r="B410" s="124" t="s">
        <v>1315</v>
      </c>
      <c r="C410" s="123">
        <v>66417394.439999998</v>
      </c>
      <c r="D410" s="123">
        <v>138698557.28999996</v>
      </c>
      <c r="E410" s="121">
        <f t="shared" si="12"/>
        <v>0.4788614657406291</v>
      </c>
      <c r="F410" s="122">
        <f t="shared" si="13"/>
        <v>0.47</v>
      </c>
    </row>
    <row r="411" spans="1:6" ht="21">
      <c r="A411" s="120">
        <v>10870</v>
      </c>
      <c r="B411" s="124" t="s">
        <v>1316</v>
      </c>
      <c r="C411" s="123">
        <v>108732784.88000001</v>
      </c>
      <c r="D411" s="123">
        <v>261015676.81</v>
      </c>
      <c r="E411" s="121">
        <f t="shared" si="12"/>
        <v>0.41657568698124364</v>
      </c>
      <c r="F411" s="122">
        <f t="shared" si="13"/>
        <v>0.41</v>
      </c>
    </row>
    <row r="412" spans="1:6" ht="21">
      <c r="A412" s="120">
        <v>13817</v>
      </c>
      <c r="B412" s="124" t="s">
        <v>1317</v>
      </c>
      <c r="C412" s="123">
        <v>54044766.460000001</v>
      </c>
      <c r="D412" s="123">
        <v>86119968.769999996</v>
      </c>
      <c r="E412" s="121">
        <f t="shared" si="12"/>
        <v>0.62755209078555274</v>
      </c>
      <c r="F412" s="122">
        <f t="shared" si="13"/>
        <v>0.62</v>
      </c>
    </row>
    <row r="413" spans="1:6" ht="21">
      <c r="A413" s="120">
        <v>28849</v>
      </c>
      <c r="B413" s="124" t="s">
        <v>1318</v>
      </c>
      <c r="C413" s="123">
        <v>36528928.57</v>
      </c>
      <c r="D413" s="123">
        <v>50543969.119999997</v>
      </c>
      <c r="E413" s="121">
        <f t="shared" si="12"/>
        <v>0.72271586909358265</v>
      </c>
      <c r="F413" s="122">
        <f t="shared" si="13"/>
        <v>0.72</v>
      </c>
    </row>
    <row r="414" spans="1:6" ht="21">
      <c r="A414" s="120">
        <v>28850</v>
      </c>
      <c r="B414" s="124" t="s">
        <v>1319</v>
      </c>
      <c r="C414" s="123">
        <v>25651876.640000001</v>
      </c>
      <c r="D414" s="123">
        <v>38318097.200000003</v>
      </c>
      <c r="E414" s="121">
        <f t="shared" si="12"/>
        <v>0.66944547131635745</v>
      </c>
      <c r="F414" s="122">
        <f t="shared" si="13"/>
        <v>0.66</v>
      </c>
    </row>
    <row r="415" spans="1:6" ht="21">
      <c r="A415" s="120">
        <v>10709</v>
      </c>
      <c r="B415" s="124" t="s">
        <v>1320</v>
      </c>
      <c r="C415" s="123">
        <v>365066743.52999997</v>
      </c>
      <c r="D415" s="123">
        <v>900142855.81999993</v>
      </c>
      <c r="E415" s="121">
        <f t="shared" si="12"/>
        <v>0.405565340178628</v>
      </c>
      <c r="F415" s="122">
        <f t="shared" si="13"/>
        <v>0.4</v>
      </c>
    </row>
    <row r="416" spans="1:6" ht="21">
      <c r="A416" s="120">
        <v>11077</v>
      </c>
      <c r="B416" s="124" t="s">
        <v>1321</v>
      </c>
      <c r="C416" s="123">
        <v>33005115.449999996</v>
      </c>
      <c r="D416" s="123">
        <v>58661107.579999998</v>
      </c>
      <c r="E416" s="121">
        <f t="shared" si="12"/>
        <v>0.56264050938671339</v>
      </c>
      <c r="F416" s="122">
        <f t="shared" si="13"/>
        <v>0.56000000000000005</v>
      </c>
    </row>
    <row r="417" spans="1:6" ht="21">
      <c r="A417" s="120">
        <v>11078</v>
      </c>
      <c r="B417" s="124" t="s">
        <v>1322</v>
      </c>
      <c r="C417" s="123">
        <v>81344189.790000007</v>
      </c>
      <c r="D417" s="123">
        <v>199779388.27000001</v>
      </c>
      <c r="E417" s="121">
        <f t="shared" si="12"/>
        <v>0.40717008143034294</v>
      </c>
      <c r="F417" s="122">
        <f t="shared" si="13"/>
        <v>0.4</v>
      </c>
    </row>
    <row r="418" spans="1:6" ht="21">
      <c r="A418" s="120">
        <v>11079</v>
      </c>
      <c r="B418" s="124" t="s">
        <v>1323</v>
      </c>
      <c r="C418" s="123">
        <v>13602850.18</v>
      </c>
      <c r="D418" s="123">
        <v>41542257.439999998</v>
      </c>
      <c r="E418" s="121">
        <f t="shared" si="12"/>
        <v>0.32744609990554235</v>
      </c>
      <c r="F418" s="122">
        <f t="shared" si="13"/>
        <v>0.32</v>
      </c>
    </row>
    <row r="419" spans="1:6" ht="21">
      <c r="A419" s="120">
        <v>11080</v>
      </c>
      <c r="B419" s="124" t="s">
        <v>1324</v>
      </c>
      <c r="C419" s="123">
        <v>53911673.189999998</v>
      </c>
      <c r="D419" s="123">
        <v>122816971.21000001</v>
      </c>
      <c r="E419" s="121">
        <f t="shared" si="12"/>
        <v>0.4389594748906363</v>
      </c>
      <c r="F419" s="122">
        <f t="shared" si="13"/>
        <v>0.43</v>
      </c>
    </row>
    <row r="420" spans="1:6" ht="21">
      <c r="A420" s="120">
        <v>11081</v>
      </c>
      <c r="B420" s="124" t="s">
        <v>1325</v>
      </c>
      <c r="C420" s="123">
        <v>92406484.099999979</v>
      </c>
      <c r="D420" s="123">
        <v>203244416.66</v>
      </c>
      <c r="E420" s="121">
        <f t="shared" si="12"/>
        <v>0.45465693778237137</v>
      </c>
      <c r="F420" s="122">
        <f t="shared" si="13"/>
        <v>0.45</v>
      </c>
    </row>
    <row r="421" spans="1:6" ht="21">
      <c r="A421" s="120">
        <v>11082</v>
      </c>
      <c r="B421" s="124" t="s">
        <v>1326</v>
      </c>
      <c r="C421" s="123">
        <v>40233771.170000009</v>
      </c>
      <c r="D421" s="123">
        <v>70869877.180000007</v>
      </c>
      <c r="E421" s="121">
        <f t="shared" si="12"/>
        <v>0.56771329048322761</v>
      </c>
      <c r="F421" s="122">
        <f t="shared" si="13"/>
        <v>0.56000000000000005</v>
      </c>
    </row>
    <row r="422" spans="1:6" ht="21">
      <c r="A422" s="120">
        <v>11083</v>
      </c>
      <c r="B422" s="124" t="s">
        <v>1327</v>
      </c>
      <c r="C422" s="123">
        <v>33128225.719999999</v>
      </c>
      <c r="D422" s="123">
        <v>65434505.900000006</v>
      </c>
      <c r="E422" s="121">
        <f t="shared" si="12"/>
        <v>0.50628067354291728</v>
      </c>
      <c r="F422" s="122">
        <f t="shared" si="13"/>
        <v>0.5</v>
      </c>
    </row>
    <row r="423" spans="1:6" ht="21">
      <c r="A423" s="120">
        <v>11084</v>
      </c>
      <c r="B423" s="124" t="s">
        <v>1328</v>
      </c>
      <c r="C423" s="123">
        <v>50521038.549999997</v>
      </c>
      <c r="D423" s="123">
        <v>99398107.349999994</v>
      </c>
      <c r="E423" s="121">
        <f t="shared" si="12"/>
        <v>0.50826962300303802</v>
      </c>
      <c r="F423" s="122">
        <f t="shared" si="13"/>
        <v>0.5</v>
      </c>
    </row>
    <row r="424" spans="1:6" ht="21">
      <c r="A424" s="120">
        <v>11085</v>
      </c>
      <c r="B424" s="124" t="s">
        <v>1329</v>
      </c>
      <c r="C424" s="123">
        <v>43814530.710000001</v>
      </c>
      <c r="D424" s="123">
        <v>79152744.49000001</v>
      </c>
      <c r="E424" s="121">
        <f t="shared" si="12"/>
        <v>0.55354404944904256</v>
      </c>
      <c r="F424" s="122">
        <f t="shared" si="13"/>
        <v>0.55000000000000004</v>
      </c>
    </row>
    <row r="425" spans="1:6" ht="21">
      <c r="A425" s="120">
        <v>11086</v>
      </c>
      <c r="B425" s="124" t="s">
        <v>1330</v>
      </c>
      <c r="C425" s="123">
        <v>57764667.490000002</v>
      </c>
      <c r="D425" s="123">
        <v>105402265.90000001</v>
      </c>
      <c r="E425" s="121">
        <f t="shared" si="12"/>
        <v>0.54804009189711356</v>
      </c>
      <c r="F425" s="122">
        <f t="shared" si="13"/>
        <v>0.54</v>
      </c>
    </row>
    <row r="426" spans="1:6" ht="21">
      <c r="A426" s="120">
        <v>11087</v>
      </c>
      <c r="B426" s="124" t="s">
        <v>1331</v>
      </c>
      <c r="C426" s="123">
        <v>58479632.949999996</v>
      </c>
      <c r="D426" s="123">
        <v>143985609.59999999</v>
      </c>
      <c r="E426" s="121">
        <f t="shared" si="12"/>
        <v>0.40614914999116686</v>
      </c>
      <c r="F426" s="122">
        <f t="shared" si="13"/>
        <v>0.4</v>
      </c>
    </row>
    <row r="427" spans="1:6" ht="21">
      <c r="A427" s="120">
        <v>11088</v>
      </c>
      <c r="B427" s="124" t="s">
        <v>1332</v>
      </c>
      <c r="C427" s="123">
        <v>20851404.560000002</v>
      </c>
      <c r="D427" s="123">
        <v>52420873.770000003</v>
      </c>
      <c r="E427" s="121">
        <f t="shared" si="12"/>
        <v>0.39776911486609129</v>
      </c>
      <c r="F427" s="122">
        <f t="shared" si="13"/>
        <v>0.39</v>
      </c>
    </row>
    <row r="428" spans="1:6" ht="21">
      <c r="A428" s="120">
        <v>11449</v>
      </c>
      <c r="B428" s="124" t="s">
        <v>1333</v>
      </c>
      <c r="C428" s="123">
        <v>120920363.14</v>
      </c>
      <c r="D428" s="123">
        <v>263984205.84999999</v>
      </c>
      <c r="E428" s="121">
        <f t="shared" si="12"/>
        <v>0.45805908255249506</v>
      </c>
      <c r="F428" s="122">
        <f t="shared" si="13"/>
        <v>0.45</v>
      </c>
    </row>
    <row r="429" spans="1:6" ht="21">
      <c r="A429" s="120">
        <v>28017</v>
      </c>
      <c r="B429" s="124" t="s">
        <v>1334</v>
      </c>
      <c r="C429" s="123">
        <v>32022583.09</v>
      </c>
      <c r="D429" s="123">
        <v>44064124.540000007</v>
      </c>
      <c r="E429" s="121">
        <f t="shared" si="12"/>
        <v>0.72672686509250672</v>
      </c>
      <c r="F429" s="122">
        <f t="shared" si="13"/>
        <v>0.72</v>
      </c>
    </row>
    <row r="430" spans="1:6" ht="21">
      <c r="A430" s="120">
        <v>28789</v>
      </c>
      <c r="B430" s="124" t="s">
        <v>1335</v>
      </c>
      <c r="C430" s="123">
        <v>16611279.300000001</v>
      </c>
      <c r="D430" s="123">
        <v>26829949.640000004</v>
      </c>
      <c r="E430" s="121">
        <f t="shared" si="12"/>
        <v>0.61913195972737567</v>
      </c>
      <c r="F430" s="122">
        <f t="shared" si="13"/>
        <v>0.61</v>
      </c>
    </row>
    <row r="431" spans="1:6" ht="21">
      <c r="A431" s="120">
        <v>28790</v>
      </c>
      <c r="B431" s="124" t="s">
        <v>1336</v>
      </c>
      <c r="C431" s="123">
        <v>13097652.67</v>
      </c>
      <c r="D431" s="123">
        <v>21333493.149999999</v>
      </c>
      <c r="E431" s="121">
        <f t="shared" si="12"/>
        <v>0.6139478695733428</v>
      </c>
      <c r="F431" s="122">
        <f t="shared" si="13"/>
        <v>0.61</v>
      </c>
    </row>
    <row r="432" spans="1:6" ht="21">
      <c r="A432" s="120">
        <v>28791</v>
      </c>
      <c r="B432" s="124" t="s">
        <v>1337</v>
      </c>
      <c r="C432" s="123">
        <v>25359928.259999998</v>
      </c>
      <c r="D432" s="123">
        <v>34024142.57</v>
      </c>
      <c r="E432" s="121">
        <f t="shared" si="12"/>
        <v>0.74535098740035632</v>
      </c>
      <c r="F432" s="122">
        <f t="shared" si="13"/>
        <v>0.74</v>
      </c>
    </row>
    <row r="433" spans="1:6" ht="21">
      <c r="A433" s="120">
        <v>10670</v>
      </c>
      <c r="B433" s="124" t="s">
        <v>1338</v>
      </c>
      <c r="C433" s="123">
        <v>932588492.32000005</v>
      </c>
      <c r="D433" s="123">
        <v>2468858821.8399997</v>
      </c>
      <c r="E433" s="121">
        <f t="shared" si="12"/>
        <v>0.37774071326806663</v>
      </c>
      <c r="F433" s="122">
        <f t="shared" si="13"/>
        <v>0.37</v>
      </c>
    </row>
    <row r="434" spans="1:6" ht="21">
      <c r="A434" s="120">
        <v>10995</v>
      </c>
      <c r="B434" s="124" t="s">
        <v>1339</v>
      </c>
      <c r="C434" s="123">
        <v>42215945.369999997</v>
      </c>
      <c r="D434" s="123">
        <v>83079607.060000002</v>
      </c>
      <c r="E434" s="121">
        <f t="shared" si="12"/>
        <v>0.50813848143879259</v>
      </c>
      <c r="F434" s="122">
        <f t="shared" si="13"/>
        <v>0.5</v>
      </c>
    </row>
    <row r="435" spans="1:6" ht="21">
      <c r="A435" s="120">
        <v>10996</v>
      </c>
      <c r="B435" s="124" t="s">
        <v>1340</v>
      </c>
      <c r="C435" s="123">
        <v>33190159.030000001</v>
      </c>
      <c r="D435" s="123">
        <v>82238279.420000002</v>
      </c>
      <c r="E435" s="121">
        <f t="shared" si="12"/>
        <v>0.40358528004330174</v>
      </c>
      <c r="F435" s="122">
        <f t="shared" si="13"/>
        <v>0.4</v>
      </c>
    </row>
    <row r="436" spans="1:6" ht="21">
      <c r="A436" s="120">
        <v>10997</v>
      </c>
      <c r="B436" s="124" t="s">
        <v>1341</v>
      </c>
      <c r="C436" s="123">
        <v>63139048.370000005</v>
      </c>
      <c r="D436" s="123">
        <v>126608098.58000001</v>
      </c>
      <c r="E436" s="121">
        <f t="shared" si="12"/>
        <v>0.49869675856560042</v>
      </c>
      <c r="F436" s="122">
        <f t="shared" si="13"/>
        <v>0.49</v>
      </c>
    </row>
    <row r="437" spans="1:6" ht="21">
      <c r="A437" s="120">
        <v>10998</v>
      </c>
      <c r="B437" s="124" t="s">
        <v>1342</v>
      </c>
      <c r="C437" s="123">
        <v>215166339.72999999</v>
      </c>
      <c r="D437" s="123">
        <v>491198493.89999992</v>
      </c>
      <c r="E437" s="121">
        <f t="shared" si="12"/>
        <v>0.43804356569099007</v>
      </c>
      <c r="F437" s="122">
        <f t="shared" si="13"/>
        <v>0.43</v>
      </c>
    </row>
    <row r="438" spans="1:6" ht="21">
      <c r="A438" s="120">
        <v>10999</v>
      </c>
      <c r="B438" s="124" t="s">
        <v>1343</v>
      </c>
      <c r="C438" s="123">
        <v>63236937.570000008</v>
      </c>
      <c r="D438" s="123">
        <v>108365377.88000003</v>
      </c>
      <c r="E438" s="121">
        <f t="shared" si="12"/>
        <v>0.58355296504411536</v>
      </c>
      <c r="F438" s="122">
        <f t="shared" si="13"/>
        <v>0.57999999999999996</v>
      </c>
    </row>
    <row r="439" spans="1:6" ht="21">
      <c r="A439" s="120">
        <v>11000</v>
      </c>
      <c r="B439" s="124" t="s">
        <v>1344</v>
      </c>
      <c r="C439" s="123">
        <v>95891637.039999977</v>
      </c>
      <c r="D439" s="123">
        <v>213456432.28999999</v>
      </c>
      <c r="E439" s="121">
        <f t="shared" si="12"/>
        <v>0.44923282944091586</v>
      </c>
      <c r="F439" s="122">
        <f t="shared" si="13"/>
        <v>0.44</v>
      </c>
    </row>
    <row r="440" spans="1:6" ht="21">
      <c r="A440" s="120">
        <v>11001</v>
      </c>
      <c r="B440" s="124" t="s">
        <v>1345</v>
      </c>
      <c r="C440" s="123">
        <v>34801662.300000004</v>
      </c>
      <c r="D440" s="123">
        <v>80823307.860000014</v>
      </c>
      <c r="E440" s="121">
        <f t="shared" si="12"/>
        <v>0.43058943294281543</v>
      </c>
      <c r="F440" s="122">
        <f t="shared" si="13"/>
        <v>0.43</v>
      </c>
    </row>
    <row r="441" spans="1:6" ht="21">
      <c r="A441" s="120">
        <v>11002</v>
      </c>
      <c r="B441" s="124" t="s">
        <v>1346</v>
      </c>
      <c r="C441" s="123">
        <v>68895026.109999985</v>
      </c>
      <c r="D441" s="123">
        <v>190949785.95999998</v>
      </c>
      <c r="E441" s="121">
        <f t="shared" si="12"/>
        <v>0.36080179804146029</v>
      </c>
      <c r="F441" s="122">
        <f t="shared" si="13"/>
        <v>0.36</v>
      </c>
    </row>
    <row r="442" spans="1:6" ht="21">
      <c r="A442" s="120">
        <v>11003</v>
      </c>
      <c r="B442" s="124" t="s">
        <v>1347</v>
      </c>
      <c r="C442" s="123">
        <v>22986549.969999999</v>
      </c>
      <c r="D442" s="123">
        <v>51116714.319999993</v>
      </c>
      <c r="E442" s="121">
        <f t="shared" si="12"/>
        <v>0.44968754889252049</v>
      </c>
      <c r="F442" s="122">
        <f t="shared" si="13"/>
        <v>0.44</v>
      </c>
    </row>
    <row r="443" spans="1:6" ht="21">
      <c r="A443" s="120">
        <v>11004</v>
      </c>
      <c r="B443" s="124" t="s">
        <v>1348</v>
      </c>
      <c r="C443" s="123">
        <v>60049000.460000001</v>
      </c>
      <c r="D443" s="123">
        <v>184395777.69</v>
      </c>
      <c r="E443" s="121">
        <f t="shared" si="12"/>
        <v>0.32565279537448177</v>
      </c>
      <c r="F443" s="122">
        <f t="shared" si="13"/>
        <v>0.32</v>
      </c>
    </row>
    <row r="444" spans="1:6" ht="21">
      <c r="A444" s="120">
        <v>11005</v>
      </c>
      <c r="B444" s="124" t="s">
        <v>1349</v>
      </c>
      <c r="C444" s="123">
        <v>34915301.130000003</v>
      </c>
      <c r="D444" s="123">
        <v>64750123.010000005</v>
      </c>
      <c r="E444" s="121">
        <f t="shared" si="12"/>
        <v>0.53923142546937997</v>
      </c>
      <c r="F444" s="122">
        <f t="shared" si="13"/>
        <v>0.53</v>
      </c>
    </row>
    <row r="445" spans="1:6" ht="21">
      <c r="A445" s="120">
        <v>11006</v>
      </c>
      <c r="B445" s="124" t="s">
        <v>1350</v>
      </c>
      <c r="C445" s="123">
        <v>42849608.429999992</v>
      </c>
      <c r="D445" s="123">
        <v>90701560.309999987</v>
      </c>
      <c r="E445" s="121">
        <f t="shared" si="12"/>
        <v>0.47242415988819275</v>
      </c>
      <c r="F445" s="122">
        <f t="shared" si="13"/>
        <v>0.47</v>
      </c>
    </row>
    <row r="446" spans="1:6" ht="21">
      <c r="A446" s="120">
        <v>11007</v>
      </c>
      <c r="B446" s="124" t="s">
        <v>1351</v>
      </c>
      <c r="C446" s="123">
        <v>49837511.349999987</v>
      </c>
      <c r="D446" s="123">
        <v>100633974.79999998</v>
      </c>
      <c r="E446" s="121">
        <f t="shared" si="12"/>
        <v>0.49523544557439059</v>
      </c>
      <c r="F446" s="122">
        <f t="shared" si="13"/>
        <v>0.49</v>
      </c>
    </row>
    <row r="447" spans="1:6" ht="21">
      <c r="A447" s="120">
        <v>11008</v>
      </c>
      <c r="B447" s="124" t="s">
        <v>1352</v>
      </c>
      <c r="C447" s="123">
        <v>57187083.960000001</v>
      </c>
      <c r="D447" s="123">
        <v>121763327.05999999</v>
      </c>
      <c r="E447" s="121">
        <f t="shared" si="12"/>
        <v>0.46965769859278356</v>
      </c>
      <c r="F447" s="122">
        <f t="shared" si="13"/>
        <v>0.46</v>
      </c>
    </row>
    <row r="448" spans="1:6" ht="21">
      <c r="A448" s="120">
        <v>11009</v>
      </c>
      <c r="B448" s="124" t="s">
        <v>1353</v>
      </c>
      <c r="C448" s="123">
        <v>56494604.949999988</v>
      </c>
      <c r="D448" s="123">
        <v>138722354.43000001</v>
      </c>
      <c r="E448" s="121">
        <f t="shared" si="12"/>
        <v>0.40724946734167095</v>
      </c>
      <c r="F448" s="122">
        <f t="shared" si="13"/>
        <v>0.4</v>
      </c>
    </row>
    <row r="449" spans="1:6" ht="21">
      <c r="A449" s="120">
        <v>11010</v>
      </c>
      <c r="B449" s="124" t="s">
        <v>1354</v>
      </c>
      <c r="C449" s="123">
        <v>36237806.370000005</v>
      </c>
      <c r="D449" s="123">
        <v>84563034.710000008</v>
      </c>
      <c r="E449" s="121">
        <f t="shared" si="12"/>
        <v>0.42853010767971766</v>
      </c>
      <c r="F449" s="122">
        <f t="shared" si="13"/>
        <v>0.42</v>
      </c>
    </row>
    <row r="450" spans="1:6" ht="21">
      <c r="A450" s="120">
        <v>11011</v>
      </c>
      <c r="B450" s="124" t="s">
        <v>1355</v>
      </c>
      <c r="C450" s="123">
        <v>35288823.099999994</v>
      </c>
      <c r="D450" s="123">
        <v>69564269.169999987</v>
      </c>
      <c r="E450" s="121">
        <f t="shared" ref="E450:E513" si="14">SUM(C450/D450)</f>
        <v>0.50728374668555443</v>
      </c>
      <c r="F450" s="122">
        <f t="shared" ref="F450:F513" si="15">TRUNC(E450,2)</f>
        <v>0.5</v>
      </c>
    </row>
    <row r="451" spans="1:6" ht="21">
      <c r="A451" s="120">
        <v>11012</v>
      </c>
      <c r="B451" s="124" t="s">
        <v>1356</v>
      </c>
      <c r="C451" s="123">
        <v>28615352.469999999</v>
      </c>
      <c r="D451" s="123">
        <v>54613324.049999997</v>
      </c>
      <c r="E451" s="121">
        <f t="shared" si="14"/>
        <v>0.5239628418113107</v>
      </c>
      <c r="F451" s="122">
        <f t="shared" si="15"/>
        <v>0.52</v>
      </c>
    </row>
    <row r="452" spans="1:6" ht="21">
      <c r="A452" s="120">
        <v>11445</v>
      </c>
      <c r="B452" s="124" t="s">
        <v>1357</v>
      </c>
      <c r="C452" s="123">
        <v>80459916.809999987</v>
      </c>
      <c r="D452" s="123">
        <v>177235201.45999998</v>
      </c>
      <c r="E452" s="121">
        <f t="shared" si="14"/>
        <v>0.45397255255840868</v>
      </c>
      <c r="F452" s="122">
        <f t="shared" si="15"/>
        <v>0.45</v>
      </c>
    </row>
    <row r="453" spans="1:6" ht="21">
      <c r="A453" s="120">
        <v>12275</v>
      </c>
      <c r="B453" s="124" t="s">
        <v>1358</v>
      </c>
      <c r="C453" s="123">
        <v>83475469.680000007</v>
      </c>
      <c r="D453" s="123">
        <v>202604308.17000002</v>
      </c>
      <c r="E453" s="121">
        <f t="shared" si="14"/>
        <v>0.41201231323253951</v>
      </c>
      <c r="F453" s="122">
        <f t="shared" si="15"/>
        <v>0.41</v>
      </c>
    </row>
    <row r="454" spans="1:6" ht="21">
      <c r="A454" s="120">
        <v>14132</v>
      </c>
      <c r="B454" s="124" t="s">
        <v>1359</v>
      </c>
      <c r="C454" s="123">
        <v>34254393.269999996</v>
      </c>
      <c r="D454" s="123">
        <v>63920491.269999996</v>
      </c>
      <c r="E454" s="121">
        <f t="shared" si="14"/>
        <v>0.53589064460267555</v>
      </c>
      <c r="F454" s="122">
        <f t="shared" si="15"/>
        <v>0.53</v>
      </c>
    </row>
    <row r="455" spans="1:6" ht="21">
      <c r="A455" s="120">
        <v>77649</v>
      </c>
      <c r="B455" s="124" t="s">
        <v>1360</v>
      </c>
      <c r="C455" s="123">
        <v>20945484.099999998</v>
      </c>
      <c r="D455" s="123">
        <v>27041070.760000002</v>
      </c>
      <c r="E455" s="121">
        <f t="shared" si="14"/>
        <v>0.77458042567542162</v>
      </c>
      <c r="F455" s="122">
        <f t="shared" si="15"/>
        <v>0.77</v>
      </c>
    </row>
    <row r="456" spans="1:6" ht="21">
      <c r="A456" s="120">
        <v>77650</v>
      </c>
      <c r="B456" s="124" t="s">
        <v>1361</v>
      </c>
      <c r="C456" s="123">
        <v>16064705.57</v>
      </c>
      <c r="D456" s="123">
        <v>22159569.460000001</v>
      </c>
      <c r="E456" s="121">
        <f t="shared" si="14"/>
        <v>0.72495567204038991</v>
      </c>
      <c r="F456" s="122">
        <f t="shared" si="15"/>
        <v>0.72</v>
      </c>
    </row>
    <row r="457" spans="1:6" ht="21">
      <c r="A457" s="120">
        <v>77651</v>
      </c>
      <c r="B457" s="124" t="s">
        <v>1362</v>
      </c>
      <c r="C457" s="123">
        <v>25354427.32</v>
      </c>
      <c r="D457" s="123">
        <v>31520197.280000001</v>
      </c>
      <c r="E457" s="121">
        <f t="shared" si="14"/>
        <v>0.80438669513301975</v>
      </c>
      <c r="F457" s="122">
        <f t="shared" si="15"/>
        <v>0.8</v>
      </c>
    </row>
    <row r="458" spans="1:6" ht="21">
      <c r="A458" s="120">
        <v>77652</v>
      </c>
      <c r="B458" s="124" t="s">
        <v>1363</v>
      </c>
      <c r="C458" s="123">
        <v>20750558.149999999</v>
      </c>
      <c r="D458" s="123">
        <v>25155856.559999999</v>
      </c>
      <c r="E458" s="121">
        <f t="shared" si="14"/>
        <v>0.82487980882333345</v>
      </c>
      <c r="F458" s="122">
        <f t="shared" si="15"/>
        <v>0.82</v>
      </c>
    </row>
    <row r="459" spans="1:6" ht="21">
      <c r="A459" s="120">
        <v>10707</v>
      </c>
      <c r="B459" s="124" t="s">
        <v>1364</v>
      </c>
      <c r="C459" s="123">
        <v>435337908.97000003</v>
      </c>
      <c r="D459" s="123">
        <v>1186965792.28</v>
      </c>
      <c r="E459" s="121">
        <f t="shared" si="14"/>
        <v>0.36676533713223114</v>
      </c>
      <c r="F459" s="122">
        <f t="shared" si="15"/>
        <v>0.36</v>
      </c>
    </row>
    <row r="460" spans="1:6" ht="21">
      <c r="A460" s="120">
        <v>11051</v>
      </c>
      <c r="B460" s="124" t="s">
        <v>1365</v>
      </c>
      <c r="C460" s="123">
        <v>26886383.119999997</v>
      </c>
      <c r="D460" s="123">
        <v>55510513.25</v>
      </c>
      <c r="E460" s="121">
        <f t="shared" si="14"/>
        <v>0.48434758653578108</v>
      </c>
      <c r="F460" s="122">
        <f t="shared" si="15"/>
        <v>0.48</v>
      </c>
    </row>
    <row r="461" spans="1:6" ht="21">
      <c r="A461" s="120">
        <v>11052</v>
      </c>
      <c r="B461" s="124" t="s">
        <v>1366</v>
      </c>
      <c r="C461" s="123">
        <v>83593399.810000002</v>
      </c>
      <c r="D461" s="123">
        <v>199545398.75</v>
      </c>
      <c r="E461" s="121">
        <f t="shared" si="14"/>
        <v>0.41891920502125835</v>
      </c>
      <c r="F461" s="122">
        <f t="shared" si="15"/>
        <v>0.41</v>
      </c>
    </row>
    <row r="462" spans="1:6" ht="21">
      <c r="A462" s="120">
        <v>11053</v>
      </c>
      <c r="B462" s="124" t="s">
        <v>1367</v>
      </c>
      <c r="C462" s="123">
        <v>46746409.25</v>
      </c>
      <c r="D462" s="123">
        <v>100314608.97999999</v>
      </c>
      <c r="E462" s="121">
        <f t="shared" si="14"/>
        <v>0.46599802087969028</v>
      </c>
      <c r="F462" s="122">
        <f t="shared" si="15"/>
        <v>0.46</v>
      </c>
    </row>
    <row r="463" spans="1:6" ht="21">
      <c r="A463" s="120">
        <v>11054</v>
      </c>
      <c r="B463" s="124" t="s">
        <v>1368</v>
      </c>
      <c r="C463" s="123">
        <v>44247930.280000001</v>
      </c>
      <c r="D463" s="123">
        <v>94903773.870000005</v>
      </c>
      <c r="E463" s="121">
        <f t="shared" si="14"/>
        <v>0.46623994468977803</v>
      </c>
      <c r="F463" s="122">
        <f t="shared" si="15"/>
        <v>0.46</v>
      </c>
    </row>
    <row r="464" spans="1:6" ht="21">
      <c r="A464" s="120">
        <v>11055</v>
      </c>
      <c r="B464" s="124" t="s">
        <v>1369</v>
      </c>
      <c r="C464" s="123">
        <v>109385007.94999997</v>
      </c>
      <c r="D464" s="123">
        <v>216024665.09999993</v>
      </c>
      <c r="E464" s="121">
        <f t="shared" si="14"/>
        <v>0.50635425310977611</v>
      </c>
      <c r="F464" s="122">
        <f t="shared" si="15"/>
        <v>0.5</v>
      </c>
    </row>
    <row r="465" spans="1:6" ht="21">
      <c r="A465" s="120">
        <v>11056</v>
      </c>
      <c r="B465" s="124" t="s">
        <v>1370</v>
      </c>
      <c r="C465" s="123">
        <v>36328679.120000005</v>
      </c>
      <c r="D465" s="123">
        <v>70428982.090000004</v>
      </c>
      <c r="E465" s="121">
        <f t="shared" si="14"/>
        <v>0.51582002241032254</v>
      </c>
      <c r="F465" s="122">
        <f t="shared" si="15"/>
        <v>0.51</v>
      </c>
    </row>
    <row r="466" spans="1:6" ht="21">
      <c r="A466" s="120">
        <v>11057</v>
      </c>
      <c r="B466" s="124" t="s">
        <v>1371</v>
      </c>
      <c r="C466" s="123">
        <v>64665892.850000001</v>
      </c>
      <c r="D466" s="123">
        <v>140123186.09999999</v>
      </c>
      <c r="E466" s="121">
        <f t="shared" si="14"/>
        <v>0.46149316647603694</v>
      </c>
      <c r="F466" s="122">
        <f t="shared" si="15"/>
        <v>0.46</v>
      </c>
    </row>
    <row r="467" spans="1:6" ht="21">
      <c r="A467" s="120">
        <v>11058</v>
      </c>
      <c r="B467" s="124" t="s">
        <v>1372</v>
      </c>
      <c r="C467" s="123">
        <v>72578036.170000002</v>
      </c>
      <c r="D467" s="123">
        <v>174053301.85999998</v>
      </c>
      <c r="E467" s="121">
        <f t="shared" si="14"/>
        <v>0.41698741359344188</v>
      </c>
      <c r="F467" s="122">
        <f t="shared" si="15"/>
        <v>0.41</v>
      </c>
    </row>
    <row r="468" spans="1:6" ht="21">
      <c r="A468" s="120">
        <v>11059</v>
      </c>
      <c r="B468" s="124" t="s">
        <v>1373</v>
      </c>
      <c r="C468" s="123">
        <v>24588172.02</v>
      </c>
      <c r="D468" s="123">
        <v>56351730.439999998</v>
      </c>
      <c r="E468" s="121">
        <f t="shared" si="14"/>
        <v>0.43633393026288758</v>
      </c>
      <c r="F468" s="122">
        <f t="shared" si="15"/>
        <v>0.43</v>
      </c>
    </row>
    <row r="469" spans="1:6" ht="21">
      <c r="A469" s="120">
        <v>11060</v>
      </c>
      <c r="B469" s="124" t="s">
        <v>1374</v>
      </c>
      <c r="C469" s="123">
        <v>37180647.649999999</v>
      </c>
      <c r="D469" s="123">
        <v>61409577.82</v>
      </c>
      <c r="E469" s="121">
        <f t="shared" si="14"/>
        <v>0.60545356229254077</v>
      </c>
      <c r="F469" s="122">
        <f t="shared" si="15"/>
        <v>0.6</v>
      </c>
    </row>
    <row r="470" spans="1:6" ht="21">
      <c r="A470" s="120">
        <v>24704</v>
      </c>
      <c r="B470" s="124" t="s">
        <v>1375</v>
      </c>
      <c r="C470" s="123">
        <v>28391328.819999997</v>
      </c>
      <c r="D470" s="123">
        <v>38263279.119999997</v>
      </c>
      <c r="E470" s="121">
        <f t="shared" si="14"/>
        <v>0.7419993652650646</v>
      </c>
      <c r="F470" s="122">
        <f t="shared" si="15"/>
        <v>0.74</v>
      </c>
    </row>
    <row r="471" spans="1:6" ht="21">
      <c r="A471" s="120">
        <v>28843</v>
      </c>
      <c r="B471" s="124" t="s">
        <v>1376</v>
      </c>
      <c r="C471" s="123">
        <v>20298443.140000001</v>
      </c>
      <c r="D471" s="123">
        <v>27413315.100000001</v>
      </c>
      <c r="E471" s="121">
        <f t="shared" si="14"/>
        <v>0.74045926462939904</v>
      </c>
      <c r="F471" s="122">
        <f t="shared" si="15"/>
        <v>0.74</v>
      </c>
    </row>
    <row r="472" spans="1:6" ht="21">
      <c r="A472" s="120">
        <v>10708</v>
      </c>
      <c r="B472" s="124" t="s">
        <v>1377</v>
      </c>
      <c r="C472" s="123">
        <v>590708326.66000009</v>
      </c>
      <c r="D472" s="123">
        <v>1492901865.3700001</v>
      </c>
      <c r="E472" s="121">
        <f t="shared" si="14"/>
        <v>0.39567793460663886</v>
      </c>
      <c r="F472" s="122">
        <f t="shared" si="15"/>
        <v>0.39</v>
      </c>
    </row>
    <row r="473" spans="1:6" ht="21">
      <c r="A473" s="120">
        <v>11061</v>
      </c>
      <c r="B473" s="124" t="s">
        <v>1378</v>
      </c>
      <c r="C473" s="123">
        <v>77537956.38000001</v>
      </c>
      <c r="D473" s="123">
        <v>170470781.24000001</v>
      </c>
      <c r="E473" s="121">
        <f t="shared" si="14"/>
        <v>0.4548460200392756</v>
      </c>
      <c r="F473" s="122">
        <f t="shared" si="15"/>
        <v>0.45</v>
      </c>
    </row>
    <row r="474" spans="1:6" ht="21">
      <c r="A474" s="120">
        <v>11062</v>
      </c>
      <c r="B474" s="124" t="s">
        <v>1379</v>
      </c>
      <c r="C474" s="123">
        <v>44805127.399999999</v>
      </c>
      <c r="D474" s="123">
        <v>100304025.57000001</v>
      </c>
      <c r="E474" s="121">
        <f t="shared" si="14"/>
        <v>0.44669321241480453</v>
      </c>
      <c r="F474" s="122">
        <f t="shared" si="15"/>
        <v>0.44</v>
      </c>
    </row>
    <row r="475" spans="1:6" ht="21">
      <c r="A475" s="120">
        <v>11063</v>
      </c>
      <c r="B475" s="124" t="s">
        <v>1380</v>
      </c>
      <c r="C475" s="123">
        <v>54288263.260000005</v>
      </c>
      <c r="D475" s="123">
        <v>112829507.99000001</v>
      </c>
      <c r="E475" s="121">
        <f t="shared" si="14"/>
        <v>0.48115306205900971</v>
      </c>
      <c r="F475" s="122">
        <f t="shared" si="15"/>
        <v>0.48</v>
      </c>
    </row>
    <row r="476" spans="1:6" ht="21">
      <c r="A476" s="120">
        <v>11064</v>
      </c>
      <c r="B476" s="124" t="s">
        <v>1381</v>
      </c>
      <c r="C476" s="123">
        <v>52200045.82</v>
      </c>
      <c r="D476" s="123">
        <v>97172539.360000014</v>
      </c>
      <c r="E476" s="121">
        <f t="shared" si="14"/>
        <v>0.53718927346965639</v>
      </c>
      <c r="F476" s="122">
        <f t="shared" si="15"/>
        <v>0.53</v>
      </c>
    </row>
    <row r="477" spans="1:6" ht="21">
      <c r="A477" s="120">
        <v>11065</v>
      </c>
      <c r="B477" s="124" t="s">
        <v>1382</v>
      </c>
      <c r="C477" s="123">
        <v>55437281.400000006</v>
      </c>
      <c r="D477" s="123">
        <v>123753501.14999999</v>
      </c>
      <c r="E477" s="121">
        <f t="shared" si="14"/>
        <v>0.44796535762495482</v>
      </c>
      <c r="F477" s="122">
        <f t="shared" si="15"/>
        <v>0.44</v>
      </c>
    </row>
    <row r="478" spans="1:6" ht="21">
      <c r="A478" s="120">
        <v>11066</v>
      </c>
      <c r="B478" s="124" t="s">
        <v>1383</v>
      </c>
      <c r="C478" s="123">
        <v>103909561.46999998</v>
      </c>
      <c r="D478" s="123">
        <v>206168704.96000001</v>
      </c>
      <c r="E478" s="121">
        <f t="shared" si="14"/>
        <v>0.50400259093716515</v>
      </c>
      <c r="F478" s="122">
        <f t="shared" si="15"/>
        <v>0.5</v>
      </c>
    </row>
    <row r="479" spans="1:6" ht="21">
      <c r="A479" s="120">
        <v>11067</v>
      </c>
      <c r="B479" s="124" t="s">
        <v>1384</v>
      </c>
      <c r="C479" s="123">
        <v>48778805.680000015</v>
      </c>
      <c r="D479" s="123">
        <v>85710607.810000017</v>
      </c>
      <c r="E479" s="121">
        <f t="shared" si="14"/>
        <v>0.56911048616212123</v>
      </c>
      <c r="F479" s="122">
        <f t="shared" si="15"/>
        <v>0.56000000000000005</v>
      </c>
    </row>
    <row r="480" spans="1:6" ht="21">
      <c r="A480" s="120">
        <v>11068</v>
      </c>
      <c r="B480" s="124" t="s">
        <v>1385</v>
      </c>
      <c r="C480" s="123">
        <v>52863276.310000002</v>
      </c>
      <c r="D480" s="123">
        <v>104255658.63999999</v>
      </c>
      <c r="E480" s="121">
        <f t="shared" si="14"/>
        <v>0.50705426448399837</v>
      </c>
      <c r="F480" s="122">
        <f t="shared" si="15"/>
        <v>0.5</v>
      </c>
    </row>
    <row r="481" spans="1:6" ht="21">
      <c r="A481" s="120">
        <v>11069</v>
      </c>
      <c r="B481" s="124" t="s">
        <v>1386</v>
      </c>
      <c r="C481" s="123">
        <v>86185229.469999999</v>
      </c>
      <c r="D481" s="123">
        <v>174635765.32000002</v>
      </c>
      <c r="E481" s="121">
        <f t="shared" si="14"/>
        <v>0.4935141968890247</v>
      </c>
      <c r="F481" s="122">
        <f t="shared" si="15"/>
        <v>0.49</v>
      </c>
    </row>
    <row r="482" spans="1:6" ht="21">
      <c r="A482" s="120">
        <v>11070</v>
      </c>
      <c r="B482" s="124" t="s">
        <v>1387</v>
      </c>
      <c r="C482" s="123">
        <v>99720952.209999993</v>
      </c>
      <c r="D482" s="123">
        <v>211755119.5</v>
      </c>
      <c r="E482" s="121">
        <f t="shared" si="14"/>
        <v>0.4709258149010182</v>
      </c>
      <c r="F482" s="122">
        <f t="shared" si="15"/>
        <v>0.47</v>
      </c>
    </row>
    <row r="483" spans="1:6" ht="21">
      <c r="A483" s="120">
        <v>11071</v>
      </c>
      <c r="B483" s="124" t="s">
        <v>1388</v>
      </c>
      <c r="C483" s="123">
        <v>20414306.830000002</v>
      </c>
      <c r="D483" s="123">
        <v>54989215.230000004</v>
      </c>
      <c r="E483" s="121">
        <f t="shared" si="14"/>
        <v>0.37124201072181767</v>
      </c>
      <c r="F483" s="122">
        <f t="shared" si="15"/>
        <v>0.37</v>
      </c>
    </row>
    <row r="484" spans="1:6" ht="21">
      <c r="A484" s="120">
        <v>11072</v>
      </c>
      <c r="B484" s="124" t="s">
        <v>1389</v>
      </c>
      <c r="C484" s="123">
        <v>24968694.309999999</v>
      </c>
      <c r="D484" s="123">
        <v>47960335.739999995</v>
      </c>
      <c r="E484" s="121">
        <f t="shared" si="14"/>
        <v>0.52061133277629557</v>
      </c>
      <c r="F484" s="122">
        <f t="shared" si="15"/>
        <v>0.52</v>
      </c>
    </row>
    <row r="485" spans="1:6" ht="21">
      <c r="A485" s="120">
        <v>11073</v>
      </c>
      <c r="B485" s="124" t="s">
        <v>1390</v>
      </c>
      <c r="C485" s="123">
        <v>52478486.100000001</v>
      </c>
      <c r="D485" s="123">
        <v>101586459.43000001</v>
      </c>
      <c r="E485" s="121">
        <f t="shared" si="14"/>
        <v>0.5165893800655712</v>
      </c>
      <c r="F485" s="122">
        <f t="shared" si="15"/>
        <v>0.51</v>
      </c>
    </row>
    <row r="486" spans="1:6" ht="21">
      <c r="A486" s="120">
        <v>11074</v>
      </c>
      <c r="B486" s="124" t="s">
        <v>1391</v>
      </c>
      <c r="C486" s="123">
        <v>28815966.080000002</v>
      </c>
      <c r="D486" s="123">
        <v>52739640.230000012</v>
      </c>
      <c r="E486" s="121">
        <f t="shared" si="14"/>
        <v>0.54638154440061104</v>
      </c>
      <c r="F486" s="122">
        <f t="shared" si="15"/>
        <v>0.54</v>
      </c>
    </row>
    <row r="487" spans="1:6" ht="21">
      <c r="A487" s="120">
        <v>11075</v>
      </c>
      <c r="B487" s="124" t="s">
        <v>1392</v>
      </c>
      <c r="C487" s="123">
        <v>31861546.460000001</v>
      </c>
      <c r="D487" s="123">
        <v>67929097.830000013</v>
      </c>
      <c r="E487" s="121">
        <f t="shared" si="14"/>
        <v>0.46904121323290648</v>
      </c>
      <c r="F487" s="122">
        <f t="shared" si="15"/>
        <v>0.46</v>
      </c>
    </row>
    <row r="488" spans="1:6" ht="21">
      <c r="A488" s="120">
        <v>11076</v>
      </c>
      <c r="B488" s="124" t="s">
        <v>1393</v>
      </c>
      <c r="C488" s="123">
        <v>33685508.940000005</v>
      </c>
      <c r="D488" s="123">
        <v>79200652.24000001</v>
      </c>
      <c r="E488" s="121">
        <f t="shared" si="14"/>
        <v>0.42531857992688671</v>
      </c>
      <c r="F488" s="122">
        <f t="shared" si="15"/>
        <v>0.42</v>
      </c>
    </row>
    <row r="489" spans="1:6" ht="21">
      <c r="A489" s="120">
        <v>27988</v>
      </c>
      <c r="B489" s="124" t="s">
        <v>1394</v>
      </c>
      <c r="C489" s="123">
        <v>24489235.57</v>
      </c>
      <c r="D489" s="123">
        <v>29542937.329999998</v>
      </c>
      <c r="E489" s="121">
        <f t="shared" si="14"/>
        <v>0.82893705850744537</v>
      </c>
      <c r="F489" s="122">
        <f t="shared" si="15"/>
        <v>0.82</v>
      </c>
    </row>
    <row r="490" spans="1:6" ht="21">
      <c r="A490" s="120">
        <v>27989</v>
      </c>
      <c r="B490" s="124" t="s">
        <v>1395</v>
      </c>
      <c r="C490" s="123">
        <v>18708115.109999999</v>
      </c>
      <c r="D490" s="123">
        <v>22066123.34</v>
      </c>
      <c r="E490" s="121">
        <f t="shared" si="14"/>
        <v>0.84782065348502667</v>
      </c>
      <c r="F490" s="122">
        <f t="shared" si="15"/>
        <v>0.84</v>
      </c>
    </row>
    <row r="491" spans="1:6" ht="21">
      <c r="A491" s="120">
        <v>27990</v>
      </c>
      <c r="B491" s="124" t="s">
        <v>1396</v>
      </c>
      <c r="C491" s="123">
        <v>22307335.620000005</v>
      </c>
      <c r="D491" s="123">
        <v>26514371.330000006</v>
      </c>
      <c r="E491" s="121">
        <f t="shared" si="14"/>
        <v>0.84132998449637386</v>
      </c>
      <c r="F491" s="122">
        <f t="shared" si="15"/>
        <v>0.84</v>
      </c>
    </row>
    <row r="492" spans="1:6" ht="21">
      <c r="A492" s="120">
        <v>10705</v>
      </c>
      <c r="B492" s="124" t="s">
        <v>1397</v>
      </c>
      <c r="C492" s="123">
        <v>315423551.56</v>
      </c>
      <c r="D492" s="123">
        <v>887974116.35000002</v>
      </c>
      <c r="E492" s="121">
        <f t="shared" si="14"/>
        <v>0.35521705616436461</v>
      </c>
      <c r="F492" s="122">
        <f t="shared" si="15"/>
        <v>0.35</v>
      </c>
    </row>
    <row r="493" spans="1:6" ht="21">
      <c r="A493" s="120">
        <v>11030</v>
      </c>
      <c r="B493" s="124" t="s">
        <v>1398</v>
      </c>
      <c r="C493" s="123">
        <v>25507719.459999997</v>
      </c>
      <c r="D493" s="123">
        <v>51858944.86999999</v>
      </c>
      <c r="E493" s="121">
        <f t="shared" si="14"/>
        <v>0.49186730512822335</v>
      </c>
      <c r="F493" s="122">
        <f t="shared" si="15"/>
        <v>0.49</v>
      </c>
    </row>
    <row r="494" spans="1:6" ht="21">
      <c r="A494" s="120">
        <v>11031</v>
      </c>
      <c r="B494" s="124" t="s">
        <v>1399</v>
      </c>
      <c r="C494" s="123">
        <v>43968071.949999996</v>
      </c>
      <c r="D494" s="123">
        <v>93911819.900000006</v>
      </c>
      <c r="E494" s="121">
        <f t="shared" si="14"/>
        <v>0.4681846438160655</v>
      </c>
      <c r="F494" s="122">
        <f t="shared" si="15"/>
        <v>0.46</v>
      </c>
    </row>
    <row r="495" spans="1:6" ht="21">
      <c r="A495" s="120">
        <v>11032</v>
      </c>
      <c r="B495" s="124" t="s">
        <v>1400</v>
      </c>
      <c r="C495" s="123">
        <v>55365112.11999999</v>
      </c>
      <c r="D495" s="123">
        <v>90261114.969999984</v>
      </c>
      <c r="E495" s="121">
        <f t="shared" si="14"/>
        <v>0.61338830279685386</v>
      </c>
      <c r="F495" s="122">
        <f t="shared" si="15"/>
        <v>0.61</v>
      </c>
    </row>
    <row r="496" spans="1:6" ht="21">
      <c r="A496" s="120">
        <v>11033</v>
      </c>
      <c r="B496" s="124" t="s">
        <v>1401</v>
      </c>
      <c r="C496" s="123">
        <v>25955214.41</v>
      </c>
      <c r="D496" s="123">
        <v>43332656.219999999</v>
      </c>
      <c r="E496" s="121">
        <f t="shared" si="14"/>
        <v>0.59897584579688157</v>
      </c>
      <c r="F496" s="122">
        <f t="shared" si="15"/>
        <v>0.59</v>
      </c>
    </row>
    <row r="497" spans="1:6" ht="21">
      <c r="A497" s="120">
        <v>11034</v>
      </c>
      <c r="B497" s="124" t="s">
        <v>1402</v>
      </c>
      <c r="C497" s="123">
        <v>25810047.440000001</v>
      </c>
      <c r="D497" s="123">
        <v>54087119.109999999</v>
      </c>
      <c r="E497" s="121">
        <f t="shared" si="14"/>
        <v>0.47719397639775679</v>
      </c>
      <c r="F497" s="122">
        <f t="shared" si="15"/>
        <v>0.47</v>
      </c>
    </row>
    <row r="498" spans="1:6" ht="21">
      <c r="A498" s="120">
        <v>11035</v>
      </c>
      <c r="B498" s="124" t="s">
        <v>1403</v>
      </c>
      <c r="C498" s="123">
        <v>30043504.479999997</v>
      </c>
      <c r="D498" s="123">
        <v>66033084</v>
      </c>
      <c r="E498" s="121">
        <f t="shared" si="14"/>
        <v>0.45497654599927512</v>
      </c>
      <c r="F498" s="122">
        <f t="shared" si="15"/>
        <v>0.45</v>
      </c>
    </row>
    <row r="499" spans="1:6" ht="21">
      <c r="A499" s="120">
        <v>11036</v>
      </c>
      <c r="B499" s="124" t="s">
        <v>1404</v>
      </c>
      <c r="C499" s="123">
        <v>74099321.060000002</v>
      </c>
      <c r="D499" s="123">
        <v>175294868.20999998</v>
      </c>
      <c r="E499" s="121">
        <f t="shared" si="14"/>
        <v>0.42271243771512124</v>
      </c>
      <c r="F499" s="122">
        <f t="shared" si="15"/>
        <v>0.42</v>
      </c>
    </row>
    <row r="500" spans="1:6" ht="21">
      <c r="A500" s="120">
        <v>11037</v>
      </c>
      <c r="B500" s="124" t="s">
        <v>1405</v>
      </c>
      <c r="C500" s="123">
        <v>30646155.220000006</v>
      </c>
      <c r="D500" s="123">
        <v>65416907.690000005</v>
      </c>
      <c r="E500" s="121">
        <f t="shared" si="14"/>
        <v>0.46847453207704509</v>
      </c>
      <c r="F500" s="122">
        <f t="shared" si="15"/>
        <v>0.46</v>
      </c>
    </row>
    <row r="501" spans="1:6" ht="21">
      <c r="A501" s="120">
        <v>11038</v>
      </c>
      <c r="B501" s="124" t="s">
        <v>1406</v>
      </c>
      <c r="C501" s="123">
        <v>34762914.509999998</v>
      </c>
      <c r="D501" s="123">
        <v>62841110.699999988</v>
      </c>
      <c r="E501" s="121">
        <f t="shared" si="14"/>
        <v>0.55318746156407461</v>
      </c>
      <c r="F501" s="122">
        <f t="shared" si="15"/>
        <v>0.55000000000000004</v>
      </c>
    </row>
    <row r="502" spans="1:6" ht="21">
      <c r="A502" s="120">
        <v>11039</v>
      </c>
      <c r="B502" s="124" t="s">
        <v>1407</v>
      </c>
      <c r="C502" s="123">
        <v>52913730.719999999</v>
      </c>
      <c r="D502" s="123">
        <v>82752415.109999985</v>
      </c>
      <c r="E502" s="121">
        <f t="shared" si="14"/>
        <v>0.63942219268964617</v>
      </c>
      <c r="F502" s="122">
        <f t="shared" si="15"/>
        <v>0.63</v>
      </c>
    </row>
    <row r="503" spans="1:6" ht="21">
      <c r="A503" s="120">
        <v>11447</v>
      </c>
      <c r="B503" s="124" t="s">
        <v>1408</v>
      </c>
      <c r="C503" s="123">
        <v>56385840.969999999</v>
      </c>
      <c r="D503" s="123">
        <v>126201407.43000001</v>
      </c>
      <c r="E503" s="121">
        <f t="shared" si="14"/>
        <v>0.44679248923016546</v>
      </c>
      <c r="F503" s="122">
        <f t="shared" si="15"/>
        <v>0.44</v>
      </c>
    </row>
    <row r="504" spans="1:6" ht="21">
      <c r="A504" s="120">
        <v>14133</v>
      </c>
      <c r="B504" s="124" t="s">
        <v>1409</v>
      </c>
      <c r="C504" s="123">
        <v>36354825.880000003</v>
      </c>
      <c r="D504" s="123">
        <v>64717166.160000004</v>
      </c>
      <c r="E504" s="121">
        <f t="shared" si="14"/>
        <v>0.5617493477715032</v>
      </c>
      <c r="F504" s="122">
        <f t="shared" si="15"/>
        <v>0.56000000000000005</v>
      </c>
    </row>
    <row r="505" spans="1:6" ht="21">
      <c r="A505" s="120">
        <v>28861</v>
      </c>
      <c r="B505" s="124" t="s">
        <v>1410</v>
      </c>
      <c r="C505" s="123">
        <v>26064978.240000002</v>
      </c>
      <c r="D505" s="123">
        <v>43315616.120000005</v>
      </c>
      <c r="E505" s="121">
        <f t="shared" si="14"/>
        <v>0.60174552678162385</v>
      </c>
      <c r="F505" s="122">
        <f t="shared" si="15"/>
        <v>0.6</v>
      </c>
    </row>
    <row r="506" spans="1:6" ht="21">
      <c r="A506" s="120">
        <v>10711</v>
      </c>
      <c r="B506" s="124" t="s">
        <v>1411</v>
      </c>
      <c r="C506" s="123">
        <v>224295433.25000003</v>
      </c>
      <c r="D506" s="123">
        <v>657762927.32000005</v>
      </c>
      <c r="E506" s="121">
        <f t="shared" si="14"/>
        <v>0.34099737752608372</v>
      </c>
      <c r="F506" s="122">
        <f t="shared" si="15"/>
        <v>0.34</v>
      </c>
    </row>
    <row r="507" spans="1:6" ht="21">
      <c r="A507" s="120">
        <v>11104</v>
      </c>
      <c r="B507" s="124" t="s">
        <v>1412</v>
      </c>
      <c r="C507" s="123">
        <v>37721623.600000001</v>
      </c>
      <c r="D507" s="123">
        <v>79984762.320000008</v>
      </c>
      <c r="E507" s="121">
        <f t="shared" si="14"/>
        <v>0.47161012305174776</v>
      </c>
      <c r="F507" s="122">
        <f t="shared" si="15"/>
        <v>0.47</v>
      </c>
    </row>
    <row r="508" spans="1:6" ht="21">
      <c r="A508" s="120">
        <v>11105</v>
      </c>
      <c r="B508" s="124" t="s">
        <v>1413</v>
      </c>
      <c r="C508" s="123">
        <v>31536064.619999997</v>
      </c>
      <c r="D508" s="123">
        <v>71494743.989999995</v>
      </c>
      <c r="E508" s="121">
        <f t="shared" si="14"/>
        <v>0.44109626610329511</v>
      </c>
      <c r="F508" s="122">
        <f t="shared" si="15"/>
        <v>0.44</v>
      </c>
    </row>
    <row r="509" spans="1:6" ht="21">
      <c r="A509" s="120">
        <v>11106</v>
      </c>
      <c r="B509" s="124" t="s">
        <v>1414</v>
      </c>
      <c r="C509" s="123">
        <v>31270566.580000002</v>
      </c>
      <c r="D509" s="123">
        <v>77146193.74000001</v>
      </c>
      <c r="E509" s="121">
        <f t="shared" si="14"/>
        <v>0.40534166449467141</v>
      </c>
      <c r="F509" s="122">
        <f t="shared" si="15"/>
        <v>0.4</v>
      </c>
    </row>
    <row r="510" spans="1:6" ht="21">
      <c r="A510" s="120">
        <v>11107</v>
      </c>
      <c r="B510" s="124" t="s">
        <v>1415</v>
      </c>
      <c r="C510" s="123">
        <v>27563674.220000006</v>
      </c>
      <c r="D510" s="123">
        <v>47566661.640000015</v>
      </c>
      <c r="E510" s="121">
        <f t="shared" si="14"/>
        <v>0.57947464189542808</v>
      </c>
      <c r="F510" s="122">
        <f t="shared" si="15"/>
        <v>0.56999999999999995</v>
      </c>
    </row>
    <row r="511" spans="1:6" ht="21">
      <c r="A511" s="120">
        <v>11108</v>
      </c>
      <c r="B511" s="124" t="s">
        <v>1416</v>
      </c>
      <c r="C511" s="123">
        <v>31555820.590000004</v>
      </c>
      <c r="D511" s="123">
        <v>88893979.620000005</v>
      </c>
      <c r="E511" s="121">
        <f t="shared" si="14"/>
        <v>0.35498265152368486</v>
      </c>
      <c r="F511" s="122">
        <f t="shared" si="15"/>
        <v>0.35</v>
      </c>
    </row>
    <row r="512" spans="1:6" ht="21">
      <c r="A512" s="120">
        <v>11109</v>
      </c>
      <c r="B512" s="124" t="s">
        <v>1417</v>
      </c>
      <c r="C512" s="123">
        <v>43173530.57</v>
      </c>
      <c r="D512" s="123">
        <v>88693348.039999992</v>
      </c>
      <c r="E512" s="121">
        <f t="shared" si="14"/>
        <v>0.48677303906183678</v>
      </c>
      <c r="F512" s="122">
        <f t="shared" si="15"/>
        <v>0.48</v>
      </c>
    </row>
    <row r="513" spans="1:6" ht="21">
      <c r="A513" s="120">
        <v>11110</v>
      </c>
      <c r="B513" s="124" t="s">
        <v>1418</v>
      </c>
      <c r="C513" s="123">
        <v>63509809.069999993</v>
      </c>
      <c r="D513" s="123">
        <v>132176450.60999998</v>
      </c>
      <c r="E513" s="121">
        <f t="shared" si="14"/>
        <v>0.48049262010667937</v>
      </c>
      <c r="F513" s="122">
        <f t="shared" si="15"/>
        <v>0.48</v>
      </c>
    </row>
    <row r="514" spans="1:6" ht="21">
      <c r="A514" s="120">
        <v>11111</v>
      </c>
      <c r="B514" s="124" t="s">
        <v>1419</v>
      </c>
      <c r="C514" s="123">
        <v>37182814.32</v>
      </c>
      <c r="D514" s="123">
        <v>70296682.090000004</v>
      </c>
      <c r="E514" s="121">
        <f t="shared" ref="E514:E577" si="16">SUM(C514/D514)</f>
        <v>0.52894124181273994</v>
      </c>
      <c r="F514" s="122">
        <f t="shared" ref="F514:F577" si="17">TRUNC(E514,2)</f>
        <v>0.52</v>
      </c>
    </row>
    <row r="515" spans="1:6" ht="21">
      <c r="A515" s="120">
        <v>11112</v>
      </c>
      <c r="B515" s="124" t="s">
        <v>1420</v>
      </c>
      <c r="C515" s="123">
        <v>44630979.54999999</v>
      </c>
      <c r="D515" s="123">
        <v>75509484</v>
      </c>
      <c r="E515" s="121">
        <f t="shared" si="16"/>
        <v>0.5910645548842578</v>
      </c>
      <c r="F515" s="122">
        <f t="shared" si="17"/>
        <v>0.59</v>
      </c>
    </row>
    <row r="516" spans="1:6" ht="21">
      <c r="A516" s="120">
        <v>11451</v>
      </c>
      <c r="B516" s="124" t="s">
        <v>1421</v>
      </c>
      <c r="C516" s="123">
        <v>63063606.880000003</v>
      </c>
      <c r="D516" s="123">
        <v>183388513.10999998</v>
      </c>
      <c r="E516" s="121">
        <f t="shared" si="16"/>
        <v>0.3438798091032737</v>
      </c>
      <c r="F516" s="122">
        <f t="shared" si="17"/>
        <v>0.34</v>
      </c>
    </row>
    <row r="517" spans="1:6" ht="21">
      <c r="A517" s="120">
        <v>40840</v>
      </c>
      <c r="B517" s="124" t="s">
        <v>1422</v>
      </c>
      <c r="C517" s="123">
        <v>20679391.209999997</v>
      </c>
      <c r="D517" s="123">
        <v>25817868.289999999</v>
      </c>
      <c r="E517" s="121">
        <f t="shared" si="16"/>
        <v>0.8009720623607689</v>
      </c>
      <c r="F517" s="122">
        <f t="shared" si="17"/>
        <v>0.8</v>
      </c>
    </row>
    <row r="518" spans="1:6" ht="21">
      <c r="A518" s="120">
        <v>11040</v>
      </c>
      <c r="B518" s="124" t="s">
        <v>1423</v>
      </c>
      <c r="C518" s="123">
        <v>189365910.93000007</v>
      </c>
      <c r="D518" s="123">
        <v>391764583.08000004</v>
      </c>
      <c r="E518" s="121">
        <f t="shared" si="16"/>
        <v>0.48336659082664118</v>
      </c>
      <c r="F518" s="122">
        <f t="shared" si="17"/>
        <v>0.48</v>
      </c>
    </row>
    <row r="519" spans="1:6" ht="21">
      <c r="A519" s="120">
        <v>11041</v>
      </c>
      <c r="B519" s="124" t="s">
        <v>1424</v>
      </c>
      <c r="C519" s="123">
        <v>51048890.570000008</v>
      </c>
      <c r="D519" s="123">
        <v>84549367.710000023</v>
      </c>
      <c r="E519" s="121">
        <f t="shared" si="16"/>
        <v>0.60377613638809313</v>
      </c>
      <c r="F519" s="122">
        <f t="shared" si="17"/>
        <v>0.6</v>
      </c>
    </row>
    <row r="520" spans="1:6" ht="21">
      <c r="A520" s="120">
        <v>11043</v>
      </c>
      <c r="B520" s="124" t="s">
        <v>1425</v>
      </c>
      <c r="C520" s="123">
        <v>66692856.680000007</v>
      </c>
      <c r="D520" s="123">
        <v>101162947.13000003</v>
      </c>
      <c r="E520" s="121">
        <f t="shared" si="16"/>
        <v>0.65926170176019061</v>
      </c>
      <c r="F520" s="122">
        <f t="shared" si="17"/>
        <v>0.65</v>
      </c>
    </row>
    <row r="521" spans="1:6" ht="21">
      <c r="A521" s="120">
        <v>11046</v>
      </c>
      <c r="B521" s="124" t="s">
        <v>1426</v>
      </c>
      <c r="C521" s="123">
        <v>78511235.75</v>
      </c>
      <c r="D521" s="123">
        <v>144153918.31999999</v>
      </c>
      <c r="E521" s="121">
        <f t="shared" si="16"/>
        <v>0.54463476723342952</v>
      </c>
      <c r="F521" s="122">
        <f t="shared" si="17"/>
        <v>0.54</v>
      </c>
    </row>
    <row r="522" spans="1:6" ht="21">
      <c r="A522" s="120">
        <v>11047</v>
      </c>
      <c r="B522" s="124" t="s">
        <v>1427</v>
      </c>
      <c r="C522" s="123">
        <v>41765917.439999998</v>
      </c>
      <c r="D522" s="123">
        <v>79566143.389999986</v>
      </c>
      <c r="E522" s="121">
        <f t="shared" si="16"/>
        <v>0.52492072206240947</v>
      </c>
      <c r="F522" s="122">
        <f t="shared" si="17"/>
        <v>0.52</v>
      </c>
    </row>
    <row r="523" spans="1:6" ht="21">
      <c r="A523" s="120">
        <v>11048</v>
      </c>
      <c r="B523" s="124" t="s">
        <v>1428</v>
      </c>
      <c r="C523" s="123">
        <v>48041260.57</v>
      </c>
      <c r="D523" s="123">
        <v>83172118.599999994</v>
      </c>
      <c r="E523" s="121">
        <f t="shared" si="16"/>
        <v>0.57761256270319417</v>
      </c>
      <c r="F523" s="122">
        <f t="shared" si="17"/>
        <v>0.56999999999999995</v>
      </c>
    </row>
    <row r="524" spans="1:6" ht="21">
      <c r="A524" s="120">
        <v>11049</v>
      </c>
      <c r="B524" s="124" t="s">
        <v>1429</v>
      </c>
      <c r="C524" s="123">
        <v>38897389.460000008</v>
      </c>
      <c r="D524" s="123">
        <v>70084740.930000022</v>
      </c>
      <c r="E524" s="121">
        <f t="shared" si="16"/>
        <v>0.55500511158128352</v>
      </c>
      <c r="F524" s="122">
        <f t="shared" si="17"/>
        <v>0.55000000000000004</v>
      </c>
    </row>
    <row r="525" spans="1:6" ht="21">
      <c r="A525" s="120">
        <v>11050</v>
      </c>
      <c r="B525" s="124" t="s">
        <v>1430</v>
      </c>
      <c r="C525" s="123">
        <v>25267421.099999998</v>
      </c>
      <c r="D525" s="123">
        <v>42302927.640000001</v>
      </c>
      <c r="E525" s="121">
        <f t="shared" si="16"/>
        <v>0.59729722053818579</v>
      </c>
      <c r="F525" s="122">
        <f t="shared" si="17"/>
        <v>0.59</v>
      </c>
    </row>
    <row r="526" spans="1:6" ht="21">
      <c r="A526" s="120">
        <v>10710</v>
      </c>
      <c r="B526" s="124" t="s">
        <v>1431</v>
      </c>
      <c r="C526" s="123">
        <v>674430987.67000008</v>
      </c>
      <c r="D526" s="123">
        <v>1603002445.5400002</v>
      </c>
      <c r="E526" s="121">
        <f t="shared" si="16"/>
        <v>0.42072985574442207</v>
      </c>
      <c r="F526" s="122">
        <f t="shared" si="17"/>
        <v>0.42</v>
      </c>
    </row>
    <row r="527" spans="1:6" ht="21">
      <c r="A527" s="120">
        <v>11089</v>
      </c>
      <c r="B527" s="124" t="s">
        <v>1432</v>
      </c>
      <c r="C527" s="123">
        <v>40052157.039999999</v>
      </c>
      <c r="D527" s="123">
        <v>70242963.859999999</v>
      </c>
      <c r="E527" s="121">
        <f t="shared" si="16"/>
        <v>0.5701945766386971</v>
      </c>
      <c r="F527" s="122">
        <f t="shared" si="17"/>
        <v>0.56999999999999995</v>
      </c>
    </row>
    <row r="528" spans="1:6" ht="21">
      <c r="A528" s="120">
        <v>11090</v>
      </c>
      <c r="B528" s="124" t="s">
        <v>1433</v>
      </c>
      <c r="C528" s="123">
        <v>26466587.230000004</v>
      </c>
      <c r="D528" s="123">
        <v>50985724.420000002</v>
      </c>
      <c r="E528" s="121">
        <f t="shared" si="16"/>
        <v>0.51909799323392658</v>
      </c>
      <c r="F528" s="122">
        <f t="shared" si="17"/>
        <v>0.51</v>
      </c>
    </row>
    <row r="529" spans="1:6" ht="21">
      <c r="A529" s="120">
        <v>11091</v>
      </c>
      <c r="B529" s="124" t="s">
        <v>1434</v>
      </c>
      <c r="C529" s="123">
        <v>57240391.039999999</v>
      </c>
      <c r="D529" s="123">
        <v>145522499.65000001</v>
      </c>
      <c r="E529" s="121">
        <f t="shared" si="16"/>
        <v>0.39334392398199847</v>
      </c>
      <c r="F529" s="122">
        <f t="shared" si="17"/>
        <v>0.39</v>
      </c>
    </row>
    <row r="530" spans="1:6" ht="21">
      <c r="A530" s="120">
        <v>11092</v>
      </c>
      <c r="B530" s="124" t="s">
        <v>1435</v>
      </c>
      <c r="C530" s="123">
        <v>47802852.670000009</v>
      </c>
      <c r="D530" s="123">
        <v>123052804.15000001</v>
      </c>
      <c r="E530" s="121">
        <f t="shared" si="16"/>
        <v>0.38847430580882059</v>
      </c>
      <c r="F530" s="122">
        <f t="shared" si="17"/>
        <v>0.38</v>
      </c>
    </row>
    <row r="531" spans="1:6" ht="21">
      <c r="A531" s="120">
        <v>11093</v>
      </c>
      <c r="B531" s="124" t="s">
        <v>1436</v>
      </c>
      <c r="C531" s="123">
        <v>33862164.329999998</v>
      </c>
      <c r="D531" s="123">
        <v>74353987.359999999</v>
      </c>
      <c r="E531" s="121">
        <f t="shared" si="16"/>
        <v>0.45541827052326622</v>
      </c>
      <c r="F531" s="122">
        <f t="shared" si="17"/>
        <v>0.45</v>
      </c>
    </row>
    <row r="532" spans="1:6" ht="21">
      <c r="A532" s="120">
        <v>11094</v>
      </c>
      <c r="B532" s="124" t="s">
        <v>1437</v>
      </c>
      <c r="C532" s="123">
        <v>20253205.790000003</v>
      </c>
      <c r="D532" s="123">
        <v>37449722.390000001</v>
      </c>
      <c r="E532" s="121">
        <f t="shared" si="16"/>
        <v>0.54081057208071881</v>
      </c>
      <c r="F532" s="122">
        <f t="shared" si="17"/>
        <v>0.54</v>
      </c>
    </row>
    <row r="533" spans="1:6" ht="21">
      <c r="A533" s="120">
        <v>11095</v>
      </c>
      <c r="B533" s="124" t="s">
        <v>1438</v>
      </c>
      <c r="C533" s="123">
        <v>145330984.13</v>
      </c>
      <c r="D533" s="123">
        <v>261751415.32999998</v>
      </c>
      <c r="E533" s="121">
        <f t="shared" si="16"/>
        <v>0.55522520841683198</v>
      </c>
      <c r="F533" s="122">
        <f t="shared" si="17"/>
        <v>0.55000000000000004</v>
      </c>
    </row>
    <row r="534" spans="1:6" ht="21">
      <c r="A534" s="120">
        <v>11096</v>
      </c>
      <c r="B534" s="124" t="s">
        <v>1439</v>
      </c>
      <c r="C534" s="123">
        <v>34570965.450000003</v>
      </c>
      <c r="D534" s="123">
        <v>67228866.980000004</v>
      </c>
      <c r="E534" s="121">
        <f t="shared" si="16"/>
        <v>0.51422799465420954</v>
      </c>
      <c r="F534" s="122">
        <f t="shared" si="17"/>
        <v>0.51</v>
      </c>
    </row>
    <row r="535" spans="1:6" ht="21">
      <c r="A535" s="120">
        <v>11097</v>
      </c>
      <c r="B535" s="124" t="s">
        <v>1440</v>
      </c>
      <c r="C535" s="123">
        <v>63846861.840000004</v>
      </c>
      <c r="D535" s="123">
        <v>123088021.71000001</v>
      </c>
      <c r="E535" s="121">
        <f t="shared" si="16"/>
        <v>0.51870897714503528</v>
      </c>
      <c r="F535" s="122">
        <f t="shared" si="17"/>
        <v>0.51</v>
      </c>
    </row>
    <row r="536" spans="1:6" ht="21">
      <c r="A536" s="120">
        <v>11098</v>
      </c>
      <c r="B536" s="124" t="s">
        <v>1441</v>
      </c>
      <c r="C536" s="123">
        <v>67138859.539999992</v>
      </c>
      <c r="D536" s="123">
        <v>137665679.47</v>
      </c>
      <c r="E536" s="121">
        <f t="shared" si="16"/>
        <v>0.48769497087784208</v>
      </c>
      <c r="F536" s="122">
        <f t="shared" si="17"/>
        <v>0.48</v>
      </c>
    </row>
    <row r="537" spans="1:6" ht="21">
      <c r="A537" s="120">
        <v>11099</v>
      </c>
      <c r="B537" s="124" t="s">
        <v>1442</v>
      </c>
      <c r="C537" s="123">
        <v>32822499.91</v>
      </c>
      <c r="D537" s="123">
        <v>62141353.809999995</v>
      </c>
      <c r="E537" s="121">
        <f t="shared" si="16"/>
        <v>0.52819093723571398</v>
      </c>
      <c r="F537" s="122">
        <f t="shared" si="17"/>
        <v>0.52</v>
      </c>
    </row>
    <row r="538" spans="1:6" ht="21">
      <c r="A538" s="120">
        <v>11100</v>
      </c>
      <c r="B538" s="124" t="s">
        <v>1443</v>
      </c>
      <c r="C538" s="123">
        <v>22361493.550000004</v>
      </c>
      <c r="D538" s="123">
        <v>44878965.99000001</v>
      </c>
      <c r="E538" s="121">
        <f t="shared" si="16"/>
        <v>0.49826222723096208</v>
      </c>
      <c r="F538" s="122">
        <f t="shared" si="17"/>
        <v>0.49</v>
      </c>
    </row>
    <row r="539" spans="1:6" ht="21">
      <c r="A539" s="120">
        <v>11101</v>
      </c>
      <c r="B539" s="124" t="s">
        <v>1444</v>
      </c>
      <c r="C539" s="123">
        <v>30252150.509999998</v>
      </c>
      <c r="D539" s="123">
        <v>74110965.590000004</v>
      </c>
      <c r="E539" s="121">
        <f t="shared" si="16"/>
        <v>0.40820073344290636</v>
      </c>
      <c r="F539" s="122">
        <f t="shared" si="17"/>
        <v>0.4</v>
      </c>
    </row>
    <row r="540" spans="1:6" ht="21">
      <c r="A540" s="120">
        <v>11102</v>
      </c>
      <c r="B540" s="124" t="s">
        <v>1445</v>
      </c>
      <c r="C540" s="123">
        <v>33116257.699999996</v>
      </c>
      <c r="D540" s="123">
        <v>59504926.989999995</v>
      </c>
      <c r="E540" s="121">
        <f t="shared" si="16"/>
        <v>0.55652967535890419</v>
      </c>
      <c r="F540" s="122">
        <f t="shared" si="17"/>
        <v>0.55000000000000004</v>
      </c>
    </row>
    <row r="541" spans="1:6" ht="21">
      <c r="A541" s="120">
        <v>11103</v>
      </c>
      <c r="B541" s="124" t="s">
        <v>1446</v>
      </c>
      <c r="C541" s="123">
        <v>32971783.739999998</v>
      </c>
      <c r="D541" s="123">
        <v>55740972.789999992</v>
      </c>
      <c r="E541" s="121">
        <f t="shared" si="16"/>
        <v>0.59151791024923017</v>
      </c>
      <c r="F541" s="122">
        <f t="shared" si="17"/>
        <v>0.59</v>
      </c>
    </row>
    <row r="542" spans="1:6" ht="21">
      <c r="A542" s="120">
        <v>11450</v>
      </c>
      <c r="B542" s="124" t="s">
        <v>1447</v>
      </c>
      <c r="C542" s="123">
        <v>187907042.46000004</v>
      </c>
      <c r="D542" s="123">
        <v>397697190.12</v>
      </c>
      <c r="E542" s="121">
        <f t="shared" si="16"/>
        <v>0.47248772968021602</v>
      </c>
      <c r="F542" s="122">
        <f t="shared" si="17"/>
        <v>0.47</v>
      </c>
    </row>
    <row r="543" spans="1:6" ht="21">
      <c r="A543" s="120">
        <v>21323</v>
      </c>
      <c r="B543" s="124" t="s">
        <v>1448</v>
      </c>
      <c r="C543" s="123">
        <v>32808576.199999996</v>
      </c>
      <c r="D543" s="123">
        <v>57466143.769999996</v>
      </c>
      <c r="E543" s="121">
        <f t="shared" si="16"/>
        <v>0.57092009394804044</v>
      </c>
      <c r="F543" s="122">
        <f t="shared" si="17"/>
        <v>0.56999999999999995</v>
      </c>
    </row>
    <row r="544" spans="1:6" ht="21">
      <c r="A544" s="120">
        <v>10706</v>
      </c>
      <c r="B544" s="124" t="s">
        <v>1449</v>
      </c>
      <c r="C544" s="123">
        <v>209086386.44</v>
      </c>
      <c r="D544" s="123">
        <v>770292854.79999995</v>
      </c>
      <c r="E544" s="121">
        <f t="shared" si="16"/>
        <v>0.27143752552954359</v>
      </c>
      <c r="F544" s="122">
        <f t="shared" si="17"/>
        <v>0.27</v>
      </c>
    </row>
    <row r="545" spans="1:6" ht="21">
      <c r="A545" s="120">
        <v>11042</v>
      </c>
      <c r="B545" s="124" t="s">
        <v>1450</v>
      </c>
      <c r="C545" s="123">
        <v>58196311.180000015</v>
      </c>
      <c r="D545" s="123">
        <v>147680176.39000002</v>
      </c>
      <c r="E545" s="121">
        <f t="shared" si="16"/>
        <v>0.39406989213171545</v>
      </c>
      <c r="F545" s="122">
        <f t="shared" si="17"/>
        <v>0.39</v>
      </c>
    </row>
    <row r="546" spans="1:6" ht="21">
      <c r="A546" s="120">
        <v>11044</v>
      </c>
      <c r="B546" s="124" t="s">
        <v>1451</v>
      </c>
      <c r="C546" s="123">
        <v>37540011.670000002</v>
      </c>
      <c r="D546" s="123">
        <v>73617815.150000006</v>
      </c>
      <c r="E546" s="121">
        <f t="shared" si="16"/>
        <v>0.50993107569832574</v>
      </c>
      <c r="F546" s="122">
        <f t="shared" si="17"/>
        <v>0.5</v>
      </c>
    </row>
    <row r="547" spans="1:6" ht="21">
      <c r="A547" s="120">
        <v>11045</v>
      </c>
      <c r="B547" s="124" t="s">
        <v>1452</v>
      </c>
      <c r="C547" s="123">
        <v>36213316.490000002</v>
      </c>
      <c r="D547" s="123">
        <v>63470621.289999999</v>
      </c>
      <c r="E547" s="121">
        <f t="shared" si="16"/>
        <v>0.57055241864641282</v>
      </c>
      <c r="F547" s="122">
        <f t="shared" si="17"/>
        <v>0.56999999999999995</v>
      </c>
    </row>
    <row r="548" spans="1:6" ht="21">
      <c r="A548" s="120">
        <v>11448</v>
      </c>
      <c r="B548" s="124" t="s">
        <v>1453</v>
      </c>
      <c r="C548" s="123">
        <v>160620193.81999996</v>
      </c>
      <c r="D548" s="123">
        <v>468385698.73999989</v>
      </c>
      <c r="E548" s="121">
        <f t="shared" si="16"/>
        <v>0.3429229249571088</v>
      </c>
      <c r="F548" s="122">
        <f t="shared" si="17"/>
        <v>0.34</v>
      </c>
    </row>
    <row r="549" spans="1:6" ht="21">
      <c r="A549" s="120">
        <v>21356</v>
      </c>
      <c r="B549" s="124" t="s">
        <v>1454</v>
      </c>
      <c r="C549" s="123">
        <v>22695609.670000002</v>
      </c>
      <c r="D549" s="123">
        <v>43326911.170000002</v>
      </c>
      <c r="E549" s="121">
        <f t="shared" si="16"/>
        <v>0.523822471003072</v>
      </c>
      <c r="F549" s="122">
        <f t="shared" si="17"/>
        <v>0.52</v>
      </c>
    </row>
    <row r="550" spans="1:6" ht="21">
      <c r="A550" s="120">
        <v>28778</v>
      </c>
      <c r="B550" s="124" t="s">
        <v>1455</v>
      </c>
      <c r="C550" s="123">
        <v>26390832.100000001</v>
      </c>
      <c r="D550" s="123">
        <v>35102699.530000001</v>
      </c>
      <c r="E550" s="121">
        <f t="shared" si="16"/>
        <v>0.75181773633806903</v>
      </c>
      <c r="F550" s="122">
        <f t="shared" si="17"/>
        <v>0.75</v>
      </c>
    </row>
    <row r="551" spans="1:6" ht="21">
      <c r="A551" s="120">
        <v>28811</v>
      </c>
      <c r="B551" s="124" t="s">
        <v>1456</v>
      </c>
      <c r="C551" s="123">
        <v>44518373.399999999</v>
      </c>
      <c r="D551" s="123">
        <v>57799769.299999997</v>
      </c>
      <c r="E551" s="121">
        <f t="shared" si="16"/>
        <v>0.77021714687016929</v>
      </c>
      <c r="F551" s="122">
        <f t="shared" si="17"/>
        <v>0.77</v>
      </c>
    </row>
    <row r="552" spans="1:6" ht="21">
      <c r="A552" s="120">
        <v>28815</v>
      </c>
      <c r="B552" s="124" t="s">
        <v>1457</v>
      </c>
      <c r="C552" s="123">
        <v>33835146.300000004</v>
      </c>
      <c r="D552" s="123">
        <v>48223090.650000006</v>
      </c>
      <c r="E552" s="121">
        <f t="shared" si="16"/>
        <v>0.70163786360300406</v>
      </c>
      <c r="F552" s="122">
        <f t="shared" si="17"/>
        <v>0.7</v>
      </c>
    </row>
    <row r="553" spans="1:6" ht="21">
      <c r="A553" s="120">
        <v>10704</v>
      </c>
      <c r="B553" s="124" t="s">
        <v>1458</v>
      </c>
      <c r="C553" s="123">
        <v>214434188.09</v>
      </c>
      <c r="D553" s="123">
        <v>525107096.39999998</v>
      </c>
      <c r="E553" s="121">
        <f t="shared" si="16"/>
        <v>0.40836276934763593</v>
      </c>
      <c r="F553" s="122">
        <f t="shared" si="17"/>
        <v>0.4</v>
      </c>
    </row>
    <row r="554" spans="1:6" ht="21">
      <c r="A554" s="120">
        <v>10991</v>
      </c>
      <c r="B554" s="124" t="s">
        <v>1459</v>
      </c>
      <c r="C554" s="123">
        <v>71875857.440000013</v>
      </c>
      <c r="D554" s="123">
        <v>128776931.61000001</v>
      </c>
      <c r="E554" s="121">
        <f t="shared" si="16"/>
        <v>0.55814233606431563</v>
      </c>
      <c r="F554" s="122">
        <f t="shared" si="17"/>
        <v>0.55000000000000004</v>
      </c>
    </row>
    <row r="555" spans="1:6" ht="21">
      <c r="A555" s="120">
        <v>10992</v>
      </c>
      <c r="B555" s="124" t="s">
        <v>1460</v>
      </c>
      <c r="C555" s="123">
        <v>46351875.489999995</v>
      </c>
      <c r="D555" s="123">
        <v>88475941.899999991</v>
      </c>
      <c r="E555" s="121">
        <f t="shared" si="16"/>
        <v>0.52389242199183639</v>
      </c>
      <c r="F555" s="122">
        <f t="shared" si="17"/>
        <v>0.52</v>
      </c>
    </row>
    <row r="556" spans="1:6" ht="21">
      <c r="A556" s="120">
        <v>10993</v>
      </c>
      <c r="B556" s="124" t="s">
        <v>1461</v>
      </c>
      <c r="C556" s="123">
        <v>81440889.00999999</v>
      </c>
      <c r="D556" s="123">
        <v>147883106.50999999</v>
      </c>
      <c r="E556" s="121">
        <f t="shared" si="16"/>
        <v>0.55071124033016494</v>
      </c>
      <c r="F556" s="122">
        <f t="shared" si="17"/>
        <v>0.55000000000000004</v>
      </c>
    </row>
    <row r="557" spans="1:6" ht="21">
      <c r="A557" s="120">
        <v>10994</v>
      </c>
      <c r="B557" s="124" t="s">
        <v>1462</v>
      </c>
      <c r="C557" s="123">
        <v>63354170.070000008</v>
      </c>
      <c r="D557" s="123">
        <v>100756099.06999999</v>
      </c>
      <c r="E557" s="121">
        <f t="shared" si="16"/>
        <v>0.62878744467850911</v>
      </c>
      <c r="F557" s="122">
        <f t="shared" si="17"/>
        <v>0.62</v>
      </c>
    </row>
    <row r="558" spans="1:6" ht="21">
      <c r="A558" s="120">
        <v>23367</v>
      </c>
      <c r="B558" s="124" t="s">
        <v>1463</v>
      </c>
      <c r="C558" s="123">
        <v>41252145.649999991</v>
      </c>
      <c r="D558" s="123">
        <v>66563216.539999999</v>
      </c>
      <c r="E558" s="121">
        <f t="shared" si="16"/>
        <v>0.61974387348319082</v>
      </c>
      <c r="F558" s="122">
        <f t="shared" si="17"/>
        <v>0.61</v>
      </c>
    </row>
    <row r="559" spans="1:6" ht="21">
      <c r="A559" s="120">
        <v>10671</v>
      </c>
      <c r="B559" s="124" t="s">
        <v>1464</v>
      </c>
      <c r="C559" s="123">
        <v>973519632.9000001</v>
      </c>
      <c r="D559" s="123">
        <v>2428511837.4300003</v>
      </c>
      <c r="E559" s="121">
        <f t="shared" si="16"/>
        <v>0.40087086169208797</v>
      </c>
      <c r="F559" s="122">
        <f t="shared" si="17"/>
        <v>0.4</v>
      </c>
    </row>
    <row r="560" spans="1:6" ht="21">
      <c r="A560" s="120">
        <v>11013</v>
      </c>
      <c r="B560" s="124" t="s">
        <v>1465</v>
      </c>
      <c r="C560" s="123">
        <v>58089817.840000011</v>
      </c>
      <c r="D560" s="123">
        <v>105075187.77000001</v>
      </c>
      <c r="E560" s="121">
        <f t="shared" si="16"/>
        <v>0.55284048568300748</v>
      </c>
      <c r="F560" s="122">
        <f t="shared" si="17"/>
        <v>0.55000000000000004</v>
      </c>
    </row>
    <row r="561" spans="1:6" ht="21">
      <c r="A561" s="120">
        <v>11014</v>
      </c>
      <c r="B561" s="124" t="s">
        <v>1466</v>
      </c>
      <c r="C561" s="123">
        <v>52845893.949999996</v>
      </c>
      <c r="D561" s="123">
        <v>95372472.209999993</v>
      </c>
      <c r="E561" s="121">
        <f t="shared" si="16"/>
        <v>0.55410007442859388</v>
      </c>
      <c r="F561" s="122">
        <f t="shared" si="17"/>
        <v>0.55000000000000004</v>
      </c>
    </row>
    <row r="562" spans="1:6" ht="21">
      <c r="A562" s="120">
        <v>11015</v>
      </c>
      <c r="B562" s="124" t="s">
        <v>1467</v>
      </c>
      <c r="C562" s="123">
        <v>164597512.04999995</v>
      </c>
      <c r="D562" s="123">
        <v>345805005.53999996</v>
      </c>
      <c r="E562" s="121">
        <f t="shared" si="16"/>
        <v>0.47598360177860594</v>
      </c>
      <c r="F562" s="122">
        <f t="shared" si="17"/>
        <v>0.47</v>
      </c>
    </row>
    <row r="563" spans="1:6" ht="21">
      <c r="A563" s="120">
        <v>11016</v>
      </c>
      <c r="B563" s="124" t="s">
        <v>1468</v>
      </c>
      <c r="C563" s="123">
        <v>14016116.969999999</v>
      </c>
      <c r="D563" s="123">
        <v>27662191.850000001</v>
      </c>
      <c r="E563" s="121">
        <f t="shared" si="16"/>
        <v>0.50668858946548001</v>
      </c>
      <c r="F563" s="122">
        <f t="shared" si="17"/>
        <v>0.5</v>
      </c>
    </row>
    <row r="564" spans="1:6" ht="21">
      <c r="A564" s="120">
        <v>11017</v>
      </c>
      <c r="B564" s="124" t="s">
        <v>1469</v>
      </c>
      <c r="C564" s="123">
        <v>44779586.470000006</v>
      </c>
      <c r="D564" s="123">
        <v>78274383.770000011</v>
      </c>
      <c r="E564" s="121">
        <f t="shared" si="16"/>
        <v>0.57208481642703835</v>
      </c>
      <c r="F564" s="122">
        <f t="shared" si="17"/>
        <v>0.56999999999999995</v>
      </c>
    </row>
    <row r="565" spans="1:6" ht="21">
      <c r="A565" s="120">
        <v>11018</v>
      </c>
      <c r="B565" s="124" t="s">
        <v>1470</v>
      </c>
      <c r="C565" s="123">
        <v>99540227.26000002</v>
      </c>
      <c r="D565" s="123">
        <v>192041931.74000004</v>
      </c>
      <c r="E565" s="121">
        <f t="shared" si="16"/>
        <v>0.51832548422166791</v>
      </c>
      <c r="F565" s="122">
        <f t="shared" si="17"/>
        <v>0.51</v>
      </c>
    </row>
    <row r="566" spans="1:6" ht="21">
      <c r="A566" s="120">
        <v>11019</v>
      </c>
      <c r="B566" s="124" t="s">
        <v>1471</v>
      </c>
      <c r="C566" s="123">
        <v>33153820.030000001</v>
      </c>
      <c r="D566" s="123">
        <v>62618003.609999999</v>
      </c>
      <c r="E566" s="121">
        <f t="shared" si="16"/>
        <v>0.52946146664927185</v>
      </c>
      <c r="F566" s="122">
        <f t="shared" si="17"/>
        <v>0.52</v>
      </c>
    </row>
    <row r="567" spans="1:6" ht="21">
      <c r="A567" s="120">
        <v>11020</v>
      </c>
      <c r="B567" s="124" t="s">
        <v>1472</v>
      </c>
      <c r="C567" s="123">
        <v>40077516.000000007</v>
      </c>
      <c r="D567" s="123">
        <v>61660624.730000019</v>
      </c>
      <c r="E567" s="121">
        <f t="shared" si="16"/>
        <v>0.64996934713995713</v>
      </c>
      <c r="F567" s="122">
        <f t="shared" si="17"/>
        <v>0.64</v>
      </c>
    </row>
    <row r="568" spans="1:6" ht="21">
      <c r="A568" s="120">
        <v>11021</v>
      </c>
      <c r="B568" s="124" t="s">
        <v>1473</v>
      </c>
      <c r="C568" s="123">
        <v>44082725.880000003</v>
      </c>
      <c r="D568" s="123">
        <v>74131846.560000002</v>
      </c>
      <c r="E568" s="121">
        <f t="shared" si="16"/>
        <v>0.59465301251225167</v>
      </c>
      <c r="F568" s="122">
        <f t="shared" si="17"/>
        <v>0.59</v>
      </c>
    </row>
    <row r="569" spans="1:6" ht="21">
      <c r="A569" s="120">
        <v>11022</v>
      </c>
      <c r="B569" s="124" t="s">
        <v>1474</v>
      </c>
      <c r="C569" s="123">
        <v>61895627.399999991</v>
      </c>
      <c r="D569" s="123">
        <v>103871904.14999999</v>
      </c>
      <c r="E569" s="121">
        <f t="shared" si="16"/>
        <v>0.59588420859809565</v>
      </c>
      <c r="F569" s="122">
        <f t="shared" si="17"/>
        <v>0.59</v>
      </c>
    </row>
    <row r="570" spans="1:6" ht="21">
      <c r="A570" s="120">
        <v>11023</v>
      </c>
      <c r="B570" s="124" t="s">
        <v>1475</v>
      </c>
      <c r="C570" s="123">
        <v>104548598.53</v>
      </c>
      <c r="D570" s="123">
        <v>190912845.31999999</v>
      </c>
      <c r="E570" s="121">
        <f t="shared" si="16"/>
        <v>0.54762474654212023</v>
      </c>
      <c r="F570" s="122">
        <f t="shared" si="17"/>
        <v>0.54</v>
      </c>
    </row>
    <row r="571" spans="1:6" ht="21">
      <c r="A571" s="120">
        <v>11024</v>
      </c>
      <c r="B571" s="124" t="s">
        <v>1476</v>
      </c>
      <c r="C571" s="123">
        <v>60170881.110000022</v>
      </c>
      <c r="D571" s="123">
        <v>106198283.02000001</v>
      </c>
      <c r="E571" s="121">
        <f t="shared" si="16"/>
        <v>0.56658996171028697</v>
      </c>
      <c r="F571" s="122">
        <f t="shared" si="17"/>
        <v>0.56000000000000005</v>
      </c>
    </row>
    <row r="572" spans="1:6" ht="21">
      <c r="A572" s="120">
        <v>11025</v>
      </c>
      <c r="B572" s="124" t="s">
        <v>1477</v>
      </c>
      <c r="C572" s="123">
        <v>107002657.20000002</v>
      </c>
      <c r="D572" s="123">
        <v>179276182.06000003</v>
      </c>
      <c r="E572" s="121">
        <f t="shared" si="16"/>
        <v>0.5968593037316493</v>
      </c>
      <c r="F572" s="122">
        <f t="shared" si="17"/>
        <v>0.59</v>
      </c>
    </row>
    <row r="573" spans="1:6" ht="21">
      <c r="A573" s="120">
        <v>11026</v>
      </c>
      <c r="B573" s="124" t="s">
        <v>1478</v>
      </c>
      <c r="C573" s="123">
        <v>28069620.850000001</v>
      </c>
      <c r="D573" s="123">
        <v>52131517.650000006</v>
      </c>
      <c r="E573" s="121">
        <f t="shared" si="16"/>
        <v>0.53843858984604098</v>
      </c>
      <c r="F573" s="122">
        <f t="shared" si="17"/>
        <v>0.53</v>
      </c>
    </row>
    <row r="574" spans="1:6" ht="21">
      <c r="A574" s="120">
        <v>11027</v>
      </c>
      <c r="B574" s="124" t="s">
        <v>1479</v>
      </c>
      <c r="C574" s="123">
        <v>30770908.270000003</v>
      </c>
      <c r="D574" s="123">
        <v>57135516.790000014</v>
      </c>
      <c r="E574" s="121">
        <f t="shared" si="16"/>
        <v>0.53856007609238243</v>
      </c>
      <c r="F574" s="122">
        <f t="shared" si="17"/>
        <v>0.53</v>
      </c>
    </row>
    <row r="575" spans="1:6" ht="21">
      <c r="A575" s="120">
        <v>11028</v>
      </c>
      <c r="B575" s="124" t="s">
        <v>1480</v>
      </c>
      <c r="C575" s="123">
        <v>33037161.410000004</v>
      </c>
      <c r="D575" s="123">
        <v>49465269.689999998</v>
      </c>
      <c r="E575" s="121">
        <f t="shared" si="16"/>
        <v>0.66788600602088433</v>
      </c>
      <c r="F575" s="122">
        <f t="shared" si="17"/>
        <v>0.66</v>
      </c>
    </row>
    <row r="576" spans="1:6" ht="21">
      <c r="A576" s="120">
        <v>11029</v>
      </c>
      <c r="B576" s="124" t="s">
        <v>1481</v>
      </c>
      <c r="C576" s="123">
        <v>34232785.939999998</v>
      </c>
      <c r="D576" s="123">
        <v>58406912.409999996</v>
      </c>
      <c r="E576" s="121">
        <f t="shared" si="16"/>
        <v>0.5861084677733952</v>
      </c>
      <c r="F576" s="122">
        <f t="shared" si="17"/>
        <v>0.57999999999999996</v>
      </c>
    </row>
    <row r="577" spans="1:6" ht="21">
      <c r="A577" s="120">
        <v>11446</v>
      </c>
      <c r="B577" s="124" t="s">
        <v>1482</v>
      </c>
      <c r="C577" s="123">
        <v>136261441.62</v>
      </c>
      <c r="D577" s="123">
        <v>232585921.56</v>
      </c>
      <c r="E577" s="121">
        <f t="shared" si="16"/>
        <v>0.58585421123543258</v>
      </c>
      <c r="F577" s="122">
        <f t="shared" si="17"/>
        <v>0.57999999999999996</v>
      </c>
    </row>
    <row r="578" spans="1:6" ht="21">
      <c r="A578" s="120">
        <v>25058</v>
      </c>
      <c r="B578" s="124" t="s">
        <v>1483</v>
      </c>
      <c r="C578" s="123">
        <v>29300732.02</v>
      </c>
      <c r="D578" s="123">
        <v>38554104.119999997</v>
      </c>
      <c r="E578" s="121">
        <f t="shared" ref="E578:E641" si="18">SUM(C578/D578)</f>
        <v>0.75998995927388702</v>
      </c>
      <c r="F578" s="122">
        <f t="shared" ref="F578:F641" si="19">TRUNC(E578,2)</f>
        <v>0.75</v>
      </c>
    </row>
    <row r="579" spans="1:6" ht="21">
      <c r="A579" s="120">
        <v>25059</v>
      </c>
      <c r="B579" s="124" t="s">
        <v>1484</v>
      </c>
      <c r="C579" s="123">
        <v>23968911.939999998</v>
      </c>
      <c r="D579" s="123">
        <v>35276065.890000001</v>
      </c>
      <c r="E579" s="121">
        <f t="shared" si="18"/>
        <v>0.67946669605225629</v>
      </c>
      <c r="F579" s="122">
        <f t="shared" si="19"/>
        <v>0.67</v>
      </c>
    </row>
    <row r="580" spans="1:6" ht="21">
      <c r="A580" s="120">
        <v>4007</v>
      </c>
      <c r="B580" s="124" t="s">
        <v>1485</v>
      </c>
      <c r="C580" s="123">
        <v>28132133.620000001</v>
      </c>
      <c r="D580" s="123">
        <v>38339151.649999999</v>
      </c>
      <c r="E580" s="121">
        <f t="shared" si="18"/>
        <v>0.73377037334627626</v>
      </c>
      <c r="F580" s="122">
        <f t="shared" si="19"/>
        <v>0.73</v>
      </c>
    </row>
    <row r="581" spans="1:6" ht="21">
      <c r="A581" s="120">
        <v>10702</v>
      </c>
      <c r="B581" s="124" t="s">
        <v>1486</v>
      </c>
      <c r="C581" s="123">
        <v>462789402.96999997</v>
      </c>
      <c r="D581" s="123">
        <v>1087175674.5899999</v>
      </c>
      <c r="E581" s="121">
        <f t="shared" si="18"/>
        <v>0.42568042478004209</v>
      </c>
      <c r="F581" s="122">
        <f t="shared" si="19"/>
        <v>0.42</v>
      </c>
    </row>
    <row r="582" spans="1:6" ht="21">
      <c r="A582" s="120">
        <v>10970</v>
      </c>
      <c r="B582" s="124" t="s">
        <v>1487</v>
      </c>
      <c r="C582" s="123">
        <v>38601486.439999998</v>
      </c>
      <c r="D582" s="123">
        <v>86766696.719999999</v>
      </c>
      <c r="E582" s="121">
        <f t="shared" si="18"/>
        <v>0.44488827971138184</v>
      </c>
      <c r="F582" s="122">
        <f t="shared" si="19"/>
        <v>0.44</v>
      </c>
    </row>
    <row r="583" spans="1:6" ht="21">
      <c r="A583" s="120">
        <v>10971</v>
      </c>
      <c r="B583" s="124" t="s">
        <v>1488</v>
      </c>
      <c r="C583" s="123">
        <v>47315058.879999995</v>
      </c>
      <c r="D583" s="123">
        <v>95468495.629999995</v>
      </c>
      <c r="E583" s="121">
        <f t="shared" si="18"/>
        <v>0.49560913857253369</v>
      </c>
      <c r="F583" s="122">
        <f t="shared" si="19"/>
        <v>0.49</v>
      </c>
    </row>
    <row r="584" spans="1:6" ht="21">
      <c r="A584" s="120">
        <v>10972</v>
      </c>
      <c r="B584" s="124" t="s">
        <v>1489</v>
      </c>
      <c r="C584" s="123">
        <v>101624356.03</v>
      </c>
      <c r="D584" s="123">
        <v>155405587.17000002</v>
      </c>
      <c r="E584" s="121">
        <f t="shared" si="18"/>
        <v>0.65392987395512303</v>
      </c>
      <c r="F584" s="122">
        <f t="shared" si="19"/>
        <v>0.65</v>
      </c>
    </row>
    <row r="585" spans="1:6" ht="21">
      <c r="A585" s="120">
        <v>10973</v>
      </c>
      <c r="B585" s="124" t="s">
        <v>1490</v>
      </c>
      <c r="C585" s="123">
        <v>103575797.22</v>
      </c>
      <c r="D585" s="123">
        <v>181813932.5</v>
      </c>
      <c r="E585" s="121">
        <f t="shared" si="18"/>
        <v>0.56968019884834731</v>
      </c>
      <c r="F585" s="122">
        <f t="shared" si="19"/>
        <v>0.56000000000000005</v>
      </c>
    </row>
    <row r="586" spans="1:6" ht="21">
      <c r="A586" s="120">
        <v>10974</v>
      </c>
      <c r="B586" s="124" t="s">
        <v>1491</v>
      </c>
      <c r="C586" s="123">
        <v>63903277.080000013</v>
      </c>
      <c r="D586" s="123">
        <v>144788349.79000002</v>
      </c>
      <c r="E586" s="121">
        <f t="shared" si="18"/>
        <v>0.4413564846390256</v>
      </c>
      <c r="F586" s="122">
        <f t="shared" si="19"/>
        <v>0.44</v>
      </c>
    </row>
    <row r="587" spans="1:6" ht="21">
      <c r="A587" s="120">
        <v>10975</v>
      </c>
      <c r="B587" s="124" t="s">
        <v>1492</v>
      </c>
      <c r="C587" s="123">
        <v>54385335.139999993</v>
      </c>
      <c r="D587" s="123">
        <v>112057389.97</v>
      </c>
      <c r="E587" s="121">
        <f t="shared" si="18"/>
        <v>0.48533465891504374</v>
      </c>
      <c r="F587" s="122">
        <f t="shared" si="19"/>
        <v>0.48</v>
      </c>
    </row>
    <row r="588" spans="1:6" ht="21">
      <c r="A588" s="120">
        <v>10976</v>
      </c>
      <c r="B588" s="124" t="s">
        <v>1493</v>
      </c>
      <c r="C588" s="123">
        <v>47051031.179999992</v>
      </c>
      <c r="D588" s="123">
        <v>89190230.079999998</v>
      </c>
      <c r="E588" s="121">
        <f t="shared" si="18"/>
        <v>0.52753570809041683</v>
      </c>
      <c r="F588" s="122">
        <f t="shared" si="19"/>
        <v>0.52</v>
      </c>
    </row>
    <row r="589" spans="1:6" ht="21">
      <c r="A589" s="120">
        <v>10977</v>
      </c>
      <c r="B589" s="124" t="s">
        <v>1494</v>
      </c>
      <c r="C589" s="123">
        <v>49018945.140000008</v>
      </c>
      <c r="D589" s="123">
        <v>84070791.000000015</v>
      </c>
      <c r="E589" s="121">
        <f t="shared" si="18"/>
        <v>0.58306749058659391</v>
      </c>
      <c r="F589" s="122">
        <f t="shared" si="19"/>
        <v>0.57999999999999996</v>
      </c>
    </row>
    <row r="590" spans="1:6" ht="21">
      <c r="A590" s="120">
        <v>10978</v>
      </c>
      <c r="B590" s="124" t="s">
        <v>1495</v>
      </c>
      <c r="C590" s="123">
        <v>181526966.66999999</v>
      </c>
      <c r="D590" s="123">
        <v>360559179.22999996</v>
      </c>
      <c r="E590" s="121">
        <f t="shared" si="18"/>
        <v>0.50345956260956626</v>
      </c>
      <c r="F590" s="122">
        <f t="shared" si="19"/>
        <v>0.5</v>
      </c>
    </row>
    <row r="591" spans="1:6" ht="21">
      <c r="A591" s="120">
        <v>10979</v>
      </c>
      <c r="B591" s="124" t="s">
        <v>1496</v>
      </c>
      <c r="C591" s="123">
        <v>43524049.109999999</v>
      </c>
      <c r="D591" s="123">
        <v>80688658.820000008</v>
      </c>
      <c r="E591" s="121">
        <f t="shared" si="18"/>
        <v>0.53940726920611359</v>
      </c>
      <c r="F591" s="122">
        <f t="shared" si="19"/>
        <v>0.53</v>
      </c>
    </row>
    <row r="592" spans="1:6" ht="21">
      <c r="A592" s="120">
        <v>10980</v>
      </c>
      <c r="B592" s="124" t="s">
        <v>1497</v>
      </c>
      <c r="C592" s="123">
        <v>77667272.070000008</v>
      </c>
      <c r="D592" s="123">
        <v>156504931.04000002</v>
      </c>
      <c r="E592" s="121">
        <f t="shared" si="18"/>
        <v>0.4962608625420854</v>
      </c>
      <c r="F592" s="122">
        <f t="shared" si="19"/>
        <v>0.49</v>
      </c>
    </row>
    <row r="593" spans="1:6" ht="21">
      <c r="A593" s="120">
        <v>10981</v>
      </c>
      <c r="B593" s="124" t="s">
        <v>1498</v>
      </c>
      <c r="C593" s="123">
        <v>62957873.159999996</v>
      </c>
      <c r="D593" s="123">
        <v>101891746.93999997</v>
      </c>
      <c r="E593" s="121">
        <f t="shared" si="18"/>
        <v>0.61788981984059421</v>
      </c>
      <c r="F593" s="122">
        <f t="shared" si="19"/>
        <v>0.61</v>
      </c>
    </row>
    <row r="594" spans="1:6" ht="21">
      <c r="A594" s="120">
        <v>10982</v>
      </c>
      <c r="B594" s="124" t="s">
        <v>1499</v>
      </c>
      <c r="C594" s="123">
        <v>41074323.109999999</v>
      </c>
      <c r="D594" s="123">
        <v>64970628.57</v>
      </c>
      <c r="E594" s="121">
        <f t="shared" si="18"/>
        <v>0.63219833352460364</v>
      </c>
      <c r="F594" s="122">
        <f t="shared" si="19"/>
        <v>0.63</v>
      </c>
    </row>
    <row r="595" spans="1:6" ht="21">
      <c r="A595" s="120">
        <v>10983</v>
      </c>
      <c r="B595" s="124" t="s">
        <v>1500</v>
      </c>
      <c r="C595" s="123">
        <v>21444676.5</v>
      </c>
      <c r="D595" s="123">
        <v>52308250.079999998</v>
      </c>
      <c r="E595" s="121">
        <f t="shared" si="18"/>
        <v>0.40996738501484203</v>
      </c>
      <c r="F595" s="122">
        <f t="shared" si="19"/>
        <v>0.4</v>
      </c>
    </row>
    <row r="596" spans="1:6" ht="21">
      <c r="A596" s="120">
        <v>10666</v>
      </c>
      <c r="B596" s="124" t="s">
        <v>1503</v>
      </c>
      <c r="C596" s="123">
        <v>1104550673.7400002</v>
      </c>
      <c r="D596" s="123">
        <v>3715136189.1399999</v>
      </c>
      <c r="E596" s="121">
        <f t="shared" si="18"/>
        <v>0.29731095106790356</v>
      </c>
      <c r="F596" s="122">
        <f t="shared" si="19"/>
        <v>0.28999999999999998</v>
      </c>
    </row>
    <row r="597" spans="1:6" ht="21">
      <c r="A597" s="120">
        <v>10871</v>
      </c>
      <c r="B597" s="124" t="s">
        <v>1504</v>
      </c>
      <c r="C597" s="123">
        <v>83144961.760000005</v>
      </c>
      <c r="D597" s="123">
        <v>167232804.67000002</v>
      </c>
      <c r="E597" s="121">
        <f t="shared" si="18"/>
        <v>0.49718093243768591</v>
      </c>
      <c r="F597" s="122">
        <f t="shared" si="19"/>
        <v>0.49</v>
      </c>
    </row>
    <row r="598" spans="1:6" ht="21">
      <c r="A598" s="120">
        <v>10872</v>
      </c>
      <c r="B598" s="124" t="s">
        <v>1505</v>
      </c>
      <c r="C598" s="123">
        <v>64669164.970000006</v>
      </c>
      <c r="D598" s="123">
        <v>113528074.34</v>
      </c>
      <c r="E598" s="121">
        <f t="shared" si="18"/>
        <v>0.56963147966665317</v>
      </c>
      <c r="F598" s="122">
        <f t="shared" si="19"/>
        <v>0.56000000000000005</v>
      </c>
    </row>
    <row r="599" spans="1:6" ht="21">
      <c r="A599" s="120">
        <v>10873</v>
      </c>
      <c r="B599" s="124" t="s">
        <v>1506</v>
      </c>
      <c r="C599" s="123">
        <v>53802894.909999996</v>
      </c>
      <c r="D599" s="123">
        <v>99997928.929999992</v>
      </c>
      <c r="E599" s="121">
        <f t="shared" si="18"/>
        <v>0.53804009228693939</v>
      </c>
      <c r="F599" s="122">
        <f t="shared" si="19"/>
        <v>0.53</v>
      </c>
    </row>
    <row r="600" spans="1:6" ht="21">
      <c r="A600" s="120">
        <v>10874</v>
      </c>
      <c r="B600" s="124" t="s">
        <v>1507</v>
      </c>
      <c r="C600" s="123">
        <v>40011732.989999995</v>
      </c>
      <c r="D600" s="123">
        <v>68934491.469999999</v>
      </c>
      <c r="E600" s="121">
        <f t="shared" si="18"/>
        <v>0.58043124909992172</v>
      </c>
      <c r="F600" s="122">
        <f t="shared" si="19"/>
        <v>0.57999999999999996</v>
      </c>
    </row>
    <row r="601" spans="1:6" ht="21">
      <c r="A601" s="120">
        <v>10875</v>
      </c>
      <c r="B601" s="124" t="s">
        <v>1508</v>
      </c>
      <c r="C601" s="123">
        <v>66713529.570000008</v>
      </c>
      <c r="D601" s="123">
        <v>130544232.96000001</v>
      </c>
      <c r="E601" s="121">
        <f t="shared" si="18"/>
        <v>0.51104156849611015</v>
      </c>
      <c r="F601" s="122">
        <f t="shared" si="19"/>
        <v>0.51</v>
      </c>
    </row>
    <row r="602" spans="1:6" ht="21">
      <c r="A602" s="120">
        <v>10876</v>
      </c>
      <c r="B602" s="124" t="s">
        <v>1509</v>
      </c>
      <c r="C602" s="123">
        <v>81566154.530000016</v>
      </c>
      <c r="D602" s="123">
        <v>175914484.23000002</v>
      </c>
      <c r="E602" s="121">
        <f t="shared" si="18"/>
        <v>0.46366934983793634</v>
      </c>
      <c r="F602" s="122">
        <f t="shared" si="19"/>
        <v>0.46</v>
      </c>
    </row>
    <row r="603" spans="1:6" ht="21">
      <c r="A603" s="120">
        <v>10877</v>
      </c>
      <c r="B603" s="124" t="s">
        <v>1510</v>
      </c>
      <c r="C603" s="123">
        <v>104355985.72</v>
      </c>
      <c r="D603" s="123">
        <v>191782450.15000001</v>
      </c>
      <c r="E603" s="121">
        <f t="shared" si="18"/>
        <v>0.54413730577735031</v>
      </c>
      <c r="F603" s="122">
        <f t="shared" si="19"/>
        <v>0.54</v>
      </c>
    </row>
    <row r="604" spans="1:6" ht="21">
      <c r="A604" s="120">
        <v>10878</v>
      </c>
      <c r="B604" s="124" t="s">
        <v>1511</v>
      </c>
      <c r="C604" s="123">
        <v>56661316.159999996</v>
      </c>
      <c r="D604" s="123">
        <v>124019468.64000002</v>
      </c>
      <c r="E604" s="121">
        <f t="shared" si="18"/>
        <v>0.45687436643092516</v>
      </c>
      <c r="F604" s="122">
        <f t="shared" si="19"/>
        <v>0.45</v>
      </c>
    </row>
    <row r="605" spans="1:6" ht="21">
      <c r="A605" s="120">
        <v>10879</v>
      </c>
      <c r="B605" s="124" t="s">
        <v>1512</v>
      </c>
      <c r="C605" s="123">
        <v>84891900.579999998</v>
      </c>
      <c r="D605" s="123">
        <v>165220286.22999999</v>
      </c>
      <c r="E605" s="121">
        <f t="shared" si="18"/>
        <v>0.513810395303538</v>
      </c>
      <c r="F605" s="122">
        <f t="shared" si="19"/>
        <v>0.51</v>
      </c>
    </row>
    <row r="606" spans="1:6" ht="21">
      <c r="A606" s="120">
        <v>10880</v>
      </c>
      <c r="B606" s="124" t="s">
        <v>1513</v>
      </c>
      <c r="C606" s="123">
        <v>39766347.95000001</v>
      </c>
      <c r="D606" s="123">
        <v>91961692.270000011</v>
      </c>
      <c r="E606" s="121">
        <f t="shared" si="18"/>
        <v>0.43242296839477251</v>
      </c>
      <c r="F606" s="122">
        <f t="shared" si="19"/>
        <v>0.43</v>
      </c>
    </row>
    <row r="607" spans="1:6" ht="21">
      <c r="A607" s="120">
        <v>10881</v>
      </c>
      <c r="B607" s="124" t="s">
        <v>1514</v>
      </c>
      <c r="C607" s="123">
        <v>118230929.61999999</v>
      </c>
      <c r="D607" s="123">
        <v>250048475.64999998</v>
      </c>
      <c r="E607" s="121">
        <f t="shared" si="18"/>
        <v>0.47283203511902716</v>
      </c>
      <c r="F607" s="122">
        <f t="shared" si="19"/>
        <v>0.47</v>
      </c>
    </row>
    <row r="608" spans="1:6" ht="21">
      <c r="A608" s="120">
        <v>10882</v>
      </c>
      <c r="B608" s="124" t="s">
        <v>1515</v>
      </c>
      <c r="C608" s="123">
        <v>69124423.579999998</v>
      </c>
      <c r="D608" s="123">
        <v>132929650.31999999</v>
      </c>
      <c r="E608" s="121">
        <f t="shared" si="18"/>
        <v>0.52000756350142785</v>
      </c>
      <c r="F608" s="122">
        <f t="shared" si="19"/>
        <v>0.52</v>
      </c>
    </row>
    <row r="609" spans="1:6" ht="21">
      <c r="A609" s="120">
        <v>10883</v>
      </c>
      <c r="B609" s="124" t="s">
        <v>1516</v>
      </c>
      <c r="C609" s="123">
        <v>85785356.939999983</v>
      </c>
      <c r="D609" s="123">
        <v>194261685.52999997</v>
      </c>
      <c r="E609" s="121">
        <f t="shared" si="18"/>
        <v>0.44159689393177887</v>
      </c>
      <c r="F609" s="122">
        <f t="shared" si="19"/>
        <v>0.44</v>
      </c>
    </row>
    <row r="610" spans="1:6" ht="21">
      <c r="A610" s="120">
        <v>10884</v>
      </c>
      <c r="B610" s="124" t="s">
        <v>1517</v>
      </c>
      <c r="C610" s="123">
        <v>142637914.42000002</v>
      </c>
      <c r="D610" s="123">
        <v>284217171.47000003</v>
      </c>
      <c r="E610" s="121">
        <f t="shared" si="18"/>
        <v>0.50186240923538239</v>
      </c>
      <c r="F610" s="122">
        <f t="shared" si="19"/>
        <v>0.5</v>
      </c>
    </row>
    <row r="611" spans="1:6" ht="21">
      <c r="A611" s="120">
        <v>10885</v>
      </c>
      <c r="B611" s="124" t="s">
        <v>1518</v>
      </c>
      <c r="C611" s="123">
        <v>77477354.609999999</v>
      </c>
      <c r="D611" s="123">
        <v>134683326.99000001</v>
      </c>
      <c r="E611" s="121">
        <f t="shared" si="18"/>
        <v>0.57525572274994774</v>
      </c>
      <c r="F611" s="122">
        <f t="shared" si="19"/>
        <v>0.56999999999999995</v>
      </c>
    </row>
    <row r="612" spans="1:6" ht="21">
      <c r="A612" s="120">
        <v>10886</v>
      </c>
      <c r="B612" s="124" t="s">
        <v>1519</v>
      </c>
      <c r="C612" s="123">
        <v>64046267.500000007</v>
      </c>
      <c r="D612" s="123">
        <v>144516650.68000001</v>
      </c>
      <c r="E612" s="121">
        <f t="shared" si="18"/>
        <v>0.44317569773891474</v>
      </c>
      <c r="F612" s="122">
        <f t="shared" si="19"/>
        <v>0.44</v>
      </c>
    </row>
    <row r="613" spans="1:6" ht="21">
      <c r="A613" s="120">
        <v>10887</v>
      </c>
      <c r="B613" s="124" t="s">
        <v>1520</v>
      </c>
      <c r="C613" s="123">
        <v>54025004.080000006</v>
      </c>
      <c r="D613" s="123">
        <v>152335680.24000001</v>
      </c>
      <c r="E613" s="121">
        <f t="shared" si="18"/>
        <v>0.3546444535835947</v>
      </c>
      <c r="F613" s="122">
        <f t="shared" si="19"/>
        <v>0.35</v>
      </c>
    </row>
    <row r="614" spans="1:6" ht="21">
      <c r="A614" s="120">
        <v>10888</v>
      </c>
      <c r="B614" s="124" t="s">
        <v>1521</v>
      </c>
      <c r="C614" s="123">
        <v>33815780.410000011</v>
      </c>
      <c r="D614" s="123">
        <v>82041205.310000017</v>
      </c>
      <c r="E614" s="121">
        <f t="shared" si="18"/>
        <v>0.41218044374438512</v>
      </c>
      <c r="F614" s="122">
        <f t="shared" si="19"/>
        <v>0.41</v>
      </c>
    </row>
    <row r="615" spans="1:6" ht="21">
      <c r="A615" s="120">
        <v>10889</v>
      </c>
      <c r="B615" s="124" t="s">
        <v>1522</v>
      </c>
      <c r="C615" s="123">
        <v>113690168.16999999</v>
      </c>
      <c r="D615" s="123">
        <v>210753143.94999999</v>
      </c>
      <c r="E615" s="121">
        <f t="shared" si="18"/>
        <v>0.53944708031009181</v>
      </c>
      <c r="F615" s="122">
        <f t="shared" si="19"/>
        <v>0.53</v>
      </c>
    </row>
    <row r="616" spans="1:6" ht="21">
      <c r="A616" s="120">
        <v>10890</v>
      </c>
      <c r="B616" s="124" t="s">
        <v>1523</v>
      </c>
      <c r="C616" s="123">
        <v>250226646.99999997</v>
      </c>
      <c r="D616" s="123">
        <v>490200585.36000001</v>
      </c>
      <c r="E616" s="121">
        <f t="shared" si="18"/>
        <v>0.51045766666360715</v>
      </c>
      <c r="F616" s="122">
        <f t="shared" si="19"/>
        <v>0.51</v>
      </c>
    </row>
    <row r="617" spans="1:6" ht="21">
      <c r="A617" s="120">
        <v>10891</v>
      </c>
      <c r="B617" s="124" t="s">
        <v>1524</v>
      </c>
      <c r="C617" s="123">
        <v>53065269.669999994</v>
      </c>
      <c r="D617" s="123">
        <v>100525129.19999999</v>
      </c>
      <c r="E617" s="121">
        <f t="shared" si="18"/>
        <v>0.52788064131132695</v>
      </c>
      <c r="F617" s="122">
        <f t="shared" si="19"/>
        <v>0.52</v>
      </c>
    </row>
    <row r="618" spans="1:6" ht="21">
      <c r="A618" s="120">
        <v>10892</v>
      </c>
      <c r="B618" s="124" t="s">
        <v>1525</v>
      </c>
      <c r="C618" s="123">
        <v>35852068.18</v>
      </c>
      <c r="D618" s="123">
        <v>70821982.670000002</v>
      </c>
      <c r="E618" s="121">
        <f t="shared" si="18"/>
        <v>0.50622796522169156</v>
      </c>
      <c r="F618" s="122">
        <f t="shared" si="19"/>
        <v>0.5</v>
      </c>
    </row>
    <row r="619" spans="1:6" ht="21">
      <c r="A619" s="120">
        <v>10893</v>
      </c>
      <c r="B619" s="124" t="s">
        <v>1526</v>
      </c>
      <c r="C619" s="123">
        <v>37485781.239999995</v>
      </c>
      <c r="D619" s="123">
        <v>71979641.549999982</v>
      </c>
      <c r="E619" s="121">
        <f t="shared" si="18"/>
        <v>0.52078310523345472</v>
      </c>
      <c r="F619" s="122">
        <f t="shared" si="19"/>
        <v>0.52</v>
      </c>
    </row>
    <row r="620" spans="1:6" ht="21">
      <c r="A620" s="120">
        <v>10894</v>
      </c>
      <c r="B620" s="124" t="s">
        <v>1527</v>
      </c>
      <c r="C620" s="123">
        <v>42163892.210000008</v>
      </c>
      <c r="D620" s="123">
        <v>77458354.450000003</v>
      </c>
      <c r="E620" s="121">
        <f t="shared" si="18"/>
        <v>0.54434273112808174</v>
      </c>
      <c r="F620" s="122">
        <f t="shared" si="19"/>
        <v>0.54</v>
      </c>
    </row>
    <row r="621" spans="1:6" ht="21">
      <c r="A621" s="120">
        <v>11602</v>
      </c>
      <c r="B621" s="124" t="s">
        <v>1528</v>
      </c>
      <c r="C621" s="123">
        <v>35485088.840000004</v>
      </c>
      <c r="D621" s="123">
        <v>58350019.350000001</v>
      </c>
      <c r="E621" s="121">
        <f t="shared" si="18"/>
        <v>0.60814185214147665</v>
      </c>
      <c r="F621" s="122">
        <f t="shared" si="19"/>
        <v>0.6</v>
      </c>
    </row>
    <row r="622" spans="1:6" ht="21">
      <c r="A622" s="120">
        <v>11608</v>
      </c>
      <c r="B622" s="124" t="s">
        <v>1529</v>
      </c>
      <c r="C622" s="123">
        <v>33793672.259999998</v>
      </c>
      <c r="D622" s="123">
        <v>61161092.879999995</v>
      </c>
      <c r="E622" s="121">
        <f t="shared" si="18"/>
        <v>0.55253545462806319</v>
      </c>
      <c r="F622" s="122">
        <f t="shared" si="19"/>
        <v>0.55000000000000004</v>
      </c>
    </row>
    <row r="623" spans="1:6" ht="21">
      <c r="A623" s="120">
        <v>22456</v>
      </c>
      <c r="B623" s="124" t="s">
        <v>1532</v>
      </c>
      <c r="C623" s="123">
        <v>50555867.039999992</v>
      </c>
      <c r="D623" s="123">
        <v>78385960.669999987</v>
      </c>
      <c r="E623" s="121">
        <f t="shared" si="18"/>
        <v>0.64496073796731335</v>
      </c>
      <c r="F623" s="122">
        <f t="shared" si="19"/>
        <v>0.64</v>
      </c>
    </row>
    <row r="624" spans="1:6" ht="21">
      <c r="A624" s="120">
        <v>23839</v>
      </c>
      <c r="B624" s="124" t="s">
        <v>1533</v>
      </c>
      <c r="C624" s="123">
        <v>146361385.16</v>
      </c>
      <c r="D624" s="123">
        <v>351031933.71999997</v>
      </c>
      <c r="E624" s="121">
        <f t="shared" si="18"/>
        <v>0.4169460698602564</v>
      </c>
      <c r="F624" s="122">
        <f t="shared" si="19"/>
        <v>0.41</v>
      </c>
    </row>
    <row r="625" spans="1:6" ht="21">
      <c r="A625" s="120">
        <v>24692</v>
      </c>
      <c r="B625" s="124" t="s">
        <v>1534</v>
      </c>
      <c r="C625" s="123">
        <v>31485663.840000007</v>
      </c>
      <c r="D625" s="123">
        <v>43545467.829999998</v>
      </c>
      <c r="E625" s="121">
        <f t="shared" si="18"/>
        <v>0.72305260246414049</v>
      </c>
      <c r="F625" s="122">
        <f t="shared" si="19"/>
        <v>0.72</v>
      </c>
    </row>
    <row r="626" spans="1:6" ht="21">
      <c r="A626" s="120">
        <v>27839</v>
      </c>
      <c r="B626" s="124" t="s">
        <v>1535</v>
      </c>
      <c r="C626" s="123">
        <v>28708326.670000002</v>
      </c>
      <c r="D626" s="123">
        <v>35862895.150000006</v>
      </c>
      <c r="E626" s="121">
        <f t="shared" si="18"/>
        <v>0.80050220568988273</v>
      </c>
      <c r="F626" s="122">
        <f t="shared" si="19"/>
        <v>0.8</v>
      </c>
    </row>
    <row r="627" spans="1:6" ht="21">
      <c r="A627" s="120">
        <v>27840</v>
      </c>
      <c r="B627" s="124" t="s">
        <v>1536</v>
      </c>
      <c r="C627" s="123">
        <v>25478780.810000002</v>
      </c>
      <c r="D627" s="123">
        <v>35166980.890000001</v>
      </c>
      <c r="E627" s="121">
        <f t="shared" si="18"/>
        <v>0.7245086204498461</v>
      </c>
      <c r="F627" s="122">
        <f t="shared" si="19"/>
        <v>0.72</v>
      </c>
    </row>
    <row r="628" spans="1:6" ht="21">
      <c r="A628" s="120">
        <v>27841</v>
      </c>
      <c r="B628" s="124" t="s">
        <v>1537</v>
      </c>
      <c r="C628" s="123">
        <v>37566970.330000006</v>
      </c>
      <c r="D628" s="123">
        <v>45610422.600000009</v>
      </c>
      <c r="E628" s="121">
        <f t="shared" si="18"/>
        <v>0.82364881069968421</v>
      </c>
      <c r="F628" s="122">
        <f t="shared" si="19"/>
        <v>0.82</v>
      </c>
    </row>
    <row r="629" spans="1:6" ht="21">
      <c r="A629" s="120">
        <v>10667</v>
      </c>
      <c r="B629" s="124" t="s">
        <v>1538</v>
      </c>
      <c r="C629" s="123">
        <v>738306737.17999983</v>
      </c>
      <c r="D629" s="123">
        <v>1741761624.0399997</v>
      </c>
      <c r="E629" s="121">
        <f t="shared" si="18"/>
        <v>0.42388506382836949</v>
      </c>
      <c r="F629" s="122">
        <f t="shared" si="19"/>
        <v>0.42</v>
      </c>
    </row>
    <row r="630" spans="1:6" ht="21">
      <c r="A630" s="120">
        <v>10895</v>
      </c>
      <c r="B630" s="124" t="s">
        <v>1539</v>
      </c>
      <c r="C630" s="123">
        <v>64103878.250000007</v>
      </c>
      <c r="D630" s="123">
        <v>118793951.28000003</v>
      </c>
      <c r="E630" s="121">
        <f t="shared" si="18"/>
        <v>0.53962240972106157</v>
      </c>
      <c r="F630" s="122">
        <f t="shared" si="19"/>
        <v>0.53</v>
      </c>
    </row>
    <row r="631" spans="1:6" ht="21">
      <c r="A631" s="120">
        <v>10896</v>
      </c>
      <c r="B631" s="124" t="s">
        <v>1540</v>
      </c>
      <c r="C631" s="123">
        <v>86227598.850000009</v>
      </c>
      <c r="D631" s="123">
        <v>137244828.25</v>
      </c>
      <c r="E631" s="121">
        <f t="shared" si="18"/>
        <v>0.62827576054764755</v>
      </c>
      <c r="F631" s="122">
        <f t="shared" si="19"/>
        <v>0.62</v>
      </c>
    </row>
    <row r="632" spans="1:6" ht="21">
      <c r="A632" s="120">
        <v>10897</v>
      </c>
      <c r="B632" s="124" t="s">
        <v>1541</v>
      </c>
      <c r="C632" s="123">
        <v>233559121.88</v>
      </c>
      <c r="D632" s="123">
        <v>562024074.71000004</v>
      </c>
      <c r="E632" s="121">
        <f t="shared" si="18"/>
        <v>0.41556782420844629</v>
      </c>
      <c r="F632" s="122">
        <f t="shared" si="19"/>
        <v>0.41</v>
      </c>
    </row>
    <row r="633" spans="1:6" ht="21">
      <c r="A633" s="120">
        <v>10898</v>
      </c>
      <c r="B633" s="124" t="s">
        <v>1542</v>
      </c>
      <c r="C633" s="123">
        <v>66824850.379999995</v>
      </c>
      <c r="D633" s="123">
        <v>117111922.05</v>
      </c>
      <c r="E633" s="121">
        <f t="shared" si="18"/>
        <v>0.57060672568818105</v>
      </c>
      <c r="F633" s="122">
        <f t="shared" si="19"/>
        <v>0.56999999999999995</v>
      </c>
    </row>
    <row r="634" spans="1:6" ht="21">
      <c r="A634" s="120">
        <v>10899</v>
      </c>
      <c r="B634" s="124" t="s">
        <v>1543</v>
      </c>
      <c r="C634" s="123">
        <v>77467407.180000007</v>
      </c>
      <c r="D634" s="123">
        <v>138434537.95999998</v>
      </c>
      <c r="E634" s="121">
        <f t="shared" si="18"/>
        <v>0.55959595287112429</v>
      </c>
      <c r="F634" s="122">
        <f t="shared" si="19"/>
        <v>0.55000000000000004</v>
      </c>
    </row>
    <row r="635" spans="1:6" ht="21">
      <c r="A635" s="120">
        <v>10900</v>
      </c>
      <c r="B635" s="124" t="s">
        <v>1544</v>
      </c>
      <c r="C635" s="123">
        <v>115982993.19</v>
      </c>
      <c r="D635" s="123">
        <v>214010470.51999998</v>
      </c>
      <c r="E635" s="121">
        <f t="shared" si="18"/>
        <v>0.54195008734005379</v>
      </c>
      <c r="F635" s="122">
        <f t="shared" si="19"/>
        <v>0.54</v>
      </c>
    </row>
    <row r="636" spans="1:6" ht="21">
      <c r="A636" s="120">
        <v>10901</v>
      </c>
      <c r="B636" s="124" t="s">
        <v>1545</v>
      </c>
      <c r="C636" s="123">
        <v>73632525.609999999</v>
      </c>
      <c r="D636" s="123">
        <v>118976239.21999998</v>
      </c>
      <c r="E636" s="121">
        <f t="shared" si="18"/>
        <v>0.61888429229844344</v>
      </c>
      <c r="F636" s="122">
        <f t="shared" si="19"/>
        <v>0.61</v>
      </c>
    </row>
    <row r="637" spans="1:6" ht="21">
      <c r="A637" s="120">
        <v>10902</v>
      </c>
      <c r="B637" s="124" t="s">
        <v>1546</v>
      </c>
      <c r="C637" s="123">
        <v>54260637.180000007</v>
      </c>
      <c r="D637" s="123">
        <v>109138087.04000002</v>
      </c>
      <c r="E637" s="121">
        <f t="shared" si="18"/>
        <v>0.49717416395719882</v>
      </c>
      <c r="F637" s="122">
        <f t="shared" si="19"/>
        <v>0.49</v>
      </c>
    </row>
    <row r="638" spans="1:6" ht="21">
      <c r="A638" s="120">
        <v>10904</v>
      </c>
      <c r="B638" s="124" t="s">
        <v>1547</v>
      </c>
      <c r="C638" s="123">
        <v>113920772.86999999</v>
      </c>
      <c r="D638" s="123">
        <v>214368558.10999998</v>
      </c>
      <c r="E638" s="121">
        <f t="shared" si="18"/>
        <v>0.53142482215858944</v>
      </c>
      <c r="F638" s="122">
        <f t="shared" si="19"/>
        <v>0.53</v>
      </c>
    </row>
    <row r="639" spans="1:6" ht="21">
      <c r="A639" s="120">
        <v>10905</v>
      </c>
      <c r="B639" s="124" t="s">
        <v>1548</v>
      </c>
      <c r="C639" s="123">
        <v>109904050.49000002</v>
      </c>
      <c r="D639" s="123">
        <v>179370393.07000002</v>
      </c>
      <c r="E639" s="121">
        <f t="shared" si="18"/>
        <v>0.61272124462095323</v>
      </c>
      <c r="F639" s="122">
        <f t="shared" si="19"/>
        <v>0.61</v>
      </c>
    </row>
    <row r="640" spans="1:6" ht="21">
      <c r="A640" s="120">
        <v>10906</v>
      </c>
      <c r="B640" s="124" t="s">
        <v>1549</v>
      </c>
      <c r="C640" s="123">
        <v>45102874.179999992</v>
      </c>
      <c r="D640" s="123">
        <v>77635818.810000002</v>
      </c>
      <c r="E640" s="121">
        <f t="shared" si="18"/>
        <v>0.58095444694647114</v>
      </c>
      <c r="F640" s="122">
        <f t="shared" si="19"/>
        <v>0.57999999999999996</v>
      </c>
    </row>
    <row r="641" spans="1:6" ht="21">
      <c r="A641" s="120">
        <v>10907</v>
      </c>
      <c r="B641" s="124" t="s">
        <v>1550</v>
      </c>
      <c r="C641" s="123">
        <v>26517792.620000001</v>
      </c>
      <c r="D641" s="123">
        <v>60405291.999999993</v>
      </c>
      <c r="E641" s="121">
        <f t="shared" si="18"/>
        <v>0.43899783846753038</v>
      </c>
      <c r="F641" s="122">
        <f t="shared" si="19"/>
        <v>0.43</v>
      </c>
    </row>
    <row r="642" spans="1:6" ht="21">
      <c r="A642" s="120">
        <v>10908</v>
      </c>
      <c r="B642" s="124" t="s">
        <v>1551</v>
      </c>
      <c r="C642" s="123">
        <v>48275544.079999991</v>
      </c>
      <c r="D642" s="123">
        <v>82236991.409999996</v>
      </c>
      <c r="E642" s="121">
        <f t="shared" ref="E642:E705" si="20">SUM(C642/D642)</f>
        <v>0.58702955023388292</v>
      </c>
      <c r="F642" s="122">
        <f t="shared" ref="F642:F705" si="21">TRUNC(E642,2)</f>
        <v>0.57999999999999996</v>
      </c>
    </row>
    <row r="643" spans="1:6" ht="21">
      <c r="A643" s="120">
        <v>10909</v>
      </c>
      <c r="B643" s="124" t="s">
        <v>1552</v>
      </c>
      <c r="C643" s="123">
        <v>49835486.329999998</v>
      </c>
      <c r="D643" s="123">
        <v>77515316.980000004</v>
      </c>
      <c r="E643" s="121">
        <f t="shared" si="20"/>
        <v>0.64291146926301324</v>
      </c>
      <c r="F643" s="122">
        <f t="shared" si="21"/>
        <v>0.64</v>
      </c>
    </row>
    <row r="644" spans="1:6" ht="21">
      <c r="A644" s="120">
        <v>10910</v>
      </c>
      <c r="B644" s="124" t="s">
        <v>1553</v>
      </c>
      <c r="C644" s="123">
        <v>41559705.649999999</v>
      </c>
      <c r="D644" s="123">
        <v>71154445.799999982</v>
      </c>
      <c r="E644" s="121">
        <f t="shared" si="20"/>
        <v>0.58407742738683532</v>
      </c>
      <c r="F644" s="122">
        <f t="shared" si="21"/>
        <v>0.57999999999999996</v>
      </c>
    </row>
    <row r="645" spans="1:6" ht="21">
      <c r="A645" s="120">
        <v>10911</v>
      </c>
      <c r="B645" s="124" t="s">
        <v>1554</v>
      </c>
      <c r="C645" s="123">
        <v>31754654.98</v>
      </c>
      <c r="D645" s="123">
        <v>53008447.610000007</v>
      </c>
      <c r="E645" s="121">
        <f t="shared" si="20"/>
        <v>0.59904895185063878</v>
      </c>
      <c r="F645" s="122">
        <f t="shared" si="21"/>
        <v>0.59</v>
      </c>
    </row>
    <row r="646" spans="1:6" ht="21">
      <c r="A646" s="120">
        <v>10912</v>
      </c>
      <c r="B646" s="124" t="s">
        <v>1555</v>
      </c>
      <c r="C646" s="123">
        <v>45052332.430000007</v>
      </c>
      <c r="D646" s="123">
        <v>68844757.420000002</v>
      </c>
      <c r="E646" s="121">
        <f t="shared" si="20"/>
        <v>0.65440469424781378</v>
      </c>
      <c r="F646" s="122">
        <f t="shared" si="21"/>
        <v>0.65</v>
      </c>
    </row>
    <row r="647" spans="1:6" ht="21">
      <c r="A647" s="120">
        <v>10913</v>
      </c>
      <c r="B647" s="124" t="s">
        <v>1556</v>
      </c>
      <c r="C647" s="123">
        <v>29673036.900000002</v>
      </c>
      <c r="D647" s="123">
        <v>57802099.799999997</v>
      </c>
      <c r="E647" s="121">
        <f t="shared" si="20"/>
        <v>0.51335569127542324</v>
      </c>
      <c r="F647" s="122">
        <f t="shared" si="21"/>
        <v>0.51</v>
      </c>
    </row>
    <row r="648" spans="1:6" ht="21">
      <c r="A648" s="120">
        <v>10914</v>
      </c>
      <c r="B648" s="124" t="s">
        <v>1557</v>
      </c>
      <c r="C648" s="123">
        <v>38245075.729999997</v>
      </c>
      <c r="D648" s="123">
        <v>62923944.749999985</v>
      </c>
      <c r="E648" s="121">
        <f t="shared" si="20"/>
        <v>0.60779844432750707</v>
      </c>
      <c r="F648" s="122">
        <f t="shared" si="21"/>
        <v>0.6</v>
      </c>
    </row>
    <row r="649" spans="1:6" ht="21">
      <c r="A649" s="120">
        <v>11619</v>
      </c>
      <c r="B649" s="124" t="s">
        <v>1558</v>
      </c>
      <c r="C649" s="123">
        <v>39312814.310000002</v>
      </c>
      <c r="D649" s="123">
        <v>68263051.849999994</v>
      </c>
      <c r="E649" s="121">
        <f t="shared" si="20"/>
        <v>0.57590179818484055</v>
      </c>
      <c r="F649" s="122">
        <f t="shared" si="21"/>
        <v>0.56999999999999995</v>
      </c>
    </row>
    <row r="650" spans="1:6" ht="21">
      <c r="A650" s="120">
        <v>23578</v>
      </c>
      <c r="B650" s="124" t="s">
        <v>1559</v>
      </c>
      <c r="C650" s="123">
        <v>45227269.860000007</v>
      </c>
      <c r="D650" s="123">
        <v>62365566.810000002</v>
      </c>
      <c r="E650" s="121">
        <f t="shared" si="20"/>
        <v>0.72519616470074388</v>
      </c>
      <c r="F650" s="122">
        <f t="shared" si="21"/>
        <v>0.72</v>
      </c>
    </row>
    <row r="651" spans="1:6" ht="21">
      <c r="A651" s="120">
        <v>28020</v>
      </c>
      <c r="B651" s="124" t="s">
        <v>1560</v>
      </c>
      <c r="C651" s="123">
        <v>44616268.93</v>
      </c>
      <c r="D651" s="123">
        <v>58713621.149999991</v>
      </c>
      <c r="E651" s="121">
        <f t="shared" si="20"/>
        <v>0.75989639296843148</v>
      </c>
      <c r="F651" s="122">
        <f t="shared" si="21"/>
        <v>0.75</v>
      </c>
    </row>
    <row r="652" spans="1:6" ht="21">
      <c r="A652" s="120">
        <v>10668</v>
      </c>
      <c r="B652" s="124" t="s">
        <v>1561</v>
      </c>
      <c r="C652" s="123">
        <v>562738050.49000001</v>
      </c>
      <c r="D652" s="123">
        <v>1694503190.1199999</v>
      </c>
      <c r="E652" s="121">
        <f t="shared" si="20"/>
        <v>0.33209618829348353</v>
      </c>
      <c r="F652" s="122">
        <f t="shared" si="21"/>
        <v>0.33</v>
      </c>
    </row>
    <row r="653" spans="1:6" ht="21">
      <c r="A653" s="120">
        <v>10915</v>
      </c>
      <c r="B653" s="124" t="s">
        <v>1562</v>
      </c>
      <c r="C653" s="123">
        <v>59388884.549999997</v>
      </c>
      <c r="D653" s="123">
        <v>100485618.43000001</v>
      </c>
      <c r="E653" s="121">
        <f t="shared" si="20"/>
        <v>0.59101874952753863</v>
      </c>
      <c r="F653" s="122">
        <f t="shared" si="21"/>
        <v>0.59</v>
      </c>
    </row>
    <row r="654" spans="1:6" ht="21">
      <c r="A654" s="120">
        <v>10916</v>
      </c>
      <c r="B654" s="124" t="s">
        <v>1563</v>
      </c>
      <c r="C654" s="123">
        <v>112092887.17000002</v>
      </c>
      <c r="D654" s="123">
        <v>214336611.13999999</v>
      </c>
      <c r="E654" s="121">
        <f t="shared" si="20"/>
        <v>0.52297592358957001</v>
      </c>
      <c r="F654" s="122">
        <f t="shared" si="21"/>
        <v>0.52</v>
      </c>
    </row>
    <row r="655" spans="1:6" ht="21">
      <c r="A655" s="120">
        <v>10917</v>
      </c>
      <c r="B655" s="124" t="s">
        <v>1564</v>
      </c>
      <c r="C655" s="123">
        <v>43295837.169999994</v>
      </c>
      <c r="D655" s="123">
        <v>86042967.549999997</v>
      </c>
      <c r="E655" s="121">
        <f t="shared" si="20"/>
        <v>0.50318856267760137</v>
      </c>
      <c r="F655" s="122">
        <f t="shared" si="21"/>
        <v>0.5</v>
      </c>
    </row>
    <row r="656" spans="1:6" ht="21">
      <c r="A656" s="120">
        <v>10918</v>
      </c>
      <c r="B656" s="124" t="s">
        <v>1565</v>
      </c>
      <c r="C656" s="123">
        <v>204736110.81</v>
      </c>
      <c r="D656" s="123">
        <v>385610988.52999997</v>
      </c>
      <c r="E656" s="121">
        <f t="shared" si="20"/>
        <v>0.53093951391396055</v>
      </c>
      <c r="F656" s="122">
        <f t="shared" si="21"/>
        <v>0.53</v>
      </c>
    </row>
    <row r="657" spans="1:6" ht="21">
      <c r="A657" s="120">
        <v>10919</v>
      </c>
      <c r="B657" s="124" t="s">
        <v>1566</v>
      </c>
      <c r="C657" s="123">
        <v>63875099.549999997</v>
      </c>
      <c r="D657" s="123">
        <v>112306112.91</v>
      </c>
      <c r="E657" s="121">
        <f t="shared" si="20"/>
        <v>0.56875888493432503</v>
      </c>
      <c r="F657" s="122">
        <f t="shared" si="21"/>
        <v>0.56000000000000005</v>
      </c>
    </row>
    <row r="658" spans="1:6" ht="21">
      <c r="A658" s="120">
        <v>10920</v>
      </c>
      <c r="B658" s="124" t="s">
        <v>1567</v>
      </c>
      <c r="C658" s="123">
        <v>117488402.47</v>
      </c>
      <c r="D658" s="123">
        <v>200418583.89999998</v>
      </c>
      <c r="E658" s="121">
        <f t="shared" si="20"/>
        <v>0.58621511131233983</v>
      </c>
      <c r="F658" s="122">
        <f t="shared" si="21"/>
        <v>0.57999999999999996</v>
      </c>
    </row>
    <row r="659" spans="1:6" ht="21">
      <c r="A659" s="120">
        <v>10921</v>
      </c>
      <c r="B659" s="124" t="s">
        <v>1568</v>
      </c>
      <c r="C659" s="123">
        <v>49446172.369999997</v>
      </c>
      <c r="D659" s="123">
        <v>80837091.579999998</v>
      </c>
      <c r="E659" s="121">
        <f t="shared" si="20"/>
        <v>0.61167678603411724</v>
      </c>
      <c r="F659" s="122">
        <f t="shared" si="21"/>
        <v>0.61</v>
      </c>
    </row>
    <row r="660" spans="1:6" ht="21">
      <c r="A660" s="120">
        <v>10922</v>
      </c>
      <c r="B660" s="124" t="s">
        <v>1569</v>
      </c>
      <c r="C660" s="123">
        <v>194162686.63000003</v>
      </c>
      <c r="D660" s="123">
        <v>304194292.33000004</v>
      </c>
      <c r="E660" s="121">
        <f t="shared" si="20"/>
        <v>0.63828510766193436</v>
      </c>
      <c r="F660" s="122">
        <f t="shared" si="21"/>
        <v>0.63</v>
      </c>
    </row>
    <row r="661" spans="1:6" ht="21">
      <c r="A661" s="120">
        <v>10923</v>
      </c>
      <c r="B661" s="124" t="s">
        <v>1570</v>
      </c>
      <c r="C661" s="123">
        <v>141352581.38000003</v>
      </c>
      <c r="D661" s="123">
        <v>235559909.87000003</v>
      </c>
      <c r="E661" s="121">
        <f t="shared" si="20"/>
        <v>0.60007062092190977</v>
      </c>
      <c r="F661" s="122">
        <f t="shared" si="21"/>
        <v>0.6</v>
      </c>
    </row>
    <row r="662" spans="1:6" ht="21">
      <c r="A662" s="120">
        <v>10924</v>
      </c>
      <c r="B662" s="124" t="s">
        <v>1571</v>
      </c>
      <c r="C662" s="123">
        <v>84420046.149999991</v>
      </c>
      <c r="D662" s="123">
        <v>142447240.97999996</v>
      </c>
      <c r="E662" s="121">
        <f t="shared" si="20"/>
        <v>0.59264079507059619</v>
      </c>
      <c r="F662" s="122">
        <f t="shared" si="21"/>
        <v>0.59</v>
      </c>
    </row>
    <row r="663" spans="1:6" ht="21">
      <c r="A663" s="120">
        <v>10925</v>
      </c>
      <c r="B663" s="124" t="s">
        <v>1572</v>
      </c>
      <c r="C663" s="123">
        <v>54684744.380000003</v>
      </c>
      <c r="D663" s="123">
        <v>90088102.129999995</v>
      </c>
      <c r="E663" s="121">
        <f t="shared" si="20"/>
        <v>0.60701405720689039</v>
      </c>
      <c r="F663" s="122">
        <f t="shared" si="21"/>
        <v>0.6</v>
      </c>
    </row>
    <row r="664" spans="1:6" ht="21">
      <c r="A664" s="120">
        <v>10926</v>
      </c>
      <c r="B664" s="124" t="s">
        <v>1573</v>
      </c>
      <c r="C664" s="123">
        <v>44041083.519999988</v>
      </c>
      <c r="D664" s="123">
        <v>70733595.789999992</v>
      </c>
      <c r="E664" s="121">
        <f t="shared" si="20"/>
        <v>0.62263317774417914</v>
      </c>
      <c r="F664" s="122">
        <f t="shared" si="21"/>
        <v>0.62</v>
      </c>
    </row>
    <row r="665" spans="1:6" ht="21">
      <c r="A665" s="120">
        <v>22302</v>
      </c>
      <c r="B665" s="124" t="s">
        <v>1574</v>
      </c>
      <c r="C665" s="123">
        <v>46181532.940000005</v>
      </c>
      <c r="D665" s="123">
        <v>69750075.409999996</v>
      </c>
      <c r="E665" s="121">
        <f t="shared" si="20"/>
        <v>0.66210011485348164</v>
      </c>
      <c r="F665" s="122">
        <f t="shared" si="21"/>
        <v>0.66</v>
      </c>
    </row>
    <row r="666" spans="1:6" ht="21">
      <c r="A666" s="120">
        <v>27842</v>
      </c>
      <c r="B666" s="124" t="s">
        <v>1575</v>
      </c>
      <c r="C666" s="123">
        <v>36083823.049999997</v>
      </c>
      <c r="D666" s="123">
        <v>47518457.879999995</v>
      </c>
      <c r="E666" s="121">
        <f t="shared" si="20"/>
        <v>0.75936435355549048</v>
      </c>
      <c r="F666" s="122">
        <f t="shared" si="21"/>
        <v>0.75</v>
      </c>
    </row>
    <row r="667" spans="1:6" ht="21">
      <c r="A667" s="120">
        <v>27843</v>
      </c>
      <c r="B667" s="124" t="s">
        <v>1576</v>
      </c>
      <c r="C667" s="123">
        <v>40657337.020000003</v>
      </c>
      <c r="D667" s="123">
        <v>52283521.890000008</v>
      </c>
      <c r="E667" s="121">
        <f t="shared" si="20"/>
        <v>0.77763194884880771</v>
      </c>
      <c r="F667" s="122">
        <f t="shared" si="21"/>
        <v>0.77</v>
      </c>
    </row>
    <row r="668" spans="1:6" ht="21">
      <c r="A668" s="120">
        <v>27844</v>
      </c>
      <c r="B668" s="124" t="s">
        <v>1577</v>
      </c>
      <c r="C668" s="123">
        <v>37927056.821999997</v>
      </c>
      <c r="D668" s="123">
        <v>48739053.031999998</v>
      </c>
      <c r="E668" s="121">
        <f t="shared" si="20"/>
        <v>0.77816564874780592</v>
      </c>
      <c r="F668" s="122">
        <f t="shared" si="21"/>
        <v>0.77</v>
      </c>
    </row>
    <row r="669" spans="1:6" ht="21">
      <c r="A669" s="120">
        <v>10712</v>
      </c>
      <c r="B669" s="124" t="s">
        <v>1578</v>
      </c>
      <c r="C669" s="123">
        <v>150163289.58000004</v>
      </c>
      <c r="D669" s="123">
        <v>578737096.04999995</v>
      </c>
      <c r="E669" s="121">
        <f t="shared" si="20"/>
        <v>0.25946719262493362</v>
      </c>
      <c r="F669" s="122">
        <f t="shared" si="21"/>
        <v>0.25</v>
      </c>
    </row>
    <row r="670" spans="1:6" ht="21">
      <c r="A670" s="120">
        <v>11113</v>
      </c>
      <c r="B670" s="124" t="s">
        <v>1579</v>
      </c>
      <c r="C670" s="123">
        <v>35263296.460000008</v>
      </c>
      <c r="D670" s="123">
        <v>77853472.160000011</v>
      </c>
      <c r="E670" s="121">
        <f t="shared" si="20"/>
        <v>0.45294442857383282</v>
      </c>
      <c r="F670" s="122">
        <f t="shared" si="21"/>
        <v>0.45</v>
      </c>
    </row>
    <row r="671" spans="1:6" ht="21">
      <c r="A671" s="120">
        <v>11114</v>
      </c>
      <c r="B671" s="124" t="s">
        <v>1580</v>
      </c>
      <c r="C671" s="123">
        <v>38496024.57</v>
      </c>
      <c r="D671" s="123">
        <v>83105662.160000011</v>
      </c>
      <c r="E671" s="121">
        <f t="shared" si="20"/>
        <v>0.46321783100512626</v>
      </c>
      <c r="F671" s="122">
        <f t="shared" si="21"/>
        <v>0.46</v>
      </c>
    </row>
    <row r="672" spans="1:6" ht="21">
      <c r="A672" s="120">
        <v>11115</v>
      </c>
      <c r="B672" s="124" t="s">
        <v>1581</v>
      </c>
      <c r="C672" s="123">
        <v>40930723.640000001</v>
      </c>
      <c r="D672" s="123">
        <v>72787705.769999996</v>
      </c>
      <c r="E672" s="121">
        <f t="shared" si="20"/>
        <v>0.56233017934836338</v>
      </c>
      <c r="F672" s="122">
        <f t="shared" si="21"/>
        <v>0.56000000000000005</v>
      </c>
    </row>
    <row r="673" spans="1:6" ht="21">
      <c r="A673" s="120">
        <v>11116</v>
      </c>
      <c r="B673" s="124" t="s">
        <v>1582</v>
      </c>
      <c r="C673" s="123">
        <v>31381223.340000004</v>
      </c>
      <c r="D673" s="123">
        <v>87004118.550000012</v>
      </c>
      <c r="E673" s="121">
        <f t="shared" si="20"/>
        <v>0.36068664177047743</v>
      </c>
      <c r="F673" s="122">
        <f t="shared" si="21"/>
        <v>0.36</v>
      </c>
    </row>
    <row r="674" spans="1:6" ht="21">
      <c r="A674" s="120">
        <v>11117</v>
      </c>
      <c r="B674" s="124" t="s">
        <v>1583</v>
      </c>
      <c r="C674" s="123">
        <v>21935110.420000002</v>
      </c>
      <c r="D674" s="123">
        <v>51534727.280000001</v>
      </c>
      <c r="E674" s="121">
        <f t="shared" si="20"/>
        <v>0.42563745997570751</v>
      </c>
      <c r="F674" s="122">
        <f t="shared" si="21"/>
        <v>0.42</v>
      </c>
    </row>
    <row r="675" spans="1:6" ht="21">
      <c r="A675" s="120">
        <v>11118</v>
      </c>
      <c r="B675" s="124" t="s">
        <v>1584</v>
      </c>
      <c r="C675" s="123">
        <v>30863820.989999998</v>
      </c>
      <c r="D675" s="123">
        <v>69844329.030000001</v>
      </c>
      <c r="E675" s="121">
        <f t="shared" si="20"/>
        <v>0.44189444466913219</v>
      </c>
      <c r="F675" s="122">
        <f t="shared" si="21"/>
        <v>0.44</v>
      </c>
    </row>
    <row r="676" spans="1:6" ht="21">
      <c r="A676" s="120">
        <v>10701</v>
      </c>
      <c r="B676" s="124" t="s">
        <v>1585</v>
      </c>
      <c r="C676" s="123">
        <v>223613656.37</v>
      </c>
      <c r="D676" s="123">
        <v>656656181.46000004</v>
      </c>
      <c r="E676" s="121">
        <f t="shared" si="20"/>
        <v>0.34053384812859078</v>
      </c>
      <c r="F676" s="122">
        <f t="shared" si="21"/>
        <v>0.34</v>
      </c>
    </row>
    <row r="677" spans="1:6" ht="21">
      <c r="A677" s="120">
        <v>10963</v>
      </c>
      <c r="B677" s="124" t="s">
        <v>1586</v>
      </c>
      <c r="C677" s="123">
        <v>16854963.199999996</v>
      </c>
      <c r="D677" s="123">
        <v>53225794.239999995</v>
      </c>
      <c r="E677" s="121">
        <f t="shared" si="20"/>
        <v>0.31666907822924012</v>
      </c>
      <c r="F677" s="122">
        <f t="shared" si="21"/>
        <v>0.31</v>
      </c>
    </row>
    <row r="678" spans="1:6" ht="21">
      <c r="A678" s="120">
        <v>10964</v>
      </c>
      <c r="B678" s="124" t="s">
        <v>1587</v>
      </c>
      <c r="C678" s="123">
        <v>45172892.839999989</v>
      </c>
      <c r="D678" s="123">
        <v>98105811.729999989</v>
      </c>
      <c r="E678" s="121">
        <f t="shared" si="20"/>
        <v>0.46045073215765941</v>
      </c>
      <c r="F678" s="122">
        <f t="shared" si="21"/>
        <v>0.46</v>
      </c>
    </row>
    <row r="679" spans="1:6" ht="21">
      <c r="A679" s="120">
        <v>10965</v>
      </c>
      <c r="B679" s="124" t="s">
        <v>1588</v>
      </c>
      <c r="C679" s="123">
        <v>35756560.310000002</v>
      </c>
      <c r="D679" s="123">
        <v>99410123.900000006</v>
      </c>
      <c r="E679" s="121">
        <f t="shared" si="20"/>
        <v>0.35968731259171077</v>
      </c>
      <c r="F679" s="122">
        <f t="shared" si="21"/>
        <v>0.35</v>
      </c>
    </row>
    <row r="680" spans="1:6" ht="21">
      <c r="A680" s="120">
        <v>10966</v>
      </c>
      <c r="B680" s="124" t="s">
        <v>1589</v>
      </c>
      <c r="C680" s="123">
        <v>28618388.130000003</v>
      </c>
      <c r="D680" s="123">
        <v>58552068.509999998</v>
      </c>
      <c r="E680" s="121">
        <f t="shared" si="20"/>
        <v>0.48876818288857415</v>
      </c>
      <c r="F680" s="122">
        <f t="shared" si="21"/>
        <v>0.48</v>
      </c>
    </row>
    <row r="681" spans="1:6" ht="21">
      <c r="A681" s="120">
        <v>10967</v>
      </c>
      <c r="B681" s="124" t="s">
        <v>1590</v>
      </c>
      <c r="C681" s="123">
        <v>35657029.809999995</v>
      </c>
      <c r="D681" s="123">
        <v>74964414.799999997</v>
      </c>
      <c r="E681" s="121">
        <f t="shared" si="20"/>
        <v>0.47565274677499381</v>
      </c>
      <c r="F681" s="122">
        <f t="shared" si="21"/>
        <v>0.47</v>
      </c>
    </row>
    <row r="682" spans="1:6" ht="21">
      <c r="A682" s="120">
        <v>10968</v>
      </c>
      <c r="B682" s="124" t="s">
        <v>1591</v>
      </c>
      <c r="C682" s="123">
        <v>19748868.219999999</v>
      </c>
      <c r="D682" s="123">
        <v>46698757.299999997</v>
      </c>
      <c r="E682" s="121">
        <f t="shared" si="20"/>
        <v>0.42289922391575074</v>
      </c>
      <c r="F682" s="122">
        <f t="shared" si="21"/>
        <v>0.42</v>
      </c>
    </row>
    <row r="683" spans="1:6" ht="21">
      <c r="A683" s="120">
        <v>10969</v>
      </c>
      <c r="B683" s="124" t="s">
        <v>1592</v>
      </c>
      <c r="C683" s="123">
        <v>21924851.370000005</v>
      </c>
      <c r="D683" s="123">
        <v>46877994.920000002</v>
      </c>
      <c r="E683" s="121">
        <f t="shared" si="20"/>
        <v>0.46770028042829104</v>
      </c>
      <c r="F683" s="122">
        <f t="shared" si="21"/>
        <v>0.46</v>
      </c>
    </row>
    <row r="684" spans="1:6" ht="21">
      <c r="A684" s="120">
        <v>11444</v>
      </c>
      <c r="B684" s="124" t="s">
        <v>1593</v>
      </c>
      <c r="C684" s="123">
        <v>89384892.379999995</v>
      </c>
      <c r="D684" s="123">
        <v>203460688.45999998</v>
      </c>
      <c r="E684" s="121">
        <f t="shared" si="20"/>
        <v>0.4393226674723108</v>
      </c>
      <c r="F684" s="122">
        <f t="shared" si="21"/>
        <v>0.43</v>
      </c>
    </row>
    <row r="685" spans="1:6" ht="21">
      <c r="A685" s="120">
        <v>10700</v>
      </c>
      <c r="B685" s="124" t="s">
        <v>1594</v>
      </c>
      <c r="C685" s="123">
        <v>532341826.97000003</v>
      </c>
      <c r="D685" s="123">
        <v>1492754300.1399999</v>
      </c>
      <c r="E685" s="121">
        <f t="shared" si="20"/>
        <v>0.35661717867439652</v>
      </c>
      <c r="F685" s="122">
        <f t="shared" si="21"/>
        <v>0.35</v>
      </c>
    </row>
    <row r="686" spans="1:6" ht="21">
      <c r="A686" s="120">
        <v>10927</v>
      </c>
      <c r="B686" s="124" t="s">
        <v>1595</v>
      </c>
      <c r="C686" s="123">
        <v>28222873.780000009</v>
      </c>
      <c r="D686" s="123">
        <v>61637620.210000008</v>
      </c>
      <c r="E686" s="121">
        <f t="shared" si="20"/>
        <v>0.45788389759118514</v>
      </c>
      <c r="F686" s="122">
        <f t="shared" si="21"/>
        <v>0.45</v>
      </c>
    </row>
    <row r="687" spans="1:6" ht="21">
      <c r="A687" s="120">
        <v>10928</v>
      </c>
      <c r="B687" s="124" t="s">
        <v>1596</v>
      </c>
      <c r="C687" s="123">
        <v>57728494.559999995</v>
      </c>
      <c r="D687" s="123">
        <v>134557585.18000001</v>
      </c>
      <c r="E687" s="121">
        <f t="shared" si="20"/>
        <v>0.42902445434626069</v>
      </c>
      <c r="F687" s="122">
        <f t="shared" si="21"/>
        <v>0.42</v>
      </c>
    </row>
    <row r="688" spans="1:6" ht="21">
      <c r="A688" s="120">
        <v>10929</v>
      </c>
      <c r="B688" s="124" t="s">
        <v>1597</v>
      </c>
      <c r="C688" s="123">
        <v>137067220.19</v>
      </c>
      <c r="D688" s="123">
        <v>303931623.95999998</v>
      </c>
      <c r="E688" s="121">
        <f t="shared" si="20"/>
        <v>0.45098044883950356</v>
      </c>
      <c r="F688" s="122">
        <f t="shared" si="21"/>
        <v>0.45</v>
      </c>
    </row>
    <row r="689" spans="1:6" ht="21">
      <c r="A689" s="120">
        <v>10930</v>
      </c>
      <c r="B689" s="124" t="s">
        <v>1598</v>
      </c>
      <c r="C689" s="123">
        <v>100236224.41999999</v>
      </c>
      <c r="D689" s="123">
        <v>205333274.32999998</v>
      </c>
      <c r="E689" s="121">
        <f t="shared" si="20"/>
        <v>0.48816357089258711</v>
      </c>
      <c r="F689" s="122">
        <f t="shared" si="21"/>
        <v>0.48</v>
      </c>
    </row>
    <row r="690" spans="1:6" ht="21">
      <c r="A690" s="120">
        <v>10931</v>
      </c>
      <c r="B690" s="124" t="s">
        <v>1599</v>
      </c>
      <c r="C690" s="123">
        <v>40940673.120300002</v>
      </c>
      <c r="D690" s="123">
        <v>76297259.090299994</v>
      </c>
      <c r="E690" s="121">
        <f t="shared" si="20"/>
        <v>0.53659428409932186</v>
      </c>
      <c r="F690" s="122">
        <f t="shared" si="21"/>
        <v>0.53</v>
      </c>
    </row>
    <row r="691" spans="1:6" ht="21">
      <c r="A691" s="120">
        <v>10932</v>
      </c>
      <c r="B691" s="124" t="s">
        <v>1600</v>
      </c>
      <c r="C691" s="123">
        <v>51414964.699999996</v>
      </c>
      <c r="D691" s="123">
        <v>93980608.920000002</v>
      </c>
      <c r="E691" s="121">
        <f t="shared" si="20"/>
        <v>0.54708056577678099</v>
      </c>
      <c r="F691" s="122">
        <f t="shared" si="21"/>
        <v>0.54</v>
      </c>
    </row>
    <row r="692" spans="1:6" ht="21">
      <c r="A692" s="120">
        <v>10933</v>
      </c>
      <c r="B692" s="124" t="s">
        <v>1601</v>
      </c>
      <c r="C692" s="123">
        <v>80322058.609999999</v>
      </c>
      <c r="D692" s="123">
        <v>162211321.88999999</v>
      </c>
      <c r="E692" s="121">
        <f t="shared" si="20"/>
        <v>0.49516925005067541</v>
      </c>
      <c r="F692" s="122">
        <f t="shared" si="21"/>
        <v>0.49</v>
      </c>
    </row>
    <row r="693" spans="1:6" ht="21">
      <c r="A693" s="120">
        <v>10934</v>
      </c>
      <c r="B693" s="124" t="s">
        <v>1602</v>
      </c>
      <c r="C693" s="123">
        <v>75039042.659999996</v>
      </c>
      <c r="D693" s="123">
        <v>173952875.51999998</v>
      </c>
      <c r="E693" s="121">
        <f t="shared" si="20"/>
        <v>0.43137569549042892</v>
      </c>
      <c r="F693" s="122">
        <f t="shared" si="21"/>
        <v>0.43</v>
      </c>
    </row>
    <row r="694" spans="1:6" ht="21">
      <c r="A694" s="120">
        <v>10935</v>
      </c>
      <c r="B694" s="124" t="s">
        <v>1603</v>
      </c>
      <c r="C694" s="123">
        <v>76932222.230000004</v>
      </c>
      <c r="D694" s="123">
        <v>185448862.22999999</v>
      </c>
      <c r="E694" s="121">
        <f t="shared" si="20"/>
        <v>0.41484332287024789</v>
      </c>
      <c r="F694" s="122">
        <f t="shared" si="21"/>
        <v>0.41</v>
      </c>
    </row>
    <row r="695" spans="1:6" ht="21">
      <c r="A695" s="120">
        <v>10936</v>
      </c>
      <c r="B695" s="124" t="s">
        <v>1604</v>
      </c>
      <c r="C695" s="123">
        <v>28459148.640000001</v>
      </c>
      <c r="D695" s="123">
        <v>53655055.170000002</v>
      </c>
      <c r="E695" s="121">
        <f t="shared" si="20"/>
        <v>0.53040945629131109</v>
      </c>
      <c r="F695" s="122">
        <f t="shared" si="21"/>
        <v>0.53</v>
      </c>
    </row>
    <row r="696" spans="1:6" ht="21">
      <c r="A696" s="120">
        <v>10937</v>
      </c>
      <c r="B696" s="124" t="s">
        <v>1605</v>
      </c>
      <c r="C696" s="123">
        <v>33766338.009999998</v>
      </c>
      <c r="D696" s="123">
        <v>69489321.460000008</v>
      </c>
      <c r="E696" s="121">
        <f t="shared" si="20"/>
        <v>0.48592125092827165</v>
      </c>
      <c r="F696" s="122">
        <f t="shared" si="21"/>
        <v>0.48</v>
      </c>
    </row>
    <row r="697" spans="1:6" ht="21">
      <c r="A697" s="120">
        <v>10938</v>
      </c>
      <c r="B697" s="124" t="s">
        <v>1606</v>
      </c>
      <c r="C697" s="123">
        <v>37335854.390000001</v>
      </c>
      <c r="D697" s="123">
        <v>65566489.700000003</v>
      </c>
      <c r="E697" s="121">
        <f t="shared" si="20"/>
        <v>0.56943500499768251</v>
      </c>
      <c r="F697" s="122">
        <f t="shared" si="21"/>
        <v>0.56000000000000005</v>
      </c>
    </row>
    <row r="698" spans="1:6" ht="21">
      <c r="A698" s="120">
        <v>10939</v>
      </c>
      <c r="B698" s="124" t="s">
        <v>1607</v>
      </c>
      <c r="C698" s="123">
        <v>47992963.969999991</v>
      </c>
      <c r="D698" s="123">
        <v>90761198.169999987</v>
      </c>
      <c r="E698" s="121">
        <f t="shared" si="20"/>
        <v>0.52878283823564021</v>
      </c>
      <c r="F698" s="122">
        <f t="shared" si="21"/>
        <v>0.52</v>
      </c>
    </row>
    <row r="699" spans="1:6" ht="21">
      <c r="A699" s="120">
        <v>10940</v>
      </c>
      <c r="B699" s="124" t="s">
        <v>1608</v>
      </c>
      <c r="C699" s="123">
        <v>42989221.099999987</v>
      </c>
      <c r="D699" s="123">
        <v>76239655.109999985</v>
      </c>
      <c r="E699" s="121">
        <f t="shared" si="20"/>
        <v>0.56386956417856748</v>
      </c>
      <c r="F699" s="122">
        <f t="shared" si="21"/>
        <v>0.56000000000000005</v>
      </c>
    </row>
    <row r="700" spans="1:6" ht="21">
      <c r="A700" s="120">
        <v>10941</v>
      </c>
      <c r="B700" s="124" t="s">
        <v>1609</v>
      </c>
      <c r="C700" s="123">
        <v>42319494.550000004</v>
      </c>
      <c r="D700" s="123">
        <v>73427681.370000005</v>
      </c>
      <c r="E700" s="121">
        <f t="shared" si="20"/>
        <v>0.57634251498087308</v>
      </c>
      <c r="F700" s="122">
        <f t="shared" si="21"/>
        <v>0.56999999999999995</v>
      </c>
    </row>
    <row r="701" spans="1:6" ht="21">
      <c r="A701" s="120">
        <v>10942</v>
      </c>
      <c r="B701" s="124" t="s">
        <v>1610</v>
      </c>
      <c r="C701" s="123">
        <v>47124243.330000006</v>
      </c>
      <c r="D701" s="123">
        <v>79916961.480000004</v>
      </c>
      <c r="E701" s="121">
        <f t="shared" si="20"/>
        <v>0.58966510309320641</v>
      </c>
      <c r="F701" s="122">
        <f t="shared" si="21"/>
        <v>0.57999999999999996</v>
      </c>
    </row>
    <row r="702" spans="1:6" ht="21">
      <c r="A702" s="120">
        <v>10943</v>
      </c>
      <c r="B702" s="124" t="s">
        <v>1611</v>
      </c>
      <c r="C702" s="123">
        <v>31005492.170000002</v>
      </c>
      <c r="D702" s="123">
        <v>49840649.269999996</v>
      </c>
      <c r="E702" s="121">
        <f t="shared" si="20"/>
        <v>0.62209246115625505</v>
      </c>
      <c r="F702" s="122">
        <f t="shared" si="21"/>
        <v>0.62</v>
      </c>
    </row>
    <row r="703" spans="1:6" ht="21">
      <c r="A703" s="120">
        <v>23125</v>
      </c>
      <c r="B703" s="124" t="s">
        <v>1612</v>
      </c>
      <c r="C703" s="123">
        <v>38446765.609999999</v>
      </c>
      <c r="D703" s="123">
        <v>61432878.069999993</v>
      </c>
      <c r="E703" s="121">
        <f t="shared" si="20"/>
        <v>0.62583370367560587</v>
      </c>
      <c r="F703" s="122">
        <f t="shared" si="21"/>
        <v>0.62</v>
      </c>
    </row>
    <row r="704" spans="1:6" ht="21">
      <c r="A704" s="120">
        <v>28014</v>
      </c>
      <c r="B704" s="124" t="s">
        <v>1613</v>
      </c>
      <c r="C704" s="123">
        <v>36060920.689999998</v>
      </c>
      <c r="D704" s="123">
        <v>48097760.560000002</v>
      </c>
      <c r="E704" s="121">
        <f t="shared" si="20"/>
        <v>0.74974219735273251</v>
      </c>
      <c r="F704" s="122">
        <f t="shared" si="21"/>
        <v>0.74</v>
      </c>
    </row>
    <row r="705" spans="1:6" ht="21">
      <c r="A705" s="120">
        <v>28015</v>
      </c>
      <c r="B705" s="124" t="s">
        <v>1614</v>
      </c>
      <c r="C705" s="123">
        <v>31876649.529999997</v>
      </c>
      <c r="D705" s="123">
        <v>43510279.219999991</v>
      </c>
      <c r="E705" s="121">
        <f t="shared" si="20"/>
        <v>0.73262341914247098</v>
      </c>
      <c r="F705" s="122">
        <f t="shared" si="21"/>
        <v>0.73</v>
      </c>
    </row>
    <row r="706" spans="1:6" ht="21">
      <c r="A706" s="120">
        <v>28016</v>
      </c>
      <c r="B706" s="124" t="s">
        <v>1615</v>
      </c>
      <c r="C706" s="123">
        <v>25616564.990000002</v>
      </c>
      <c r="D706" s="123">
        <v>34759478.870000005</v>
      </c>
      <c r="E706" s="121">
        <f t="shared" ref="E706:E769" si="22">SUM(C706/D706)</f>
        <v>0.73696631315462524</v>
      </c>
      <c r="F706" s="122">
        <f t="shared" ref="F706:F769" si="23">TRUNC(E706,2)</f>
        <v>0.73</v>
      </c>
    </row>
    <row r="707" spans="1:6" ht="21">
      <c r="A707" s="120">
        <v>10703</v>
      </c>
      <c r="B707" s="124" t="s">
        <v>1616</v>
      </c>
      <c r="C707" s="123">
        <v>177504101.27000001</v>
      </c>
      <c r="D707" s="123">
        <v>564295398.93000007</v>
      </c>
      <c r="E707" s="121">
        <f t="shared" si="22"/>
        <v>0.31455883143222141</v>
      </c>
      <c r="F707" s="122">
        <f t="shared" si="23"/>
        <v>0.31</v>
      </c>
    </row>
    <row r="708" spans="1:6" ht="21">
      <c r="A708" s="120">
        <v>10985</v>
      </c>
      <c r="B708" s="124" t="s">
        <v>1617</v>
      </c>
      <c r="C708" s="123">
        <v>29663126.220000003</v>
      </c>
      <c r="D708" s="123">
        <v>63523643.459999993</v>
      </c>
      <c r="E708" s="121">
        <f t="shared" si="22"/>
        <v>0.46696197831723057</v>
      </c>
      <c r="F708" s="122">
        <f t="shared" si="23"/>
        <v>0.46</v>
      </c>
    </row>
    <row r="709" spans="1:6" ht="21">
      <c r="A709" s="120">
        <v>10986</v>
      </c>
      <c r="B709" s="124" t="s">
        <v>1618</v>
      </c>
      <c r="C709" s="123">
        <v>42631594.339999996</v>
      </c>
      <c r="D709" s="123">
        <v>81747869.230000004</v>
      </c>
      <c r="E709" s="121">
        <f t="shared" si="22"/>
        <v>0.52150098518231425</v>
      </c>
      <c r="F709" s="122">
        <f t="shared" si="23"/>
        <v>0.52</v>
      </c>
    </row>
    <row r="710" spans="1:6" ht="21">
      <c r="A710" s="120">
        <v>10987</v>
      </c>
      <c r="B710" s="124" t="s">
        <v>1619</v>
      </c>
      <c r="C710" s="123">
        <v>26937456.539999995</v>
      </c>
      <c r="D710" s="123">
        <v>65219919.170000002</v>
      </c>
      <c r="E710" s="121">
        <f t="shared" si="22"/>
        <v>0.41302499118077324</v>
      </c>
      <c r="F710" s="122">
        <f t="shared" si="23"/>
        <v>0.41</v>
      </c>
    </row>
    <row r="711" spans="1:6" ht="21">
      <c r="A711" s="120">
        <v>10988</v>
      </c>
      <c r="B711" s="124" t="s">
        <v>1620</v>
      </c>
      <c r="C711" s="123">
        <v>26204687.599999994</v>
      </c>
      <c r="D711" s="123">
        <v>62745644.549999997</v>
      </c>
      <c r="E711" s="121">
        <f t="shared" si="22"/>
        <v>0.4176335710300707</v>
      </c>
      <c r="F711" s="122">
        <f t="shared" si="23"/>
        <v>0.41</v>
      </c>
    </row>
    <row r="712" spans="1:6" ht="21">
      <c r="A712" s="120">
        <v>10989</v>
      </c>
      <c r="B712" s="124" t="s">
        <v>1621</v>
      </c>
      <c r="C712" s="123">
        <v>51878606.799999997</v>
      </c>
      <c r="D712" s="123">
        <v>102064237.40999998</v>
      </c>
      <c r="E712" s="121">
        <f t="shared" si="22"/>
        <v>0.50829367971074524</v>
      </c>
      <c r="F712" s="122">
        <f t="shared" si="23"/>
        <v>0.5</v>
      </c>
    </row>
    <row r="713" spans="1:6" ht="21">
      <c r="A713" s="120">
        <v>10990</v>
      </c>
      <c r="B713" s="124" t="s">
        <v>1622</v>
      </c>
      <c r="C713" s="123">
        <v>32136356.260000002</v>
      </c>
      <c r="D713" s="123">
        <v>61168779.639999993</v>
      </c>
      <c r="E713" s="121">
        <f t="shared" si="22"/>
        <v>0.52537187187865897</v>
      </c>
      <c r="F713" s="122">
        <f t="shared" si="23"/>
        <v>0.52</v>
      </c>
    </row>
    <row r="714" spans="1:6" ht="21">
      <c r="A714" s="120">
        <v>10669</v>
      </c>
      <c r="B714" s="124" t="s">
        <v>1623</v>
      </c>
      <c r="C714" s="123">
        <v>978307908.14999998</v>
      </c>
      <c r="D714" s="123">
        <v>3027205897.3299999</v>
      </c>
      <c r="E714" s="121">
        <f t="shared" si="22"/>
        <v>0.3231719087931445</v>
      </c>
      <c r="F714" s="122">
        <f t="shared" si="23"/>
        <v>0.32</v>
      </c>
    </row>
    <row r="715" spans="1:6" ht="21">
      <c r="A715" s="120">
        <v>10944</v>
      </c>
      <c r="B715" s="124" t="s">
        <v>1624</v>
      </c>
      <c r="C715" s="123">
        <v>40743260.100000009</v>
      </c>
      <c r="D715" s="123">
        <v>82445101.950000003</v>
      </c>
      <c r="E715" s="121">
        <f t="shared" si="22"/>
        <v>0.49418654518384048</v>
      </c>
      <c r="F715" s="122">
        <f t="shared" si="23"/>
        <v>0.49</v>
      </c>
    </row>
    <row r="716" spans="1:6" ht="21">
      <c r="A716" s="120">
        <v>10945</v>
      </c>
      <c r="B716" s="124" t="s">
        <v>1625</v>
      </c>
      <c r="C716" s="123">
        <v>33269033.270000003</v>
      </c>
      <c r="D716" s="123">
        <v>59278165.640000001</v>
      </c>
      <c r="E716" s="121">
        <f t="shared" si="22"/>
        <v>0.5612358768327097</v>
      </c>
      <c r="F716" s="122">
        <f t="shared" si="23"/>
        <v>0.56000000000000005</v>
      </c>
    </row>
    <row r="717" spans="1:6" ht="21">
      <c r="A717" s="120">
        <v>10946</v>
      </c>
      <c r="B717" s="124" t="s">
        <v>1626</v>
      </c>
      <c r="C717" s="123">
        <v>65828579.270000003</v>
      </c>
      <c r="D717" s="123">
        <v>151787508.16999999</v>
      </c>
      <c r="E717" s="121">
        <f t="shared" si="22"/>
        <v>0.43368904374049588</v>
      </c>
      <c r="F717" s="122">
        <f t="shared" si="23"/>
        <v>0.43</v>
      </c>
    </row>
    <row r="718" spans="1:6" ht="21">
      <c r="A718" s="120">
        <v>10947</v>
      </c>
      <c r="B718" s="124" t="s">
        <v>1627</v>
      </c>
      <c r="C718" s="123">
        <v>53726382.100000001</v>
      </c>
      <c r="D718" s="123">
        <v>127019010.88</v>
      </c>
      <c r="E718" s="121">
        <f t="shared" si="22"/>
        <v>0.42297906217170506</v>
      </c>
      <c r="F718" s="122">
        <f t="shared" si="23"/>
        <v>0.42</v>
      </c>
    </row>
    <row r="719" spans="1:6" ht="21">
      <c r="A719" s="120">
        <v>10948</v>
      </c>
      <c r="B719" s="124" t="s">
        <v>1628</v>
      </c>
      <c r="C719" s="123">
        <v>50800408.870000005</v>
      </c>
      <c r="D719" s="123">
        <v>86095797.580000013</v>
      </c>
      <c r="E719" s="121">
        <f t="shared" si="22"/>
        <v>0.59004516245751004</v>
      </c>
      <c r="F719" s="122">
        <f t="shared" si="23"/>
        <v>0.59</v>
      </c>
    </row>
    <row r="720" spans="1:6" ht="21">
      <c r="A720" s="120">
        <v>10949</v>
      </c>
      <c r="B720" s="124" t="s">
        <v>1629</v>
      </c>
      <c r="C720" s="123">
        <v>64718830.780000009</v>
      </c>
      <c r="D720" s="123">
        <v>101232999.67000002</v>
      </c>
      <c r="E720" s="121">
        <f t="shared" si="22"/>
        <v>0.63930567098644586</v>
      </c>
      <c r="F720" s="122">
        <f t="shared" si="23"/>
        <v>0.63</v>
      </c>
    </row>
    <row r="721" spans="1:6" ht="21">
      <c r="A721" s="120">
        <v>10950</v>
      </c>
      <c r="B721" s="124" t="s">
        <v>1630</v>
      </c>
      <c r="C721" s="123">
        <v>76754886.829999998</v>
      </c>
      <c r="D721" s="123">
        <v>130933322.38</v>
      </c>
      <c r="E721" s="121">
        <f t="shared" si="22"/>
        <v>0.58621354315931018</v>
      </c>
      <c r="F721" s="122">
        <f t="shared" si="23"/>
        <v>0.57999999999999996</v>
      </c>
    </row>
    <row r="722" spans="1:6" ht="21">
      <c r="A722" s="120">
        <v>10951</v>
      </c>
      <c r="B722" s="124" t="s">
        <v>1631</v>
      </c>
      <c r="C722" s="123">
        <v>98248016.189999998</v>
      </c>
      <c r="D722" s="123">
        <v>190250784.13</v>
      </c>
      <c r="E722" s="121">
        <f t="shared" si="22"/>
        <v>0.51641319976303635</v>
      </c>
      <c r="F722" s="122">
        <f t="shared" si="23"/>
        <v>0.51</v>
      </c>
    </row>
    <row r="723" spans="1:6" ht="21">
      <c r="A723" s="120">
        <v>10952</v>
      </c>
      <c r="B723" s="124" t="s">
        <v>1632</v>
      </c>
      <c r="C723" s="123">
        <v>39053008.909999996</v>
      </c>
      <c r="D723" s="123">
        <v>61323999.879999995</v>
      </c>
      <c r="E723" s="121">
        <f t="shared" si="22"/>
        <v>0.63683075119724231</v>
      </c>
      <c r="F723" s="122">
        <f t="shared" si="23"/>
        <v>0.63</v>
      </c>
    </row>
    <row r="724" spans="1:6" ht="21">
      <c r="A724" s="120">
        <v>10953</v>
      </c>
      <c r="B724" s="124" t="s">
        <v>1633</v>
      </c>
      <c r="C724" s="123">
        <v>56276497.840000004</v>
      </c>
      <c r="D724" s="123">
        <v>112440295.69</v>
      </c>
      <c r="E724" s="121">
        <f t="shared" si="22"/>
        <v>0.50050115480979673</v>
      </c>
      <c r="F724" s="122">
        <f t="shared" si="23"/>
        <v>0.5</v>
      </c>
    </row>
    <row r="725" spans="1:6" ht="21">
      <c r="A725" s="120">
        <v>10954</v>
      </c>
      <c r="B725" s="124" t="s">
        <v>1634</v>
      </c>
      <c r="C725" s="123">
        <v>211494406.19000003</v>
      </c>
      <c r="D725" s="123">
        <v>432964036.81000006</v>
      </c>
      <c r="E725" s="121">
        <f t="shared" si="22"/>
        <v>0.48848030831440914</v>
      </c>
      <c r="F725" s="122">
        <f t="shared" si="23"/>
        <v>0.48</v>
      </c>
    </row>
    <row r="726" spans="1:6" ht="21">
      <c r="A726" s="120">
        <v>10956</v>
      </c>
      <c r="B726" s="124" t="s">
        <v>1635</v>
      </c>
      <c r="C726" s="123">
        <v>105364253.33000001</v>
      </c>
      <c r="D726" s="123">
        <v>194148226.77000001</v>
      </c>
      <c r="E726" s="121">
        <f t="shared" si="22"/>
        <v>0.5427000549163965</v>
      </c>
      <c r="F726" s="122">
        <f t="shared" si="23"/>
        <v>0.54</v>
      </c>
    </row>
    <row r="727" spans="1:6" ht="21">
      <c r="A727" s="120">
        <v>10957</v>
      </c>
      <c r="B727" s="124" t="s">
        <v>1636</v>
      </c>
      <c r="C727" s="123">
        <v>21828920.300000001</v>
      </c>
      <c r="D727" s="123">
        <v>47267805.299999997</v>
      </c>
      <c r="E727" s="121">
        <f t="shared" si="22"/>
        <v>0.46181370515207742</v>
      </c>
      <c r="F727" s="122">
        <f t="shared" si="23"/>
        <v>0.46</v>
      </c>
    </row>
    <row r="728" spans="1:6" ht="21">
      <c r="A728" s="120">
        <v>10958</v>
      </c>
      <c r="B728" s="124" t="s">
        <v>1637</v>
      </c>
      <c r="C728" s="123">
        <v>47741746.499999993</v>
      </c>
      <c r="D728" s="123">
        <v>77575705.909999996</v>
      </c>
      <c r="E728" s="121">
        <f t="shared" si="22"/>
        <v>0.61542136084959276</v>
      </c>
      <c r="F728" s="122">
        <f t="shared" si="23"/>
        <v>0.61</v>
      </c>
    </row>
    <row r="729" spans="1:6" ht="21">
      <c r="A729" s="120">
        <v>10959</v>
      </c>
      <c r="B729" s="124" t="s">
        <v>1638</v>
      </c>
      <c r="C729" s="123">
        <v>36178518.130000003</v>
      </c>
      <c r="D729" s="123">
        <v>73223368.560000002</v>
      </c>
      <c r="E729" s="121">
        <f t="shared" si="22"/>
        <v>0.49408431818258869</v>
      </c>
      <c r="F729" s="122">
        <f t="shared" si="23"/>
        <v>0.49</v>
      </c>
    </row>
    <row r="730" spans="1:6" ht="21">
      <c r="A730" s="120">
        <v>10960</v>
      </c>
      <c r="B730" s="124" t="s">
        <v>1639</v>
      </c>
      <c r="C730" s="123">
        <v>27340789.719999999</v>
      </c>
      <c r="D730" s="123">
        <v>46549763.319999993</v>
      </c>
      <c r="E730" s="121">
        <f t="shared" si="22"/>
        <v>0.58734540779615729</v>
      </c>
      <c r="F730" s="122">
        <f t="shared" si="23"/>
        <v>0.57999999999999996</v>
      </c>
    </row>
    <row r="731" spans="1:6" ht="21">
      <c r="A731" s="120">
        <v>10961</v>
      </c>
      <c r="B731" s="124" t="s">
        <v>1640</v>
      </c>
      <c r="C731" s="123">
        <v>51058328.38000001</v>
      </c>
      <c r="D731" s="123">
        <v>79640350</v>
      </c>
      <c r="E731" s="121">
        <f t="shared" si="22"/>
        <v>0.64111130074139566</v>
      </c>
      <c r="F731" s="122">
        <f t="shared" si="23"/>
        <v>0.64</v>
      </c>
    </row>
    <row r="732" spans="1:6" ht="21">
      <c r="A732" s="120">
        <v>10962</v>
      </c>
      <c r="B732" s="124" t="s">
        <v>1641</v>
      </c>
      <c r="C732" s="123">
        <v>31974461.010000002</v>
      </c>
      <c r="D732" s="123">
        <v>50042168.619999997</v>
      </c>
      <c r="E732" s="121">
        <f t="shared" si="22"/>
        <v>0.63895034711227516</v>
      </c>
      <c r="F732" s="122">
        <f t="shared" si="23"/>
        <v>0.63</v>
      </c>
    </row>
    <row r="733" spans="1:6" ht="21">
      <c r="A733" s="120">
        <v>11443</v>
      </c>
      <c r="B733" s="124" t="s">
        <v>1642</v>
      </c>
      <c r="C733" s="123">
        <v>267208300.66</v>
      </c>
      <c r="D733" s="123">
        <v>505333871.43999994</v>
      </c>
      <c r="E733" s="121">
        <f t="shared" si="22"/>
        <v>0.5287757574978359</v>
      </c>
      <c r="F733" s="122">
        <f t="shared" si="23"/>
        <v>0.52</v>
      </c>
    </row>
    <row r="734" spans="1:6" ht="21">
      <c r="A734" s="120">
        <v>21984</v>
      </c>
      <c r="B734" s="124" t="s">
        <v>1643</v>
      </c>
      <c r="C734" s="123">
        <v>199067331.35000002</v>
      </c>
      <c r="D734" s="123">
        <v>411089133.99000007</v>
      </c>
      <c r="E734" s="121">
        <f t="shared" si="22"/>
        <v>0.48424371964753132</v>
      </c>
      <c r="F734" s="122">
        <f t="shared" si="23"/>
        <v>0.48</v>
      </c>
    </row>
    <row r="735" spans="1:6" ht="21">
      <c r="A735" s="120">
        <v>24032</v>
      </c>
      <c r="B735" s="124" t="s">
        <v>1644</v>
      </c>
      <c r="C735" s="123">
        <v>31467101.650000002</v>
      </c>
      <c r="D735" s="123">
        <v>46710722.270000003</v>
      </c>
      <c r="E735" s="121">
        <f t="shared" si="22"/>
        <v>0.67365906842784518</v>
      </c>
      <c r="F735" s="122">
        <f t="shared" si="23"/>
        <v>0.67</v>
      </c>
    </row>
    <row r="736" spans="1:6" ht="21">
      <c r="A736" s="120">
        <v>24821</v>
      </c>
      <c r="B736" s="124" t="s">
        <v>1645</v>
      </c>
      <c r="C736" s="123">
        <v>30600546.550000001</v>
      </c>
      <c r="D736" s="123">
        <v>45929598.319999993</v>
      </c>
      <c r="E736" s="121">
        <f t="shared" si="22"/>
        <v>0.66624894772212773</v>
      </c>
      <c r="F736" s="122">
        <f t="shared" si="23"/>
        <v>0.66</v>
      </c>
    </row>
    <row r="737" spans="1:6" ht="21">
      <c r="A737" s="120">
        <v>27967</v>
      </c>
      <c r="B737" s="124" t="s">
        <v>1646</v>
      </c>
      <c r="C737" s="123">
        <v>27250264.32</v>
      </c>
      <c r="D737" s="123">
        <v>40090146.030000001</v>
      </c>
      <c r="E737" s="121">
        <f t="shared" si="22"/>
        <v>0.67972474581679643</v>
      </c>
      <c r="F737" s="122">
        <f t="shared" si="23"/>
        <v>0.67</v>
      </c>
    </row>
    <row r="738" spans="1:6" ht="21">
      <c r="A738" s="120">
        <v>27968</v>
      </c>
      <c r="B738" s="124" t="s">
        <v>1647</v>
      </c>
      <c r="C738" s="123">
        <v>38369465.399999999</v>
      </c>
      <c r="D738" s="123">
        <v>49194086.429999992</v>
      </c>
      <c r="E738" s="121">
        <f t="shared" si="22"/>
        <v>0.77996092995033595</v>
      </c>
      <c r="F738" s="122">
        <f t="shared" si="23"/>
        <v>0.77</v>
      </c>
    </row>
    <row r="739" spans="1:6" ht="21">
      <c r="A739" s="120">
        <v>27976</v>
      </c>
      <c r="B739" s="124" t="s">
        <v>1648</v>
      </c>
      <c r="C739" s="123">
        <v>21077750.310000002</v>
      </c>
      <c r="D739" s="123">
        <v>36428457.550000004</v>
      </c>
      <c r="E739" s="121">
        <f t="shared" si="22"/>
        <v>0.5786067192405735</v>
      </c>
      <c r="F739" s="122">
        <f t="shared" si="23"/>
        <v>0.56999999999999995</v>
      </c>
    </row>
    <row r="740" spans="1:6" ht="21">
      <c r="A740" s="120">
        <v>10738</v>
      </c>
      <c r="B740" s="124" t="s">
        <v>1649</v>
      </c>
      <c r="C740" s="123">
        <v>209604106.18000004</v>
      </c>
      <c r="D740" s="123">
        <v>667939947.30999994</v>
      </c>
      <c r="E740" s="121">
        <f t="shared" si="22"/>
        <v>0.31380681305877928</v>
      </c>
      <c r="F740" s="122">
        <f t="shared" si="23"/>
        <v>0.31</v>
      </c>
    </row>
    <row r="741" spans="1:6" ht="21">
      <c r="A741" s="120">
        <v>11340</v>
      </c>
      <c r="B741" s="124" t="s">
        <v>1650</v>
      </c>
      <c r="C741" s="123">
        <v>58542809</v>
      </c>
      <c r="D741" s="123">
        <v>103276770.78</v>
      </c>
      <c r="E741" s="121">
        <f t="shared" si="22"/>
        <v>0.5668535969691364</v>
      </c>
      <c r="F741" s="122">
        <f t="shared" si="23"/>
        <v>0.56000000000000005</v>
      </c>
    </row>
    <row r="742" spans="1:6" ht="21">
      <c r="A742" s="120">
        <v>11341</v>
      </c>
      <c r="B742" s="124" t="s">
        <v>1651</v>
      </c>
      <c r="C742" s="123">
        <v>26410352.419999994</v>
      </c>
      <c r="D742" s="123">
        <v>55345691.799999997</v>
      </c>
      <c r="E742" s="121">
        <f t="shared" si="22"/>
        <v>0.47718894752346369</v>
      </c>
      <c r="F742" s="122">
        <f t="shared" si="23"/>
        <v>0.47</v>
      </c>
    </row>
    <row r="743" spans="1:6" ht="21">
      <c r="A743" s="120">
        <v>11342</v>
      </c>
      <c r="B743" s="124" t="s">
        <v>1652</v>
      </c>
      <c r="C743" s="123">
        <v>69908355.649999991</v>
      </c>
      <c r="D743" s="123">
        <v>122911355.27999997</v>
      </c>
      <c r="E743" s="121">
        <f t="shared" si="22"/>
        <v>0.56877052157422126</v>
      </c>
      <c r="F743" s="122">
        <f t="shared" si="23"/>
        <v>0.56000000000000005</v>
      </c>
    </row>
    <row r="744" spans="1:6" ht="21">
      <c r="A744" s="120">
        <v>11343</v>
      </c>
      <c r="B744" s="124" t="s">
        <v>1653</v>
      </c>
      <c r="C744" s="123">
        <v>59135615.539999992</v>
      </c>
      <c r="D744" s="123">
        <v>119663625.81999999</v>
      </c>
      <c r="E744" s="121">
        <f t="shared" si="22"/>
        <v>0.49418204683980382</v>
      </c>
      <c r="F744" s="122">
        <f t="shared" si="23"/>
        <v>0.49</v>
      </c>
    </row>
    <row r="745" spans="1:6" ht="21">
      <c r="A745" s="120">
        <v>11344</v>
      </c>
      <c r="B745" s="124" t="s">
        <v>1654</v>
      </c>
      <c r="C745" s="123">
        <v>34103952.469999999</v>
      </c>
      <c r="D745" s="123">
        <v>70501889.649999991</v>
      </c>
      <c r="E745" s="121">
        <f t="shared" si="22"/>
        <v>0.48373104095941072</v>
      </c>
      <c r="F745" s="122">
        <f t="shared" si="23"/>
        <v>0.48</v>
      </c>
    </row>
    <row r="746" spans="1:6" ht="21">
      <c r="A746" s="120">
        <v>11345</v>
      </c>
      <c r="B746" s="124" t="s">
        <v>1655</v>
      </c>
      <c r="C746" s="123">
        <v>36452492.899999999</v>
      </c>
      <c r="D746" s="123">
        <v>70415582.080000013</v>
      </c>
      <c r="E746" s="121">
        <f t="shared" si="22"/>
        <v>0.51767651169290729</v>
      </c>
      <c r="F746" s="122">
        <f t="shared" si="23"/>
        <v>0.51</v>
      </c>
    </row>
    <row r="747" spans="1:6" ht="21">
      <c r="A747" s="120">
        <v>11346</v>
      </c>
      <c r="B747" s="124" t="s">
        <v>1656</v>
      </c>
      <c r="C747" s="123">
        <v>43279989.789999992</v>
      </c>
      <c r="D747" s="123">
        <v>96779026.169999987</v>
      </c>
      <c r="E747" s="121">
        <f t="shared" si="22"/>
        <v>0.44720422908549706</v>
      </c>
      <c r="F747" s="122">
        <f t="shared" si="23"/>
        <v>0.44</v>
      </c>
    </row>
    <row r="748" spans="1:6" ht="21">
      <c r="A748" s="120">
        <v>77753</v>
      </c>
      <c r="B748" s="124" t="s">
        <v>1657</v>
      </c>
      <c r="C748" s="123">
        <v>14317654.779999997</v>
      </c>
      <c r="D748" s="123">
        <v>31916717.129999999</v>
      </c>
      <c r="E748" s="121">
        <f t="shared" si="22"/>
        <v>0.4485942185621018</v>
      </c>
      <c r="F748" s="122">
        <f t="shared" si="23"/>
        <v>0.44</v>
      </c>
    </row>
    <row r="749" spans="1:6" ht="21">
      <c r="A749" s="120">
        <v>10744</v>
      </c>
      <c r="B749" s="124" t="s">
        <v>1658</v>
      </c>
      <c r="C749" s="123">
        <v>244160334.01000002</v>
      </c>
      <c r="D749" s="123">
        <v>830223442.19000006</v>
      </c>
      <c r="E749" s="121">
        <f t="shared" si="22"/>
        <v>0.29408990592453416</v>
      </c>
      <c r="F749" s="122">
        <f t="shared" si="23"/>
        <v>0.28999999999999998</v>
      </c>
    </row>
    <row r="750" spans="1:6" ht="21">
      <c r="A750" s="120">
        <v>11375</v>
      </c>
      <c r="B750" s="124" t="s">
        <v>1659</v>
      </c>
      <c r="C750" s="123">
        <v>19554087.300000001</v>
      </c>
      <c r="D750" s="123">
        <v>53128760.330000006</v>
      </c>
      <c r="E750" s="121">
        <f t="shared" si="22"/>
        <v>0.36805088578282658</v>
      </c>
      <c r="F750" s="122">
        <f t="shared" si="23"/>
        <v>0.36</v>
      </c>
    </row>
    <row r="751" spans="1:6" ht="21">
      <c r="A751" s="120">
        <v>11376</v>
      </c>
      <c r="B751" s="124" t="s">
        <v>1660</v>
      </c>
      <c r="C751" s="123">
        <v>74440199.940000013</v>
      </c>
      <c r="D751" s="123">
        <v>145935580.33000001</v>
      </c>
      <c r="E751" s="121">
        <f t="shared" si="22"/>
        <v>0.51008945023325014</v>
      </c>
      <c r="F751" s="122">
        <f t="shared" si="23"/>
        <v>0.51</v>
      </c>
    </row>
    <row r="752" spans="1:6" ht="21">
      <c r="A752" s="120">
        <v>11377</v>
      </c>
      <c r="B752" s="124" t="s">
        <v>1661</v>
      </c>
      <c r="C752" s="123">
        <v>21221672.509999998</v>
      </c>
      <c r="D752" s="123">
        <v>64062662.739999995</v>
      </c>
      <c r="E752" s="121">
        <f t="shared" si="22"/>
        <v>0.33126429034223437</v>
      </c>
      <c r="F752" s="122">
        <f t="shared" si="23"/>
        <v>0.33</v>
      </c>
    </row>
    <row r="753" spans="1:6" ht="21">
      <c r="A753" s="120">
        <v>11378</v>
      </c>
      <c r="B753" s="124" t="s">
        <v>1662</v>
      </c>
      <c r="C753" s="123">
        <v>25484563.879999995</v>
      </c>
      <c r="D753" s="123">
        <v>51996777.159999996</v>
      </c>
      <c r="E753" s="121">
        <f t="shared" si="22"/>
        <v>0.49011814331455761</v>
      </c>
      <c r="F753" s="122">
        <f t="shared" si="23"/>
        <v>0.49</v>
      </c>
    </row>
    <row r="754" spans="1:6" ht="21">
      <c r="A754" s="120">
        <v>11379</v>
      </c>
      <c r="B754" s="124" t="s">
        <v>1663</v>
      </c>
      <c r="C754" s="123">
        <v>85668000.180000007</v>
      </c>
      <c r="D754" s="123">
        <v>202798142.06</v>
      </c>
      <c r="E754" s="121">
        <f t="shared" si="22"/>
        <v>0.42242990645670814</v>
      </c>
      <c r="F754" s="122">
        <f t="shared" si="23"/>
        <v>0.42</v>
      </c>
    </row>
    <row r="755" spans="1:6" ht="21">
      <c r="A755" s="120">
        <v>11380</v>
      </c>
      <c r="B755" s="124" t="s">
        <v>1664</v>
      </c>
      <c r="C755" s="123">
        <v>21635200.940000001</v>
      </c>
      <c r="D755" s="123">
        <v>44312190.700000003</v>
      </c>
      <c r="E755" s="121">
        <f t="shared" si="22"/>
        <v>0.48824489600330229</v>
      </c>
      <c r="F755" s="122">
        <f t="shared" si="23"/>
        <v>0.48</v>
      </c>
    </row>
    <row r="756" spans="1:6" ht="21">
      <c r="A756" s="120">
        <v>11381</v>
      </c>
      <c r="B756" s="124" t="s">
        <v>1665</v>
      </c>
      <c r="C756" s="123">
        <v>28971899.720000006</v>
      </c>
      <c r="D756" s="123">
        <v>65005022.539999999</v>
      </c>
      <c r="E756" s="121">
        <f t="shared" si="22"/>
        <v>0.4456870959805071</v>
      </c>
      <c r="F756" s="122">
        <f t="shared" si="23"/>
        <v>0.44</v>
      </c>
    </row>
    <row r="757" spans="1:6" ht="21">
      <c r="A757" s="120">
        <v>11382</v>
      </c>
      <c r="B757" s="124" t="s">
        <v>1666</v>
      </c>
      <c r="C757" s="123">
        <v>28480114.109999999</v>
      </c>
      <c r="D757" s="123">
        <v>54814449.439999998</v>
      </c>
      <c r="E757" s="121">
        <f t="shared" si="22"/>
        <v>0.51957311258182726</v>
      </c>
      <c r="F757" s="122">
        <f t="shared" si="23"/>
        <v>0.51</v>
      </c>
    </row>
    <row r="758" spans="1:6" ht="21">
      <c r="A758" s="120">
        <v>11383</v>
      </c>
      <c r="B758" s="124" t="s">
        <v>1667</v>
      </c>
      <c r="C758" s="123">
        <v>46412984.019999996</v>
      </c>
      <c r="D758" s="123">
        <v>104646609.53999999</v>
      </c>
      <c r="E758" s="121">
        <f t="shared" si="22"/>
        <v>0.44352114439273022</v>
      </c>
      <c r="F758" s="122">
        <f t="shared" si="23"/>
        <v>0.44</v>
      </c>
    </row>
    <row r="759" spans="1:6" ht="21">
      <c r="A759" s="120">
        <v>11385</v>
      </c>
      <c r="B759" s="124" t="s">
        <v>1668</v>
      </c>
      <c r="C759" s="123">
        <v>22311857.41</v>
      </c>
      <c r="D759" s="123">
        <v>47448956.019999996</v>
      </c>
      <c r="E759" s="121">
        <f t="shared" si="22"/>
        <v>0.47022862632837337</v>
      </c>
      <c r="F759" s="122">
        <f t="shared" si="23"/>
        <v>0.47</v>
      </c>
    </row>
    <row r="760" spans="1:6" ht="21">
      <c r="A760" s="120">
        <v>10680</v>
      </c>
      <c r="B760" s="124" t="s">
        <v>1669</v>
      </c>
      <c r="C760" s="123">
        <v>701389086.29000008</v>
      </c>
      <c r="D760" s="123">
        <v>1825950283.2000003</v>
      </c>
      <c r="E760" s="121">
        <f t="shared" si="22"/>
        <v>0.38412277308055021</v>
      </c>
      <c r="F760" s="122">
        <f t="shared" si="23"/>
        <v>0.38</v>
      </c>
    </row>
    <row r="761" spans="1:6" ht="21">
      <c r="A761" s="120">
        <v>11322</v>
      </c>
      <c r="B761" s="124" t="s">
        <v>1670</v>
      </c>
      <c r="C761" s="123">
        <v>26959284.810000002</v>
      </c>
      <c r="D761" s="123">
        <v>71483315.730000004</v>
      </c>
      <c r="E761" s="121">
        <f t="shared" si="22"/>
        <v>0.37714093889863831</v>
      </c>
      <c r="F761" s="122">
        <f t="shared" si="23"/>
        <v>0.37</v>
      </c>
    </row>
    <row r="762" spans="1:6" ht="21">
      <c r="A762" s="120">
        <v>11324</v>
      </c>
      <c r="B762" s="124" t="s">
        <v>1671</v>
      </c>
      <c r="C762" s="123">
        <v>32646193.399999999</v>
      </c>
      <c r="D762" s="123">
        <v>90604106.969999999</v>
      </c>
      <c r="E762" s="121">
        <f t="shared" si="22"/>
        <v>0.36031692703300422</v>
      </c>
      <c r="F762" s="122">
        <f t="shared" si="23"/>
        <v>0.36</v>
      </c>
    </row>
    <row r="763" spans="1:6" ht="21">
      <c r="A763" s="120">
        <v>11325</v>
      </c>
      <c r="B763" s="124" t="s">
        <v>1672</v>
      </c>
      <c r="C763" s="123">
        <v>51552678.739999995</v>
      </c>
      <c r="D763" s="123">
        <v>135017677.79999998</v>
      </c>
      <c r="E763" s="121">
        <f t="shared" si="22"/>
        <v>0.38182169609200611</v>
      </c>
      <c r="F763" s="122">
        <f t="shared" si="23"/>
        <v>0.38</v>
      </c>
    </row>
    <row r="764" spans="1:6" ht="21">
      <c r="A764" s="120">
        <v>11326</v>
      </c>
      <c r="B764" s="124" t="s">
        <v>1673</v>
      </c>
      <c r="C764" s="123">
        <v>38414246.619999997</v>
      </c>
      <c r="D764" s="123">
        <v>68862421.129999995</v>
      </c>
      <c r="E764" s="121">
        <f t="shared" si="22"/>
        <v>0.5578404881739597</v>
      </c>
      <c r="F764" s="122">
        <f t="shared" si="23"/>
        <v>0.55000000000000004</v>
      </c>
    </row>
    <row r="765" spans="1:6" ht="21">
      <c r="A765" s="120">
        <v>11327</v>
      </c>
      <c r="B765" s="124" t="s">
        <v>1674</v>
      </c>
      <c r="C765" s="123">
        <v>37261796.980000004</v>
      </c>
      <c r="D765" s="123">
        <v>83107802.730000004</v>
      </c>
      <c r="E765" s="121">
        <f t="shared" si="22"/>
        <v>0.44835497698159399</v>
      </c>
      <c r="F765" s="122">
        <f t="shared" si="23"/>
        <v>0.44</v>
      </c>
    </row>
    <row r="766" spans="1:6" ht="21">
      <c r="A766" s="120">
        <v>11328</v>
      </c>
      <c r="B766" s="124" t="s">
        <v>1675</v>
      </c>
      <c r="C766" s="123">
        <v>61034411.260000005</v>
      </c>
      <c r="D766" s="123">
        <v>135728052.93000001</v>
      </c>
      <c r="E766" s="121">
        <f t="shared" si="22"/>
        <v>0.44968162397111611</v>
      </c>
      <c r="F766" s="122">
        <f t="shared" si="23"/>
        <v>0.44</v>
      </c>
    </row>
    <row r="767" spans="1:6" ht="21">
      <c r="A767" s="120">
        <v>11329</v>
      </c>
      <c r="B767" s="124" t="s">
        <v>1676</v>
      </c>
      <c r="C767" s="123">
        <v>177435148.92999998</v>
      </c>
      <c r="D767" s="123">
        <v>385615127.94999993</v>
      </c>
      <c r="E767" s="121">
        <f t="shared" si="22"/>
        <v>0.46013534238990433</v>
      </c>
      <c r="F767" s="122">
        <f t="shared" si="23"/>
        <v>0.46</v>
      </c>
    </row>
    <row r="768" spans="1:6" ht="21">
      <c r="A768" s="120">
        <v>11330</v>
      </c>
      <c r="B768" s="124" t="s">
        <v>1677</v>
      </c>
      <c r="C768" s="123">
        <v>186745924.70999998</v>
      </c>
      <c r="D768" s="123">
        <v>473127311.62</v>
      </c>
      <c r="E768" s="121">
        <f t="shared" si="22"/>
        <v>0.39470544211573239</v>
      </c>
      <c r="F768" s="122">
        <f t="shared" si="23"/>
        <v>0.39</v>
      </c>
    </row>
    <row r="769" spans="1:6" ht="21">
      <c r="A769" s="120">
        <v>11331</v>
      </c>
      <c r="B769" s="124" t="s">
        <v>1678</v>
      </c>
      <c r="C769" s="123">
        <v>33692158.689999998</v>
      </c>
      <c r="D769" s="123">
        <v>78775141.25999999</v>
      </c>
      <c r="E769" s="121">
        <f t="shared" si="22"/>
        <v>0.42770039064478349</v>
      </c>
      <c r="F769" s="122">
        <f t="shared" si="23"/>
        <v>0.42</v>
      </c>
    </row>
    <row r="770" spans="1:6" ht="21">
      <c r="A770" s="120">
        <v>11332</v>
      </c>
      <c r="B770" s="124" t="s">
        <v>1679</v>
      </c>
      <c r="C770" s="123">
        <v>57212890.629999995</v>
      </c>
      <c r="D770" s="123">
        <v>111235829.51000001</v>
      </c>
      <c r="E770" s="121">
        <f t="shared" ref="E770:E833" si="24">SUM(C770/D770)</f>
        <v>0.5143386881908999</v>
      </c>
      <c r="F770" s="122">
        <f t="shared" ref="F770:F833" si="25">TRUNC(E770,2)</f>
        <v>0.51</v>
      </c>
    </row>
    <row r="771" spans="1:6" ht="21">
      <c r="A771" s="120">
        <v>11333</v>
      </c>
      <c r="B771" s="124" t="s">
        <v>1680</v>
      </c>
      <c r="C771" s="123">
        <v>61053922.68999999</v>
      </c>
      <c r="D771" s="123">
        <v>139309691.53999999</v>
      </c>
      <c r="E771" s="121">
        <f t="shared" si="24"/>
        <v>0.43826041113923203</v>
      </c>
      <c r="F771" s="122">
        <f t="shared" si="25"/>
        <v>0.43</v>
      </c>
    </row>
    <row r="772" spans="1:6" ht="21">
      <c r="A772" s="120">
        <v>11334</v>
      </c>
      <c r="B772" s="124" t="s">
        <v>1681</v>
      </c>
      <c r="C772" s="123">
        <v>44954530.409999996</v>
      </c>
      <c r="D772" s="123">
        <v>107815836.73999999</v>
      </c>
      <c r="E772" s="121">
        <f t="shared" si="24"/>
        <v>0.41695665283764138</v>
      </c>
      <c r="F772" s="122">
        <f t="shared" si="25"/>
        <v>0.41</v>
      </c>
    </row>
    <row r="773" spans="1:6" ht="21">
      <c r="A773" s="120">
        <v>11335</v>
      </c>
      <c r="B773" s="124" t="s">
        <v>1682</v>
      </c>
      <c r="C773" s="123">
        <v>146336584.95999998</v>
      </c>
      <c r="D773" s="123">
        <v>328560319.46999997</v>
      </c>
      <c r="E773" s="121">
        <f t="shared" si="24"/>
        <v>0.44538727377686765</v>
      </c>
      <c r="F773" s="122">
        <f t="shared" si="25"/>
        <v>0.44</v>
      </c>
    </row>
    <row r="774" spans="1:6" ht="21">
      <c r="A774" s="120">
        <v>11336</v>
      </c>
      <c r="B774" s="124" t="s">
        <v>1683</v>
      </c>
      <c r="C774" s="123">
        <v>30502725.009999998</v>
      </c>
      <c r="D774" s="123">
        <v>76738660.459999993</v>
      </c>
      <c r="E774" s="121">
        <f t="shared" si="24"/>
        <v>0.39748836931939324</v>
      </c>
      <c r="F774" s="122">
        <f t="shared" si="25"/>
        <v>0.39</v>
      </c>
    </row>
    <row r="775" spans="1:6" ht="21">
      <c r="A775" s="120">
        <v>11337</v>
      </c>
      <c r="B775" s="124" t="s">
        <v>1684</v>
      </c>
      <c r="C775" s="123">
        <v>44119401.099999994</v>
      </c>
      <c r="D775" s="123">
        <v>103167085.20999999</v>
      </c>
      <c r="E775" s="121">
        <f t="shared" si="24"/>
        <v>0.4276499719866419</v>
      </c>
      <c r="F775" s="122">
        <f t="shared" si="25"/>
        <v>0.42</v>
      </c>
    </row>
    <row r="776" spans="1:6" ht="21">
      <c r="A776" s="120">
        <v>11338</v>
      </c>
      <c r="B776" s="124" t="s">
        <v>1685</v>
      </c>
      <c r="C776" s="123">
        <v>51275739.850000001</v>
      </c>
      <c r="D776" s="123">
        <v>81479770.609999999</v>
      </c>
      <c r="E776" s="121">
        <f t="shared" si="24"/>
        <v>0.62930638446970466</v>
      </c>
      <c r="F776" s="122">
        <f t="shared" si="25"/>
        <v>0.62</v>
      </c>
    </row>
    <row r="777" spans="1:6" ht="21">
      <c r="A777" s="120">
        <v>11339</v>
      </c>
      <c r="B777" s="124" t="s">
        <v>1686</v>
      </c>
      <c r="C777" s="123">
        <v>27522937.509999998</v>
      </c>
      <c r="D777" s="123">
        <v>50115552.68</v>
      </c>
      <c r="E777" s="121">
        <f t="shared" si="24"/>
        <v>0.54918954372788531</v>
      </c>
      <c r="F777" s="122">
        <f t="shared" si="25"/>
        <v>0.54</v>
      </c>
    </row>
    <row r="778" spans="1:6" ht="21">
      <c r="A778" s="120">
        <v>11660</v>
      </c>
      <c r="B778" s="124" t="s">
        <v>1687</v>
      </c>
      <c r="C778" s="123">
        <v>19802749.729999997</v>
      </c>
      <c r="D778" s="123">
        <v>49647927.659999996</v>
      </c>
      <c r="E778" s="121">
        <f t="shared" si="24"/>
        <v>0.3988635712171838</v>
      </c>
      <c r="F778" s="122">
        <f t="shared" si="25"/>
        <v>0.39</v>
      </c>
    </row>
    <row r="779" spans="1:6" ht="21">
      <c r="A779" s="120">
        <v>40491</v>
      </c>
      <c r="B779" s="124" t="s">
        <v>1534</v>
      </c>
      <c r="C779" s="123">
        <v>30837858.590000004</v>
      </c>
      <c r="D779" s="123">
        <v>45830504.960000008</v>
      </c>
      <c r="E779" s="121">
        <f t="shared" si="24"/>
        <v>0.67286752823069917</v>
      </c>
      <c r="F779" s="122">
        <f t="shared" si="25"/>
        <v>0.67</v>
      </c>
    </row>
    <row r="780" spans="1:6" ht="21">
      <c r="A780" s="120">
        <v>40492</v>
      </c>
      <c r="B780" s="124" t="s">
        <v>1688</v>
      </c>
      <c r="C780" s="123">
        <v>22601518.690000001</v>
      </c>
      <c r="D780" s="123">
        <v>33331838.320000004</v>
      </c>
      <c r="E780" s="121">
        <f t="shared" si="24"/>
        <v>0.67807597267860498</v>
      </c>
      <c r="F780" s="122">
        <f t="shared" si="25"/>
        <v>0.67</v>
      </c>
    </row>
    <row r="781" spans="1:6" ht="21">
      <c r="A781" s="120">
        <v>40742</v>
      </c>
      <c r="B781" s="124" t="s">
        <v>1689</v>
      </c>
      <c r="C781" s="123">
        <v>29590043.52</v>
      </c>
      <c r="D781" s="123">
        <v>39239819.519999996</v>
      </c>
      <c r="E781" s="121">
        <f t="shared" si="24"/>
        <v>0.75408204935597023</v>
      </c>
      <c r="F781" s="122">
        <f t="shared" si="25"/>
        <v>0.75</v>
      </c>
    </row>
    <row r="782" spans="1:6" ht="21">
      <c r="A782" s="120">
        <v>40743</v>
      </c>
      <c r="B782" s="124" t="s">
        <v>1690</v>
      </c>
      <c r="C782" s="123">
        <v>28955881.990000002</v>
      </c>
      <c r="D782" s="123">
        <v>46699844.400000006</v>
      </c>
      <c r="E782" s="121">
        <f t="shared" si="24"/>
        <v>0.62004236549447689</v>
      </c>
      <c r="F782" s="122">
        <f t="shared" si="25"/>
        <v>0.62</v>
      </c>
    </row>
    <row r="783" spans="1:6" ht="21">
      <c r="A783" s="120">
        <v>10739</v>
      </c>
      <c r="B783" s="124" t="s">
        <v>1691</v>
      </c>
      <c r="C783" s="123">
        <v>78831265.109999999</v>
      </c>
      <c r="D783" s="123">
        <v>358110338.03999996</v>
      </c>
      <c r="E783" s="121">
        <f t="shared" si="24"/>
        <v>0.220131218611161</v>
      </c>
      <c r="F783" s="122">
        <f t="shared" si="25"/>
        <v>0.22</v>
      </c>
    </row>
    <row r="784" spans="1:6" ht="21">
      <c r="A784" s="120">
        <v>10740</v>
      </c>
      <c r="B784" s="124" t="s">
        <v>1692</v>
      </c>
      <c r="C784" s="123">
        <v>80926167.519999981</v>
      </c>
      <c r="D784" s="123">
        <v>316509146.32999998</v>
      </c>
      <c r="E784" s="121">
        <f t="shared" si="24"/>
        <v>0.25568350380505095</v>
      </c>
      <c r="F784" s="122">
        <f t="shared" si="25"/>
        <v>0.25</v>
      </c>
    </row>
    <row r="785" spans="1:6" ht="21">
      <c r="A785" s="120">
        <v>11347</v>
      </c>
      <c r="B785" s="124" t="s">
        <v>1693</v>
      </c>
      <c r="C785" s="123">
        <v>20531725.960000001</v>
      </c>
      <c r="D785" s="123">
        <v>48070337.859999999</v>
      </c>
      <c r="E785" s="121">
        <f t="shared" si="24"/>
        <v>0.42711840344864183</v>
      </c>
      <c r="F785" s="122">
        <f t="shared" si="25"/>
        <v>0.42</v>
      </c>
    </row>
    <row r="786" spans="1:6" ht="21">
      <c r="A786" s="120">
        <v>11348</v>
      </c>
      <c r="B786" s="124" t="s">
        <v>1694</v>
      </c>
      <c r="C786" s="123">
        <v>13046580.68</v>
      </c>
      <c r="D786" s="123">
        <v>41026469.700000003</v>
      </c>
      <c r="E786" s="121">
        <f t="shared" si="24"/>
        <v>0.31800398073246838</v>
      </c>
      <c r="F786" s="122">
        <f t="shared" si="25"/>
        <v>0.31</v>
      </c>
    </row>
    <row r="787" spans="1:6" ht="21">
      <c r="A787" s="120">
        <v>11349</v>
      </c>
      <c r="B787" s="124" t="s">
        <v>1695</v>
      </c>
      <c r="C787" s="123">
        <v>28650840.220000003</v>
      </c>
      <c r="D787" s="123">
        <v>77725347.170000017</v>
      </c>
      <c r="E787" s="121">
        <f t="shared" si="24"/>
        <v>0.36861643290360868</v>
      </c>
      <c r="F787" s="122">
        <f t="shared" si="25"/>
        <v>0.36</v>
      </c>
    </row>
    <row r="788" spans="1:6" ht="21">
      <c r="A788" s="120">
        <v>11350</v>
      </c>
      <c r="B788" s="124" t="s">
        <v>1133</v>
      </c>
      <c r="C788" s="123">
        <v>19252009.359999999</v>
      </c>
      <c r="D788" s="123">
        <v>45732073.319999993</v>
      </c>
      <c r="E788" s="121">
        <f t="shared" si="24"/>
        <v>0.42097390217339054</v>
      </c>
      <c r="F788" s="122">
        <f t="shared" si="25"/>
        <v>0.42</v>
      </c>
    </row>
    <row r="789" spans="1:6" ht="21">
      <c r="A789" s="120">
        <v>11352</v>
      </c>
      <c r="B789" s="124" t="s">
        <v>1696</v>
      </c>
      <c r="C789" s="123">
        <v>23160183.180000003</v>
      </c>
      <c r="D789" s="123">
        <v>65950788.900000006</v>
      </c>
      <c r="E789" s="121">
        <f t="shared" si="24"/>
        <v>0.35117370946263238</v>
      </c>
      <c r="F789" s="122">
        <f t="shared" si="25"/>
        <v>0.35</v>
      </c>
    </row>
    <row r="790" spans="1:6" ht="21">
      <c r="A790" s="120">
        <v>11353</v>
      </c>
      <c r="B790" s="124" t="s">
        <v>1697</v>
      </c>
      <c r="C790" s="123">
        <v>19402934.920000002</v>
      </c>
      <c r="D790" s="123">
        <v>54762726.000000007</v>
      </c>
      <c r="E790" s="121">
        <f t="shared" si="24"/>
        <v>0.35430915035164612</v>
      </c>
      <c r="F790" s="122">
        <f t="shared" si="25"/>
        <v>0.35</v>
      </c>
    </row>
    <row r="791" spans="1:6" ht="21">
      <c r="A791" s="120">
        <v>11354</v>
      </c>
      <c r="B791" s="124" t="s">
        <v>1698</v>
      </c>
      <c r="C791" s="123">
        <v>27493257.460000001</v>
      </c>
      <c r="D791" s="123">
        <v>69966104.180000007</v>
      </c>
      <c r="E791" s="121">
        <f t="shared" si="24"/>
        <v>0.3929510979955208</v>
      </c>
      <c r="F791" s="122">
        <f t="shared" si="25"/>
        <v>0.39</v>
      </c>
    </row>
    <row r="792" spans="1:6" ht="21">
      <c r="A792" s="120">
        <v>10741</v>
      </c>
      <c r="B792" s="124" t="s">
        <v>1699</v>
      </c>
      <c r="C792" s="123">
        <v>453216403.99000001</v>
      </c>
      <c r="D792" s="123">
        <v>1700681345.0900002</v>
      </c>
      <c r="E792" s="121">
        <f t="shared" si="24"/>
        <v>0.26649107741345618</v>
      </c>
      <c r="F792" s="122">
        <f t="shared" si="25"/>
        <v>0.26</v>
      </c>
    </row>
    <row r="793" spans="1:6" ht="21">
      <c r="A793" s="120">
        <v>11355</v>
      </c>
      <c r="B793" s="124" t="s">
        <v>1700</v>
      </c>
      <c r="C793" s="123">
        <v>39957166.850000001</v>
      </c>
      <c r="D793" s="123">
        <v>188952719.81999999</v>
      </c>
      <c r="E793" s="121">
        <f t="shared" si="24"/>
        <v>0.21146648160483728</v>
      </c>
      <c r="F793" s="122">
        <f t="shared" si="25"/>
        <v>0.21</v>
      </c>
    </row>
    <row r="794" spans="1:6" ht="21">
      <c r="A794" s="120">
        <v>11356</v>
      </c>
      <c r="B794" s="124" t="s">
        <v>1701</v>
      </c>
      <c r="C794" s="123">
        <v>45819077.279999994</v>
      </c>
      <c r="D794" s="123">
        <v>138447663.18000001</v>
      </c>
      <c r="E794" s="121">
        <f t="shared" si="24"/>
        <v>0.33094872262617553</v>
      </c>
      <c r="F794" s="122">
        <f t="shared" si="25"/>
        <v>0.33</v>
      </c>
    </row>
    <row r="795" spans="1:6" ht="21">
      <c r="A795" s="120">
        <v>10743</v>
      </c>
      <c r="B795" s="124" t="s">
        <v>1702</v>
      </c>
      <c r="C795" s="123">
        <v>52505810.450000003</v>
      </c>
      <c r="D795" s="123">
        <v>431728093.14999998</v>
      </c>
      <c r="E795" s="121">
        <f t="shared" si="24"/>
        <v>0.12161777582483459</v>
      </c>
      <c r="F795" s="122">
        <f t="shared" si="25"/>
        <v>0.12</v>
      </c>
    </row>
    <row r="796" spans="1:6" ht="21">
      <c r="A796" s="120">
        <v>11323</v>
      </c>
      <c r="B796" s="124" t="s">
        <v>1703</v>
      </c>
      <c r="C796" s="123">
        <v>12221938.84</v>
      </c>
      <c r="D796" s="123">
        <v>35200846.200000003</v>
      </c>
      <c r="E796" s="121">
        <f t="shared" si="24"/>
        <v>0.3472058248417903</v>
      </c>
      <c r="F796" s="122">
        <f t="shared" si="25"/>
        <v>0.34</v>
      </c>
    </row>
    <row r="797" spans="1:6" ht="21">
      <c r="A797" s="120">
        <v>11372</v>
      </c>
      <c r="B797" s="124" t="s">
        <v>1704</v>
      </c>
      <c r="C797" s="123">
        <v>17112106.52</v>
      </c>
      <c r="D797" s="123">
        <v>47749801.229999997</v>
      </c>
      <c r="E797" s="121">
        <f t="shared" si="24"/>
        <v>0.35837021472769803</v>
      </c>
      <c r="F797" s="122">
        <f t="shared" si="25"/>
        <v>0.35</v>
      </c>
    </row>
    <row r="798" spans="1:6" ht="21">
      <c r="A798" s="120">
        <v>11373</v>
      </c>
      <c r="B798" s="124" t="s">
        <v>1705</v>
      </c>
      <c r="C798" s="123">
        <v>23426648.909999996</v>
      </c>
      <c r="D798" s="123">
        <v>80803059.400000006</v>
      </c>
      <c r="E798" s="121">
        <f t="shared" si="24"/>
        <v>0.28992279604205179</v>
      </c>
      <c r="F798" s="122">
        <f t="shared" si="25"/>
        <v>0.28000000000000003</v>
      </c>
    </row>
    <row r="799" spans="1:6" ht="21">
      <c r="A799" s="120">
        <v>11374</v>
      </c>
      <c r="B799" s="124" t="s">
        <v>1706</v>
      </c>
      <c r="C799" s="123">
        <v>18635702.079999998</v>
      </c>
      <c r="D799" s="123">
        <v>39875118.049999997</v>
      </c>
      <c r="E799" s="121">
        <f t="shared" si="24"/>
        <v>0.46735164662415335</v>
      </c>
      <c r="F799" s="122">
        <f t="shared" si="25"/>
        <v>0.46</v>
      </c>
    </row>
    <row r="800" spans="1:6" ht="21">
      <c r="A800" s="120">
        <v>10681</v>
      </c>
      <c r="B800" s="124" t="s">
        <v>1707</v>
      </c>
      <c r="C800" s="123">
        <v>534059599.75999993</v>
      </c>
      <c r="D800" s="123">
        <v>1974435199.6300001</v>
      </c>
      <c r="E800" s="121">
        <f t="shared" si="24"/>
        <v>0.27048727649308529</v>
      </c>
      <c r="F800" s="122">
        <f t="shared" si="25"/>
        <v>0.27</v>
      </c>
    </row>
    <row r="801" spans="1:6" ht="21">
      <c r="A801" s="120">
        <v>10742</v>
      </c>
      <c r="B801" s="124" t="s">
        <v>1708</v>
      </c>
      <c r="C801" s="123">
        <v>87131654.079999998</v>
      </c>
      <c r="D801" s="123">
        <v>341333034.49000001</v>
      </c>
      <c r="E801" s="121">
        <f t="shared" si="24"/>
        <v>0.25526874130477012</v>
      </c>
      <c r="F801" s="122">
        <f t="shared" si="25"/>
        <v>0.25</v>
      </c>
    </row>
    <row r="802" spans="1:6" ht="21">
      <c r="A802" s="120">
        <v>11357</v>
      </c>
      <c r="B802" s="124" t="s">
        <v>1709</v>
      </c>
      <c r="C802" s="123">
        <v>90372666.040000007</v>
      </c>
      <c r="D802" s="123">
        <v>229919114.25</v>
      </c>
      <c r="E802" s="121">
        <f t="shared" si="24"/>
        <v>0.39306286619447522</v>
      </c>
      <c r="F802" s="122">
        <f t="shared" si="25"/>
        <v>0.39</v>
      </c>
    </row>
    <row r="803" spans="1:6" ht="21">
      <c r="A803" s="120">
        <v>11358</v>
      </c>
      <c r="B803" s="124" t="s">
        <v>1710</v>
      </c>
      <c r="C803" s="123">
        <v>34337662.579999998</v>
      </c>
      <c r="D803" s="123">
        <v>71902120.620000005</v>
      </c>
      <c r="E803" s="121">
        <f t="shared" si="24"/>
        <v>0.47756119407761627</v>
      </c>
      <c r="F803" s="122">
        <f t="shared" si="25"/>
        <v>0.47</v>
      </c>
    </row>
    <row r="804" spans="1:6" ht="21">
      <c r="A804" s="120">
        <v>11359</v>
      </c>
      <c r="B804" s="124" t="s">
        <v>1711</v>
      </c>
      <c r="C804" s="123">
        <v>37831628.969999999</v>
      </c>
      <c r="D804" s="123">
        <v>83676525.549999982</v>
      </c>
      <c r="E804" s="121">
        <f t="shared" si="24"/>
        <v>0.45211758879010971</v>
      </c>
      <c r="F804" s="122">
        <f t="shared" si="25"/>
        <v>0.45</v>
      </c>
    </row>
    <row r="805" spans="1:6" ht="21">
      <c r="A805" s="120">
        <v>11360</v>
      </c>
      <c r="B805" s="124" t="s">
        <v>1712</v>
      </c>
      <c r="C805" s="123">
        <v>45671006.460000001</v>
      </c>
      <c r="D805" s="123">
        <v>111744831.10000001</v>
      </c>
      <c r="E805" s="121">
        <f t="shared" si="24"/>
        <v>0.40870800027545967</v>
      </c>
      <c r="F805" s="122">
        <f t="shared" si="25"/>
        <v>0.4</v>
      </c>
    </row>
    <row r="806" spans="1:6" ht="21">
      <c r="A806" s="120">
        <v>11361</v>
      </c>
      <c r="B806" s="124" t="s">
        <v>1713</v>
      </c>
      <c r="C806" s="123">
        <v>46992867.010000005</v>
      </c>
      <c r="D806" s="123">
        <v>89739722.340000004</v>
      </c>
      <c r="E806" s="121">
        <f t="shared" si="24"/>
        <v>0.52365737027752879</v>
      </c>
      <c r="F806" s="122">
        <f t="shared" si="25"/>
        <v>0.52</v>
      </c>
    </row>
    <row r="807" spans="1:6" ht="21">
      <c r="A807" s="120">
        <v>11362</v>
      </c>
      <c r="B807" s="124" t="s">
        <v>1714</v>
      </c>
      <c r="C807" s="123">
        <v>41283782.869999997</v>
      </c>
      <c r="D807" s="123">
        <v>79795005.36999999</v>
      </c>
      <c r="E807" s="121">
        <f t="shared" si="24"/>
        <v>0.51737301950882741</v>
      </c>
      <c r="F807" s="122">
        <f t="shared" si="25"/>
        <v>0.51</v>
      </c>
    </row>
    <row r="808" spans="1:6" ht="21">
      <c r="A808" s="120">
        <v>11363</v>
      </c>
      <c r="B808" s="124" t="s">
        <v>1715</v>
      </c>
      <c r="C808" s="123">
        <v>41213543.749999993</v>
      </c>
      <c r="D808" s="123">
        <v>76272600.849999994</v>
      </c>
      <c r="E808" s="121">
        <f t="shared" si="24"/>
        <v>0.5403453309669064</v>
      </c>
      <c r="F808" s="122">
        <f t="shared" si="25"/>
        <v>0.54</v>
      </c>
    </row>
    <row r="809" spans="1:6" ht="21">
      <c r="A809" s="120">
        <v>11364</v>
      </c>
      <c r="B809" s="124" t="s">
        <v>1716</v>
      </c>
      <c r="C809" s="123">
        <v>36628976.069999993</v>
      </c>
      <c r="D809" s="123">
        <v>67219306.809999987</v>
      </c>
      <c r="E809" s="121">
        <f t="shared" si="24"/>
        <v>0.54491749183808635</v>
      </c>
      <c r="F809" s="122">
        <f t="shared" si="25"/>
        <v>0.54</v>
      </c>
    </row>
    <row r="810" spans="1:6" ht="21">
      <c r="A810" s="120">
        <v>11365</v>
      </c>
      <c r="B810" s="124" t="s">
        <v>1717</v>
      </c>
      <c r="C810" s="123">
        <v>30021771.160000004</v>
      </c>
      <c r="D810" s="123">
        <v>72966365.109999999</v>
      </c>
      <c r="E810" s="121">
        <f t="shared" si="24"/>
        <v>0.41144671404065236</v>
      </c>
      <c r="F810" s="122">
        <f t="shared" si="25"/>
        <v>0.41</v>
      </c>
    </row>
    <row r="811" spans="1:6" ht="21">
      <c r="A811" s="120">
        <v>11366</v>
      </c>
      <c r="B811" s="124" t="s">
        <v>1718</v>
      </c>
      <c r="C811" s="123">
        <v>54292480.989999995</v>
      </c>
      <c r="D811" s="123">
        <v>131895145.97999999</v>
      </c>
      <c r="E811" s="121">
        <f t="shared" si="24"/>
        <v>0.41163365479903763</v>
      </c>
      <c r="F811" s="122">
        <f t="shared" si="25"/>
        <v>0.41</v>
      </c>
    </row>
    <row r="812" spans="1:6" ht="21">
      <c r="A812" s="120">
        <v>11367</v>
      </c>
      <c r="B812" s="124" t="s">
        <v>1719</v>
      </c>
      <c r="C812" s="123">
        <v>31735680.870000001</v>
      </c>
      <c r="D812" s="123">
        <v>67316205.900000006</v>
      </c>
      <c r="E812" s="121">
        <f t="shared" si="24"/>
        <v>0.4714419127712603</v>
      </c>
      <c r="F812" s="122">
        <f t="shared" si="25"/>
        <v>0.47</v>
      </c>
    </row>
    <row r="813" spans="1:6" ht="21">
      <c r="A813" s="120">
        <v>11368</v>
      </c>
      <c r="B813" s="124" t="s">
        <v>1720</v>
      </c>
      <c r="C813" s="123">
        <v>45046657.520000003</v>
      </c>
      <c r="D813" s="123">
        <v>85113643.350000009</v>
      </c>
      <c r="E813" s="121">
        <f t="shared" si="24"/>
        <v>0.52925307561751789</v>
      </c>
      <c r="F813" s="122">
        <f t="shared" si="25"/>
        <v>0.52</v>
      </c>
    </row>
    <row r="814" spans="1:6" ht="21">
      <c r="A814" s="120">
        <v>11369</v>
      </c>
      <c r="B814" s="124" t="s">
        <v>1721</v>
      </c>
      <c r="C814" s="123">
        <v>56480361.140000015</v>
      </c>
      <c r="D814" s="123">
        <v>107095851</v>
      </c>
      <c r="E814" s="121">
        <f t="shared" si="24"/>
        <v>0.5273814121893482</v>
      </c>
      <c r="F814" s="122">
        <f t="shared" si="25"/>
        <v>0.52</v>
      </c>
    </row>
    <row r="815" spans="1:6" ht="21">
      <c r="A815" s="120">
        <v>11370</v>
      </c>
      <c r="B815" s="124" t="s">
        <v>1722</v>
      </c>
      <c r="C815" s="123">
        <v>50531744.510000005</v>
      </c>
      <c r="D815" s="123">
        <v>121409721.59</v>
      </c>
      <c r="E815" s="121">
        <f t="shared" si="24"/>
        <v>0.41620838799585952</v>
      </c>
      <c r="F815" s="122">
        <f t="shared" si="25"/>
        <v>0.41</v>
      </c>
    </row>
    <row r="816" spans="1:6" ht="21">
      <c r="A816" s="120">
        <v>11371</v>
      </c>
      <c r="B816" s="124" t="s">
        <v>1723</v>
      </c>
      <c r="C816" s="123">
        <v>39127817.729999997</v>
      </c>
      <c r="D816" s="123">
        <v>68759091.879999995</v>
      </c>
      <c r="E816" s="121">
        <f t="shared" si="24"/>
        <v>0.56905663905926496</v>
      </c>
      <c r="F816" s="122">
        <f t="shared" si="25"/>
        <v>0.56000000000000005</v>
      </c>
    </row>
    <row r="817" spans="1:6" ht="21">
      <c r="A817" s="120">
        <v>11459</v>
      </c>
      <c r="B817" s="124" t="s">
        <v>1724</v>
      </c>
      <c r="C817" s="123">
        <v>71303778.969999999</v>
      </c>
      <c r="D817" s="123">
        <v>157484697.75</v>
      </c>
      <c r="E817" s="121">
        <f t="shared" si="24"/>
        <v>0.45276639564811305</v>
      </c>
      <c r="F817" s="122">
        <f t="shared" si="25"/>
        <v>0.45</v>
      </c>
    </row>
    <row r="818" spans="1:6" ht="21">
      <c r="A818" s="120">
        <v>11654</v>
      </c>
      <c r="B818" s="124" t="s">
        <v>1725</v>
      </c>
      <c r="C818" s="123">
        <v>39086495.43</v>
      </c>
      <c r="D818" s="123">
        <v>58648885.519999996</v>
      </c>
      <c r="E818" s="121">
        <f t="shared" si="24"/>
        <v>0.66644907372828122</v>
      </c>
      <c r="F818" s="122">
        <f t="shared" si="25"/>
        <v>0.66</v>
      </c>
    </row>
    <row r="819" spans="1:6" ht="21">
      <c r="A819" s="120">
        <v>14138</v>
      </c>
      <c r="B819" s="124" t="s">
        <v>1726</v>
      </c>
      <c r="C819" s="123">
        <v>30409116.609999999</v>
      </c>
      <c r="D819" s="123">
        <v>111083743.75</v>
      </c>
      <c r="E819" s="121">
        <f t="shared" si="24"/>
        <v>0.27374947569679836</v>
      </c>
      <c r="F819" s="122">
        <f t="shared" si="25"/>
        <v>0.27</v>
      </c>
    </row>
    <row r="820" spans="1:6" ht="21">
      <c r="A820" s="120">
        <v>10683</v>
      </c>
      <c r="B820" s="124" t="s">
        <v>1727</v>
      </c>
      <c r="C820" s="123">
        <v>319418343.38000011</v>
      </c>
      <c r="D820" s="123">
        <v>1154857643.0799999</v>
      </c>
      <c r="E820" s="121">
        <f t="shared" si="24"/>
        <v>0.27658676832939588</v>
      </c>
      <c r="F820" s="122">
        <f t="shared" si="25"/>
        <v>0.27</v>
      </c>
    </row>
    <row r="821" spans="1:6" ht="21">
      <c r="A821" s="120">
        <v>11407</v>
      </c>
      <c r="B821" s="124" t="s">
        <v>1728</v>
      </c>
      <c r="C821" s="123">
        <v>77516815.310000017</v>
      </c>
      <c r="D821" s="123">
        <v>155765436.09</v>
      </c>
      <c r="E821" s="121">
        <f t="shared" si="24"/>
        <v>0.49765093756237061</v>
      </c>
      <c r="F821" s="122">
        <f t="shared" si="25"/>
        <v>0.49</v>
      </c>
    </row>
    <row r="822" spans="1:6" ht="21">
      <c r="A822" s="120">
        <v>11408</v>
      </c>
      <c r="B822" s="124" t="s">
        <v>1729</v>
      </c>
      <c r="C822" s="123">
        <v>56692124.789999999</v>
      </c>
      <c r="D822" s="123">
        <v>131313520.69</v>
      </c>
      <c r="E822" s="121">
        <f t="shared" si="24"/>
        <v>0.43173105474672807</v>
      </c>
      <c r="F822" s="122">
        <f t="shared" si="25"/>
        <v>0.43</v>
      </c>
    </row>
    <row r="823" spans="1:6" ht="21">
      <c r="A823" s="120">
        <v>11409</v>
      </c>
      <c r="B823" s="124" t="s">
        <v>1730</v>
      </c>
      <c r="C823" s="123">
        <v>59401283.829999998</v>
      </c>
      <c r="D823" s="123">
        <v>105762969.05</v>
      </c>
      <c r="E823" s="121">
        <f t="shared" si="24"/>
        <v>0.56164538839598699</v>
      </c>
      <c r="F823" s="122">
        <f t="shared" si="25"/>
        <v>0.56000000000000005</v>
      </c>
    </row>
    <row r="824" spans="1:6" ht="21">
      <c r="A824" s="120">
        <v>11410</v>
      </c>
      <c r="B824" s="124" t="s">
        <v>1731</v>
      </c>
      <c r="C824" s="123">
        <v>43863803.25</v>
      </c>
      <c r="D824" s="123">
        <v>84245452.769999996</v>
      </c>
      <c r="E824" s="121">
        <f t="shared" si="24"/>
        <v>0.52066671621735294</v>
      </c>
      <c r="F824" s="122">
        <f t="shared" si="25"/>
        <v>0.52</v>
      </c>
    </row>
    <row r="825" spans="1:6" ht="21">
      <c r="A825" s="120">
        <v>11411</v>
      </c>
      <c r="B825" s="124" t="s">
        <v>1732</v>
      </c>
      <c r="C825" s="123">
        <v>100612129.45999999</v>
      </c>
      <c r="D825" s="123">
        <v>220801574.81</v>
      </c>
      <c r="E825" s="121">
        <f t="shared" si="24"/>
        <v>0.4556676262231229</v>
      </c>
      <c r="F825" s="122">
        <f t="shared" si="25"/>
        <v>0.45</v>
      </c>
    </row>
    <row r="826" spans="1:6" ht="21">
      <c r="A826" s="120">
        <v>11412</v>
      </c>
      <c r="B826" s="124" t="s">
        <v>1733</v>
      </c>
      <c r="C826" s="123">
        <v>46775251.879999995</v>
      </c>
      <c r="D826" s="123">
        <v>86988347.24000001</v>
      </c>
      <c r="E826" s="121">
        <f t="shared" si="24"/>
        <v>0.53771859523836596</v>
      </c>
      <c r="F826" s="122">
        <f t="shared" si="25"/>
        <v>0.53</v>
      </c>
    </row>
    <row r="827" spans="1:6" ht="21">
      <c r="A827" s="120">
        <v>11413</v>
      </c>
      <c r="B827" s="124" t="s">
        <v>1734</v>
      </c>
      <c r="C827" s="123">
        <v>46775543.939999998</v>
      </c>
      <c r="D827" s="123">
        <v>110222262.19</v>
      </c>
      <c r="E827" s="121">
        <f t="shared" si="24"/>
        <v>0.42437474073403425</v>
      </c>
      <c r="F827" s="122">
        <f t="shared" si="25"/>
        <v>0.42</v>
      </c>
    </row>
    <row r="828" spans="1:6" ht="21">
      <c r="A828" s="120">
        <v>14139</v>
      </c>
      <c r="B828" s="124" t="s">
        <v>1735</v>
      </c>
      <c r="C828" s="123">
        <v>35296249.400000006</v>
      </c>
      <c r="D828" s="123">
        <v>77229809.459999993</v>
      </c>
      <c r="E828" s="121">
        <f t="shared" si="24"/>
        <v>0.45702882924087962</v>
      </c>
      <c r="F828" s="122">
        <f t="shared" si="25"/>
        <v>0.45</v>
      </c>
    </row>
    <row r="829" spans="1:6" ht="21">
      <c r="A829" s="120">
        <v>28817</v>
      </c>
      <c r="B829" s="124" t="s">
        <v>1736</v>
      </c>
      <c r="C829" s="123">
        <v>29339845.020000007</v>
      </c>
      <c r="D829" s="123">
        <v>41707710.43</v>
      </c>
      <c r="E829" s="121">
        <f t="shared" si="24"/>
        <v>0.70346333369803271</v>
      </c>
      <c r="F829" s="122">
        <f t="shared" si="25"/>
        <v>0.7</v>
      </c>
    </row>
    <row r="830" spans="1:6" ht="21">
      <c r="A830" s="120">
        <v>10750</v>
      </c>
      <c r="B830" s="124" t="s">
        <v>1737</v>
      </c>
      <c r="C830" s="123">
        <v>271040655.79000002</v>
      </c>
      <c r="D830" s="123">
        <v>776100678.01999998</v>
      </c>
      <c r="E830" s="121">
        <f t="shared" si="24"/>
        <v>0.3492338861002971</v>
      </c>
      <c r="F830" s="122">
        <f t="shared" si="25"/>
        <v>0.34</v>
      </c>
    </row>
    <row r="831" spans="1:6" ht="21">
      <c r="A831" s="120">
        <v>10751</v>
      </c>
      <c r="B831" s="124" t="s">
        <v>1738</v>
      </c>
      <c r="C831" s="123">
        <v>115999597.43000001</v>
      </c>
      <c r="D831" s="123">
        <v>403273330.74000001</v>
      </c>
      <c r="E831" s="121">
        <f t="shared" si="24"/>
        <v>0.2876450997072944</v>
      </c>
      <c r="F831" s="122">
        <f t="shared" si="25"/>
        <v>0.28000000000000003</v>
      </c>
    </row>
    <row r="832" spans="1:6" ht="21">
      <c r="A832" s="120">
        <v>11435</v>
      </c>
      <c r="B832" s="124" t="s">
        <v>1739</v>
      </c>
      <c r="C832" s="123">
        <v>73689225.940000013</v>
      </c>
      <c r="D832" s="123">
        <v>145056566.69999999</v>
      </c>
      <c r="E832" s="121">
        <f t="shared" si="24"/>
        <v>0.50800337838135268</v>
      </c>
      <c r="F832" s="122">
        <f t="shared" si="25"/>
        <v>0.5</v>
      </c>
    </row>
    <row r="833" spans="1:6" ht="21">
      <c r="A833" s="120">
        <v>11436</v>
      </c>
      <c r="B833" s="124" t="s">
        <v>1740</v>
      </c>
      <c r="C833" s="123">
        <v>60914844.239999995</v>
      </c>
      <c r="D833" s="123">
        <v>129229516.98999999</v>
      </c>
      <c r="E833" s="121">
        <f t="shared" si="24"/>
        <v>0.47136943369302919</v>
      </c>
      <c r="F833" s="122">
        <f t="shared" si="25"/>
        <v>0.47</v>
      </c>
    </row>
    <row r="834" spans="1:6" ht="21">
      <c r="A834" s="120">
        <v>11437</v>
      </c>
      <c r="B834" s="124" t="s">
        <v>1741</v>
      </c>
      <c r="C834" s="123">
        <v>97556859.280000001</v>
      </c>
      <c r="D834" s="123">
        <v>198917933.88999999</v>
      </c>
      <c r="E834" s="121">
        <f t="shared" ref="E834:E897" si="26">SUM(C834/D834)</f>
        <v>0.4904377266151787</v>
      </c>
      <c r="F834" s="122">
        <f t="shared" ref="F834:F897" si="27">TRUNC(E834,2)</f>
        <v>0.49</v>
      </c>
    </row>
    <row r="835" spans="1:6" ht="21">
      <c r="A835" s="120">
        <v>11438</v>
      </c>
      <c r="B835" s="124" t="s">
        <v>1742</v>
      </c>
      <c r="C835" s="123">
        <v>86443424.149999991</v>
      </c>
      <c r="D835" s="123">
        <v>160972288.66</v>
      </c>
      <c r="E835" s="121">
        <f t="shared" si="26"/>
        <v>0.53700810785254316</v>
      </c>
      <c r="F835" s="122">
        <f t="shared" si="27"/>
        <v>0.53</v>
      </c>
    </row>
    <row r="836" spans="1:6" ht="21">
      <c r="A836" s="120">
        <v>11439</v>
      </c>
      <c r="B836" s="124" t="s">
        <v>1743</v>
      </c>
      <c r="C836" s="123">
        <v>54067558.040000007</v>
      </c>
      <c r="D836" s="123">
        <v>96294346.719999999</v>
      </c>
      <c r="E836" s="121">
        <f t="shared" si="26"/>
        <v>0.56148216257403993</v>
      </c>
      <c r="F836" s="122">
        <f t="shared" si="27"/>
        <v>0.56000000000000005</v>
      </c>
    </row>
    <row r="837" spans="1:6" ht="21">
      <c r="A837" s="120">
        <v>11440</v>
      </c>
      <c r="B837" s="124" t="s">
        <v>1744</v>
      </c>
      <c r="C837" s="123">
        <v>56773689.079999998</v>
      </c>
      <c r="D837" s="123">
        <v>124750951.55000001</v>
      </c>
      <c r="E837" s="121">
        <f t="shared" si="26"/>
        <v>0.45509624074687061</v>
      </c>
      <c r="F837" s="122">
        <f t="shared" si="27"/>
        <v>0.45</v>
      </c>
    </row>
    <row r="838" spans="1:6" ht="21">
      <c r="A838" s="120">
        <v>11441</v>
      </c>
      <c r="B838" s="124" t="s">
        <v>1745</v>
      </c>
      <c r="C838" s="123">
        <v>43001699.319999993</v>
      </c>
      <c r="D838" s="123">
        <v>82441664.859999985</v>
      </c>
      <c r="E838" s="121">
        <f t="shared" si="26"/>
        <v>0.52160153962227973</v>
      </c>
      <c r="F838" s="122">
        <f t="shared" si="27"/>
        <v>0.52</v>
      </c>
    </row>
    <row r="839" spans="1:6" ht="21">
      <c r="A839" s="120">
        <v>11442</v>
      </c>
      <c r="B839" s="124" t="s">
        <v>1746</v>
      </c>
      <c r="C839" s="123">
        <v>59489357.449999996</v>
      </c>
      <c r="D839" s="123">
        <v>118324678.04999998</v>
      </c>
      <c r="E839" s="121">
        <f t="shared" si="26"/>
        <v>0.50276373813467568</v>
      </c>
      <c r="F839" s="122">
        <f t="shared" si="27"/>
        <v>0.5</v>
      </c>
    </row>
    <row r="840" spans="1:6" ht="21">
      <c r="A840" s="120">
        <v>13818</v>
      </c>
      <c r="B840" s="124" t="s">
        <v>1747</v>
      </c>
      <c r="C840" s="123">
        <v>62829371.789999999</v>
      </c>
      <c r="D840" s="123">
        <v>106262508.31</v>
      </c>
      <c r="E840" s="121">
        <f t="shared" si="26"/>
        <v>0.59126565699642286</v>
      </c>
      <c r="F840" s="122">
        <f t="shared" si="27"/>
        <v>0.59</v>
      </c>
    </row>
    <row r="841" spans="1:6" ht="21">
      <c r="A841" s="120">
        <v>15010</v>
      </c>
      <c r="B841" s="124" t="s">
        <v>1748</v>
      </c>
      <c r="C841" s="123">
        <v>56333121.670000002</v>
      </c>
      <c r="D841" s="123">
        <v>101787632.88</v>
      </c>
      <c r="E841" s="121">
        <f t="shared" si="26"/>
        <v>0.55343778095726559</v>
      </c>
      <c r="F841" s="122">
        <f t="shared" si="27"/>
        <v>0.55000000000000004</v>
      </c>
    </row>
    <row r="842" spans="1:6" ht="21">
      <c r="A842" s="120">
        <v>23771</v>
      </c>
      <c r="B842" s="124" t="s">
        <v>1749</v>
      </c>
      <c r="C842" s="123">
        <v>52533590.770000011</v>
      </c>
      <c r="D842" s="123">
        <v>119762210.38000001</v>
      </c>
      <c r="E842" s="121">
        <f t="shared" si="26"/>
        <v>0.43864914152229934</v>
      </c>
      <c r="F842" s="122">
        <f t="shared" si="27"/>
        <v>0.43</v>
      </c>
    </row>
    <row r="843" spans="1:6" ht="21">
      <c r="A843" s="120">
        <v>10748</v>
      </c>
      <c r="B843" s="124" t="s">
        <v>1750</v>
      </c>
      <c r="C843" s="123">
        <v>318908138.63</v>
      </c>
      <c r="D843" s="123">
        <v>903723265.65999997</v>
      </c>
      <c r="E843" s="121">
        <f t="shared" si="26"/>
        <v>0.35288251475643656</v>
      </c>
      <c r="F843" s="122">
        <f t="shared" si="27"/>
        <v>0.35</v>
      </c>
    </row>
    <row r="844" spans="1:6" ht="21">
      <c r="A844" s="120">
        <v>11423</v>
      </c>
      <c r="B844" s="124" t="s">
        <v>1751</v>
      </c>
      <c r="C844" s="123">
        <v>66704166.140000001</v>
      </c>
      <c r="D844" s="123">
        <v>165662757.47</v>
      </c>
      <c r="E844" s="121">
        <f t="shared" si="26"/>
        <v>0.4026503431350858</v>
      </c>
      <c r="F844" s="122">
        <f t="shared" si="27"/>
        <v>0.4</v>
      </c>
    </row>
    <row r="845" spans="1:6" ht="21">
      <c r="A845" s="120">
        <v>11424</v>
      </c>
      <c r="B845" s="124" t="s">
        <v>1752</v>
      </c>
      <c r="C845" s="123">
        <v>65103225.749999985</v>
      </c>
      <c r="D845" s="123">
        <v>124253259.58999997</v>
      </c>
      <c r="E845" s="121">
        <f t="shared" si="26"/>
        <v>0.5239558782185828</v>
      </c>
      <c r="F845" s="122">
        <f t="shared" si="27"/>
        <v>0.52</v>
      </c>
    </row>
    <row r="846" spans="1:6" ht="21">
      <c r="A846" s="120">
        <v>11425</v>
      </c>
      <c r="B846" s="124" t="s">
        <v>1753</v>
      </c>
      <c r="C846" s="123">
        <v>41577786.629999995</v>
      </c>
      <c r="D846" s="123">
        <v>97928367.689999998</v>
      </c>
      <c r="E846" s="121">
        <f t="shared" si="26"/>
        <v>0.42457346743098762</v>
      </c>
      <c r="F846" s="122">
        <f t="shared" si="27"/>
        <v>0.42</v>
      </c>
    </row>
    <row r="847" spans="1:6" ht="21">
      <c r="A847" s="120">
        <v>11426</v>
      </c>
      <c r="B847" s="124" t="s">
        <v>1754</v>
      </c>
      <c r="C847" s="123">
        <v>58645614.700000003</v>
      </c>
      <c r="D847" s="123">
        <v>110463807.52000001</v>
      </c>
      <c r="E847" s="121">
        <f t="shared" si="26"/>
        <v>0.53090343359187508</v>
      </c>
      <c r="F847" s="122">
        <f t="shared" si="27"/>
        <v>0.53</v>
      </c>
    </row>
    <row r="848" spans="1:6" ht="21">
      <c r="A848" s="120">
        <v>11427</v>
      </c>
      <c r="B848" s="124" t="s">
        <v>1755</v>
      </c>
      <c r="C848" s="123">
        <v>52763263.700000003</v>
      </c>
      <c r="D848" s="123">
        <v>91095561.429999992</v>
      </c>
      <c r="E848" s="121">
        <f t="shared" si="26"/>
        <v>0.57920784362852362</v>
      </c>
      <c r="F848" s="122">
        <f t="shared" si="27"/>
        <v>0.56999999999999995</v>
      </c>
    </row>
    <row r="849" spans="1:6" ht="21">
      <c r="A849" s="120">
        <v>11428</v>
      </c>
      <c r="B849" s="124" t="s">
        <v>1756</v>
      </c>
      <c r="C849" s="123">
        <v>38234971.849999994</v>
      </c>
      <c r="D849" s="123">
        <v>73893128.599999994</v>
      </c>
      <c r="E849" s="121">
        <f t="shared" si="26"/>
        <v>0.51743609418643555</v>
      </c>
      <c r="F849" s="122">
        <f t="shared" si="27"/>
        <v>0.51</v>
      </c>
    </row>
    <row r="850" spans="1:6" ht="21">
      <c r="A850" s="120">
        <v>11429</v>
      </c>
      <c r="B850" s="124" t="s">
        <v>1757</v>
      </c>
      <c r="C850" s="123">
        <v>70744134.420000002</v>
      </c>
      <c r="D850" s="123">
        <v>145899793.71000001</v>
      </c>
      <c r="E850" s="121">
        <f t="shared" si="26"/>
        <v>0.48488166172884162</v>
      </c>
      <c r="F850" s="122">
        <f t="shared" si="27"/>
        <v>0.48</v>
      </c>
    </row>
    <row r="851" spans="1:6" ht="21">
      <c r="A851" s="120">
        <v>11430</v>
      </c>
      <c r="B851" s="124" t="s">
        <v>1758</v>
      </c>
      <c r="C851" s="123">
        <v>82634671.660000011</v>
      </c>
      <c r="D851" s="123">
        <v>145037925.55000001</v>
      </c>
      <c r="E851" s="121">
        <f t="shared" si="26"/>
        <v>0.56974526729226238</v>
      </c>
      <c r="F851" s="122">
        <f t="shared" si="27"/>
        <v>0.56000000000000005</v>
      </c>
    </row>
    <row r="852" spans="1:6" ht="21">
      <c r="A852" s="120">
        <v>11431</v>
      </c>
      <c r="B852" s="124" t="s">
        <v>1759</v>
      </c>
      <c r="C852" s="123">
        <v>44343797.710000001</v>
      </c>
      <c r="D852" s="123">
        <v>79501282.890000015</v>
      </c>
      <c r="E852" s="121">
        <f t="shared" si="26"/>
        <v>0.55777461819522078</v>
      </c>
      <c r="F852" s="122">
        <f t="shared" si="27"/>
        <v>0.55000000000000004</v>
      </c>
    </row>
    <row r="853" spans="1:6" ht="21">
      <c r="A853" s="120">
        <v>11460</v>
      </c>
      <c r="B853" s="124" t="s">
        <v>1760</v>
      </c>
      <c r="C853" s="123">
        <v>78244334.279999986</v>
      </c>
      <c r="D853" s="123">
        <v>154947297.75999999</v>
      </c>
      <c r="E853" s="121">
        <f t="shared" si="26"/>
        <v>0.50497385505356618</v>
      </c>
      <c r="F853" s="122">
        <f t="shared" si="27"/>
        <v>0.5</v>
      </c>
    </row>
    <row r="854" spans="1:6" ht="21">
      <c r="A854" s="120">
        <v>11464</v>
      </c>
      <c r="B854" s="124" t="s">
        <v>1761</v>
      </c>
      <c r="C854" s="123">
        <v>47390072.780000001</v>
      </c>
      <c r="D854" s="123">
        <v>78394235.709999993</v>
      </c>
      <c r="E854" s="121">
        <f t="shared" si="26"/>
        <v>0.60450966006362772</v>
      </c>
      <c r="F854" s="122">
        <f t="shared" si="27"/>
        <v>0.6</v>
      </c>
    </row>
    <row r="855" spans="1:6" ht="21">
      <c r="A855" s="120">
        <v>10747</v>
      </c>
      <c r="B855" s="124" t="s">
        <v>1762</v>
      </c>
      <c r="C855" s="123">
        <v>271408365.27000004</v>
      </c>
      <c r="D855" s="123">
        <v>1036034699.6000001</v>
      </c>
      <c r="E855" s="121">
        <f t="shared" si="26"/>
        <v>0.26196841223058204</v>
      </c>
      <c r="F855" s="122">
        <f t="shared" si="27"/>
        <v>0.26</v>
      </c>
    </row>
    <row r="856" spans="1:6" ht="21">
      <c r="A856" s="120">
        <v>11414</v>
      </c>
      <c r="B856" s="124" t="s">
        <v>1763</v>
      </c>
      <c r="C856" s="123">
        <v>40761038.629999995</v>
      </c>
      <c r="D856" s="123">
        <v>74016110.890000001</v>
      </c>
      <c r="E856" s="121">
        <f t="shared" si="26"/>
        <v>0.55070494977205087</v>
      </c>
      <c r="F856" s="122">
        <f t="shared" si="27"/>
        <v>0.55000000000000004</v>
      </c>
    </row>
    <row r="857" spans="1:6" ht="21">
      <c r="A857" s="120">
        <v>11415</v>
      </c>
      <c r="B857" s="124" t="s">
        <v>1764</v>
      </c>
      <c r="C857" s="123">
        <v>38874587.409999996</v>
      </c>
      <c r="D857" s="123">
        <v>83529743.229999989</v>
      </c>
      <c r="E857" s="121">
        <f t="shared" si="26"/>
        <v>0.46539814330517487</v>
      </c>
      <c r="F857" s="122">
        <f t="shared" si="27"/>
        <v>0.46</v>
      </c>
    </row>
    <row r="858" spans="1:6" ht="21">
      <c r="A858" s="120">
        <v>11416</v>
      </c>
      <c r="B858" s="124" t="s">
        <v>1765</v>
      </c>
      <c r="C858" s="123">
        <v>41761581.210000001</v>
      </c>
      <c r="D858" s="123">
        <v>82466026.939999998</v>
      </c>
      <c r="E858" s="121">
        <f t="shared" si="26"/>
        <v>0.50640952110357607</v>
      </c>
      <c r="F858" s="122">
        <f t="shared" si="27"/>
        <v>0.5</v>
      </c>
    </row>
    <row r="859" spans="1:6" ht="21">
      <c r="A859" s="120">
        <v>11417</v>
      </c>
      <c r="B859" s="124" t="s">
        <v>1766</v>
      </c>
      <c r="C859" s="123">
        <v>76231811.109999985</v>
      </c>
      <c r="D859" s="123">
        <v>198146907.43000001</v>
      </c>
      <c r="E859" s="121">
        <f t="shared" si="26"/>
        <v>0.38472369868770545</v>
      </c>
      <c r="F859" s="122">
        <f t="shared" si="27"/>
        <v>0.38</v>
      </c>
    </row>
    <row r="860" spans="1:6" ht="21">
      <c r="A860" s="120">
        <v>11418</v>
      </c>
      <c r="B860" s="124" t="s">
        <v>1767</v>
      </c>
      <c r="C860" s="123">
        <v>47944223.760000005</v>
      </c>
      <c r="D860" s="123">
        <v>91784637.330000013</v>
      </c>
      <c r="E860" s="121">
        <f t="shared" si="26"/>
        <v>0.52235564855611549</v>
      </c>
      <c r="F860" s="122">
        <f t="shared" si="27"/>
        <v>0.52</v>
      </c>
    </row>
    <row r="861" spans="1:6" ht="21">
      <c r="A861" s="120">
        <v>11419</v>
      </c>
      <c r="B861" s="124" t="s">
        <v>1768</v>
      </c>
      <c r="C861" s="123">
        <v>22491170.480000004</v>
      </c>
      <c r="D861" s="123">
        <v>59973591.910000011</v>
      </c>
      <c r="E861" s="121">
        <f t="shared" si="26"/>
        <v>0.37501789977414746</v>
      </c>
      <c r="F861" s="122">
        <f t="shared" si="27"/>
        <v>0.37</v>
      </c>
    </row>
    <row r="862" spans="1:6" ht="21">
      <c r="A862" s="120">
        <v>11420</v>
      </c>
      <c r="B862" s="124" t="s">
        <v>1769</v>
      </c>
      <c r="C862" s="123">
        <v>48366733.449999996</v>
      </c>
      <c r="D862" s="123">
        <v>87817378.659999996</v>
      </c>
      <c r="E862" s="121">
        <f t="shared" si="26"/>
        <v>0.55076494183753855</v>
      </c>
      <c r="F862" s="122">
        <f t="shared" si="27"/>
        <v>0.55000000000000004</v>
      </c>
    </row>
    <row r="863" spans="1:6" ht="21">
      <c r="A863" s="120">
        <v>11421</v>
      </c>
      <c r="B863" s="124" t="s">
        <v>1770</v>
      </c>
      <c r="C863" s="123">
        <v>30107436.080000002</v>
      </c>
      <c r="D863" s="123">
        <v>63872055.579999998</v>
      </c>
      <c r="E863" s="121">
        <f t="shared" si="26"/>
        <v>0.47137102143660181</v>
      </c>
      <c r="F863" s="122">
        <f t="shared" si="27"/>
        <v>0.47</v>
      </c>
    </row>
    <row r="864" spans="1:6" ht="21">
      <c r="A864" s="120">
        <v>11422</v>
      </c>
      <c r="B864" s="124" t="s">
        <v>1771</v>
      </c>
      <c r="C864" s="123">
        <v>37802340.930000007</v>
      </c>
      <c r="D864" s="123">
        <v>84538734.690000013</v>
      </c>
      <c r="E864" s="121">
        <f t="shared" si="26"/>
        <v>0.44716000385645233</v>
      </c>
      <c r="F864" s="122">
        <f t="shared" si="27"/>
        <v>0.44</v>
      </c>
    </row>
    <row r="865" spans="1:6" ht="21">
      <c r="A865" s="120">
        <v>24673</v>
      </c>
      <c r="B865" s="124" t="s">
        <v>1772</v>
      </c>
      <c r="C865" s="123">
        <v>35554735.030000001</v>
      </c>
      <c r="D865" s="123">
        <v>56699343.75</v>
      </c>
      <c r="E865" s="121">
        <f t="shared" si="26"/>
        <v>0.62707489502468894</v>
      </c>
      <c r="F865" s="122">
        <f t="shared" si="27"/>
        <v>0.62</v>
      </c>
    </row>
    <row r="866" spans="1:6" ht="21">
      <c r="A866" s="120">
        <v>10684</v>
      </c>
      <c r="B866" s="124" t="s">
        <v>1773</v>
      </c>
      <c r="C866" s="123">
        <v>360441701.69999999</v>
      </c>
      <c r="D866" s="123">
        <v>1158713533.6100001</v>
      </c>
      <c r="E866" s="121">
        <f t="shared" si="26"/>
        <v>0.31107058927415399</v>
      </c>
      <c r="F866" s="122">
        <f t="shared" si="27"/>
        <v>0.31</v>
      </c>
    </row>
    <row r="867" spans="1:6" ht="21">
      <c r="A867" s="120">
        <v>10749</v>
      </c>
      <c r="B867" s="124" t="s">
        <v>1774</v>
      </c>
      <c r="C867" s="123">
        <v>84790193.520000011</v>
      </c>
      <c r="D867" s="123">
        <v>256798036.68000001</v>
      </c>
      <c r="E867" s="121">
        <f t="shared" si="26"/>
        <v>0.33018240566090612</v>
      </c>
      <c r="F867" s="122">
        <f t="shared" si="27"/>
        <v>0.33</v>
      </c>
    </row>
    <row r="868" spans="1:6" ht="21">
      <c r="A868" s="120">
        <v>11432</v>
      </c>
      <c r="B868" s="124" t="s">
        <v>1775</v>
      </c>
      <c r="C868" s="123">
        <v>63078147.239999995</v>
      </c>
      <c r="D868" s="123">
        <v>123202731.82999998</v>
      </c>
      <c r="E868" s="121">
        <f t="shared" si="26"/>
        <v>0.51198659561411131</v>
      </c>
      <c r="F868" s="122">
        <f t="shared" si="27"/>
        <v>0.51</v>
      </c>
    </row>
    <row r="869" spans="1:6" ht="21">
      <c r="A869" s="120">
        <v>11433</v>
      </c>
      <c r="B869" s="124" t="s">
        <v>1776</v>
      </c>
      <c r="C869" s="123">
        <v>43887470.109999999</v>
      </c>
      <c r="D869" s="123">
        <v>80189999.640000015</v>
      </c>
      <c r="E869" s="121">
        <f t="shared" si="26"/>
        <v>0.54729355664079904</v>
      </c>
      <c r="F869" s="122">
        <f t="shared" si="27"/>
        <v>0.54</v>
      </c>
    </row>
    <row r="870" spans="1:6" ht="21">
      <c r="A870" s="120">
        <v>11434</v>
      </c>
      <c r="B870" s="124" t="s">
        <v>1777</v>
      </c>
      <c r="C870" s="123">
        <v>94867068.819999993</v>
      </c>
      <c r="D870" s="123">
        <v>169301485.12</v>
      </c>
      <c r="E870" s="121">
        <f t="shared" si="26"/>
        <v>0.56034398489037895</v>
      </c>
      <c r="F870" s="122">
        <f t="shared" si="27"/>
        <v>0.56000000000000005</v>
      </c>
    </row>
    <row r="871" spans="1:6" ht="21">
      <c r="A871" s="120">
        <v>11461</v>
      </c>
      <c r="B871" s="124" t="s">
        <v>1778</v>
      </c>
      <c r="C871" s="123">
        <v>64689181.959999986</v>
      </c>
      <c r="D871" s="123">
        <v>142858714.19999999</v>
      </c>
      <c r="E871" s="121">
        <f t="shared" si="26"/>
        <v>0.45281929297946877</v>
      </c>
      <c r="F871" s="122">
        <f t="shared" si="27"/>
        <v>0.45</v>
      </c>
    </row>
    <row r="872" spans="1:6" ht="21">
      <c r="A872" s="120">
        <v>13806</v>
      </c>
      <c r="B872" s="124" t="s">
        <v>1779</v>
      </c>
      <c r="C872" s="123">
        <v>37518441.539999999</v>
      </c>
      <c r="D872" s="123">
        <v>66530255.469999991</v>
      </c>
      <c r="E872" s="121">
        <f t="shared" si="26"/>
        <v>0.56393051965534569</v>
      </c>
      <c r="F872" s="122">
        <f t="shared" si="27"/>
        <v>0.56000000000000005</v>
      </c>
    </row>
    <row r="873" spans="1:6" ht="21">
      <c r="A873" s="120">
        <v>24689</v>
      </c>
      <c r="B873" s="124" t="s">
        <v>1780</v>
      </c>
      <c r="C873" s="123">
        <v>53249782.700000003</v>
      </c>
      <c r="D873" s="123">
        <v>79244017.25</v>
      </c>
      <c r="E873" s="121">
        <f t="shared" si="26"/>
        <v>0.67197227687242223</v>
      </c>
      <c r="F873" s="122">
        <f t="shared" si="27"/>
        <v>0.67</v>
      </c>
    </row>
    <row r="874" spans="1:6" ht="21">
      <c r="A874" s="120">
        <v>10682</v>
      </c>
      <c r="B874" s="124" t="s">
        <v>1781</v>
      </c>
      <c r="C874" s="123">
        <v>691262660.31999993</v>
      </c>
      <c r="D874" s="123">
        <v>2000818405.8099999</v>
      </c>
      <c r="E874" s="121">
        <f t="shared" si="26"/>
        <v>0.34548995466690197</v>
      </c>
      <c r="F874" s="122">
        <f t="shared" si="27"/>
        <v>0.34</v>
      </c>
    </row>
    <row r="875" spans="1:6" ht="21">
      <c r="A875" s="120">
        <v>10745</v>
      </c>
      <c r="B875" s="124" t="s">
        <v>1782</v>
      </c>
      <c r="C875" s="123">
        <v>270297386.91000003</v>
      </c>
      <c r="D875" s="123">
        <v>1095638355.6700001</v>
      </c>
      <c r="E875" s="121">
        <f t="shared" si="26"/>
        <v>0.24670310738136667</v>
      </c>
      <c r="F875" s="122">
        <f t="shared" si="27"/>
        <v>0.24</v>
      </c>
    </row>
    <row r="876" spans="1:6" ht="21">
      <c r="A876" s="120">
        <v>11386</v>
      </c>
      <c r="B876" s="124" t="s">
        <v>1783</v>
      </c>
      <c r="C876" s="123">
        <v>41690476.99000001</v>
      </c>
      <c r="D876" s="123">
        <v>99683661.350000009</v>
      </c>
      <c r="E876" s="121">
        <f t="shared" si="26"/>
        <v>0.41822778603225941</v>
      </c>
      <c r="F876" s="122">
        <f t="shared" si="27"/>
        <v>0.41</v>
      </c>
    </row>
    <row r="877" spans="1:6" ht="21">
      <c r="A877" s="120">
        <v>11387</v>
      </c>
      <c r="B877" s="124" t="s">
        <v>1784</v>
      </c>
      <c r="C877" s="123">
        <v>75557738.310000002</v>
      </c>
      <c r="D877" s="123">
        <v>177267656.37</v>
      </c>
      <c r="E877" s="121">
        <f t="shared" si="26"/>
        <v>0.42623533168562305</v>
      </c>
      <c r="F877" s="122">
        <f t="shared" si="27"/>
        <v>0.42</v>
      </c>
    </row>
    <row r="878" spans="1:6" ht="21">
      <c r="A878" s="120">
        <v>11388</v>
      </c>
      <c r="B878" s="124" t="s">
        <v>1785</v>
      </c>
      <c r="C878" s="123">
        <v>94970953.100000009</v>
      </c>
      <c r="D878" s="123">
        <v>232032278.75</v>
      </c>
      <c r="E878" s="121">
        <f t="shared" si="26"/>
        <v>0.40930060943083335</v>
      </c>
      <c r="F878" s="122">
        <f t="shared" si="27"/>
        <v>0.4</v>
      </c>
    </row>
    <row r="879" spans="1:6" ht="21">
      <c r="A879" s="120">
        <v>11390</v>
      </c>
      <c r="B879" s="124" t="s">
        <v>1786</v>
      </c>
      <c r="C879" s="123">
        <v>83229892.570000008</v>
      </c>
      <c r="D879" s="123">
        <v>162725006.34999999</v>
      </c>
      <c r="E879" s="121">
        <f t="shared" si="26"/>
        <v>0.51147573711555738</v>
      </c>
      <c r="F879" s="122">
        <f t="shared" si="27"/>
        <v>0.51</v>
      </c>
    </row>
    <row r="880" spans="1:6" ht="21">
      <c r="A880" s="120">
        <v>11391</v>
      </c>
      <c r="B880" s="124" t="s">
        <v>1787</v>
      </c>
      <c r="C880" s="123">
        <v>77903668.700000003</v>
      </c>
      <c r="D880" s="123">
        <v>145131448.01999998</v>
      </c>
      <c r="E880" s="121">
        <f t="shared" si="26"/>
        <v>0.53678006912233389</v>
      </c>
      <c r="F880" s="122">
        <f t="shared" si="27"/>
        <v>0.53</v>
      </c>
    </row>
    <row r="881" spans="1:6" ht="21">
      <c r="A881" s="120">
        <v>11392</v>
      </c>
      <c r="B881" s="124" t="s">
        <v>1788</v>
      </c>
      <c r="C881" s="123">
        <v>49617190.699999996</v>
      </c>
      <c r="D881" s="123">
        <v>131644051.85999998</v>
      </c>
      <c r="E881" s="121">
        <f t="shared" si="26"/>
        <v>0.37690415935211857</v>
      </c>
      <c r="F881" s="122">
        <f t="shared" si="27"/>
        <v>0.37</v>
      </c>
    </row>
    <row r="882" spans="1:6" ht="21">
      <c r="A882" s="120">
        <v>11393</v>
      </c>
      <c r="B882" s="124" t="s">
        <v>1789</v>
      </c>
      <c r="C882" s="123">
        <v>29730780.57</v>
      </c>
      <c r="D882" s="123">
        <v>52851865.609999999</v>
      </c>
      <c r="E882" s="121">
        <f t="shared" si="26"/>
        <v>0.56253038992770577</v>
      </c>
      <c r="F882" s="122">
        <f t="shared" si="27"/>
        <v>0.56000000000000005</v>
      </c>
    </row>
    <row r="883" spans="1:6" ht="21">
      <c r="A883" s="120">
        <v>11394</v>
      </c>
      <c r="B883" s="124" t="s">
        <v>1790</v>
      </c>
      <c r="C883" s="123">
        <v>53437714.399999999</v>
      </c>
      <c r="D883" s="123">
        <v>112143041.49000001</v>
      </c>
      <c r="E883" s="121">
        <f t="shared" si="26"/>
        <v>0.47651386737861157</v>
      </c>
      <c r="F883" s="122">
        <f t="shared" si="27"/>
        <v>0.47</v>
      </c>
    </row>
    <row r="884" spans="1:6" ht="21">
      <c r="A884" s="120">
        <v>11395</v>
      </c>
      <c r="B884" s="124" t="s">
        <v>1791</v>
      </c>
      <c r="C884" s="123">
        <v>57323487.219999999</v>
      </c>
      <c r="D884" s="123">
        <v>115838441.02999999</v>
      </c>
      <c r="E884" s="121">
        <f t="shared" si="26"/>
        <v>0.49485720552087098</v>
      </c>
      <c r="F884" s="122">
        <f t="shared" si="27"/>
        <v>0.49</v>
      </c>
    </row>
    <row r="885" spans="1:6" ht="21">
      <c r="A885" s="120">
        <v>11396</v>
      </c>
      <c r="B885" s="124" t="s">
        <v>1792</v>
      </c>
      <c r="C885" s="123">
        <v>31255948.300000004</v>
      </c>
      <c r="D885" s="123">
        <v>65239919.050000004</v>
      </c>
      <c r="E885" s="121">
        <f t="shared" si="26"/>
        <v>0.47909238323924624</v>
      </c>
      <c r="F885" s="122">
        <f t="shared" si="27"/>
        <v>0.47</v>
      </c>
    </row>
    <row r="886" spans="1:6" ht="21">
      <c r="A886" s="120">
        <v>11397</v>
      </c>
      <c r="B886" s="124" t="s">
        <v>1793</v>
      </c>
      <c r="C886" s="123">
        <v>31313263.150000002</v>
      </c>
      <c r="D886" s="123">
        <v>71225667.290000007</v>
      </c>
      <c r="E886" s="121">
        <f t="shared" si="26"/>
        <v>0.43963453543377817</v>
      </c>
      <c r="F886" s="122">
        <f t="shared" si="27"/>
        <v>0.43</v>
      </c>
    </row>
    <row r="887" spans="1:6" ht="21">
      <c r="A887" s="120">
        <v>11398</v>
      </c>
      <c r="B887" s="124" t="s">
        <v>1794</v>
      </c>
      <c r="C887" s="123">
        <v>42363215.670000002</v>
      </c>
      <c r="D887" s="123">
        <v>73402900.420000017</v>
      </c>
      <c r="E887" s="121">
        <f t="shared" si="26"/>
        <v>0.57713272129036108</v>
      </c>
      <c r="F887" s="122">
        <f t="shared" si="27"/>
        <v>0.56999999999999995</v>
      </c>
    </row>
    <row r="888" spans="1:6" ht="21">
      <c r="A888" s="120">
        <v>11399</v>
      </c>
      <c r="B888" s="124" t="s">
        <v>1795</v>
      </c>
      <c r="C888" s="123">
        <v>23552684.799999997</v>
      </c>
      <c r="D888" s="123">
        <v>62625964.210000001</v>
      </c>
      <c r="E888" s="121">
        <f t="shared" si="26"/>
        <v>0.37608498483188457</v>
      </c>
      <c r="F888" s="122">
        <f t="shared" si="27"/>
        <v>0.37</v>
      </c>
    </row>
    <row r="889" spans="1:6" ht="21">
      <c r="A889" s="120">
        <v>11400</v>
      </c>
      <c r="B889" s="124" t="s">
        <v>1796</v>
      </c>
      <c r="C889" s="123">
        <v>30535916.900000006</v>
      </c>
      <c r="D889" s="123">
        <v>84390225.439999998</v>
      </c>
      <c r="E889" s="121">
        <f t="shared" si="26"/>
        <v>0.36184186901728943</v>
      </c>
      <c r="F889" s="122">
        <f t="shared" si="27"/>
        <v>0.36</v>
      </c>
    </row>
    <row r="890" spans="1:6" ht="21">
      <c r="A890" s="120">
        <v>11401</v>
      </c>
      <c r="B890" s="124" t="s">
        <v>1797</v>
      </c>
      <c r="C890" s="123">
        <v>30785585.129999999</v>
      </c>
      <c r="D890" s="123">
        <v>64677109.350000009</v>
      </c>
      <c r="E890" s="121">
        <f t="shared" si="26"/>
        <v>0.47598888446612364</v>
      </c>
      <c r="F890" s="122">
        <f t="shared" si="27"/>
        <v>0.47</v>
      </c>
    </row>
    <row r="891" spans="1:6" ht="21">
      <c r="A891" s="120">
        <v>10746</v>
      </c>
      <c r="B891" s="124" t="s">
        <v>1798</v>
      </c>
      <c r="C891" s="123">
        <v>154711889.82999998</v>
      </c>
      <c r="D891" s="123">
        <v>476389438.89999998</v>
      </c>
      <c r="E891" s="121">
        <f t="shared" si="26"/>
        <v>0.32475927717296837</v>
      </c>
      <c r="F891" s="122">
        <f t="shared" si="27"/>
        <v>0.32</v>
      </c>
    </row>
    <row r="892" spans="1:6" ht="21">
      <c r="A892" s="120">
        <v>11402</v>
      </c>
      <c r="B892" s="124" t="s">
        <v>1799</v>
      </c>
      <c r="C892" s="123">
        <v>30972904.43</v>
      </c>
      <c r="D892" s="123">
        <v>85316709.150000006</v>
      </c>
      <c r="E892" s="121">
        <f t="shared" si="26"/>
        <v>0.36303444821746267</v>
      </c>
      <c r="F892" s="122">
        <f t="shared" si="27"/>
        <v>0.36</v>
      </c>
    </row>
    <row r="893" spans="1:6" ht="21">
      <c r="A893" s="120">
        <v>11403</v>
      </c>
      <c r="B893" s="124" t="s">
        <v>1800</v>
      </c>
      <c r="C893" s="123">
        <v>35980666.739999995</v>
      </c>
      <c r="D893" s="123">
        <v>88337412.559999987</v>
      </c>
      <c r="E893" s="121">
        <f t="shared" si="26"/>
        <v>0.40730949319532572</v>
      </c>
      <c r="F893" s="122">
        <f t="shared" si="27"/>
        <v>0.4</v>
      </c>
    </row>
    <row r="894" spans="1:6" ht="21">
      <c r="A894" s="120">
        <v>11404</v>
      </c>
      <c r="B894" s="124" t="s">
        <v>1801</v>
      </c>
      <c r="C894" s="123">
        <v>36978443.540000007</v>
      </c>
      <c r="D894" s="123">
        <v>81581555.75</v>
      </c>
      <c r="E894" s="121">
        <f t="shared" si="26"/>
        <v>0.45326965390703533</v>
      </c>
      <c r="F894" s="122">
        <f t="shared" si="27"/>
        <v>0.45</v>
      </c>
    </row>
    <row r="895" spans="1:6" ht="21">
      <c r="A895" s="120">
        <v>11405</v>
      </c>
      <c r="B895" s="124" t="s">
        <v>1802</v>
      </c>
      <c r="C895" s="123">
        <v>62326611.380000003</v>
      </c>
      <c r="D895" s="123">
        <v>147134941.77000001</v>
      </c>
      <c r="E895" s="121">
        <f t="shared" si="26"/>
        <v>0.42360169943471609</v>
      </c>
      <c r="F895" s="122">
        <f t="shared" si="27"/>
        <v>0.42</v>
      </c>
    </row>
    <row r="896" spans="1:6" ht="21">
      <c r="A896" s="120">
        <v>11406</v>
      </c>
      <c r="B896" s="124" t="s">
        <v>1803</v>
      </c>
      <c r="C896" s="123">
        <v>33034092.669999998</v>
      </c>
      <c r="D896" s="123">
        <v>76233918.799999997</v>
      </c>
      <c r="E896" s="121">
        <f t="shared" si="26"/>
        <v>0.43332539098068773</v>
      </c>
      <c r="F896" s="122">
        <f t="shared" si="27"/>
        <v>0.43</v>
      </c>
    </row>
    <row r="897" spans="1:6" ht="21">
      <c r="A897" s="120">
        <v>28786</v>
      </c>
      <c r="B897" s="124" t="s">
        <v>1804</v>
      </c>
      <c r="C897" s="123">
        <v>36636898.850000001</v>
      </c>
      <c r="D897" s="123">
        <v>49125591.259999998</v>
      </c>
      <c r="E897" s="121">
        <f t="shared" si="26"/>
        <v>0.74578031348461782</v>
      </c>
      <c r="F897" s="122">
        <f t="shared" si="27"/>
        <v>0.74</v>
      </c>
    </row>
  </sheetData>
  <sheetProtection algorithmName="SHA-512" hashValue="fVgTXY6EpYe3wlrWgDKQSEL3/uzO9+37kRgUXY3yiiRKlu/V+gqc4KfOJ3E2in41nF2Y42PvUs++GN0H/dOvUA==" saltValue="DcR2Zx1TJxM+qU8lfrGvwg==" spinCount="100000" sheet="1" objects="1" scenarios="1"/>
  <autoFilter ref="A1:B897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9EAB6-2A83-4F7C-9B9A-AB04B9E567AA}">
  <sheetPr>
    <tabColor rgb="FF00B0F0"/>
  </sheetPr>
  <dimension ref="A1:K89"/>
  <sheetViews>
    <sheetView topLeftCell="D1" workbookViewId="0">
      <selection activeCell="L4" sqref="L4"/>
    </sheetView>
  </sheetViews>
  <sheetFormatPr defaultRowHeight="21"/>
  <cols>
    <col min="1" max="1" width="6.90625" style="87" customWidth="1"/>
    <col min="2" max="2" width="48.453125" style="125" bestFit="1" customWidth="1"/>
    <col min="3" max="3" width="14.08984375" style="141" bestFit="1" customWidth="1"/>
    <col min="4" max="6" width="13.1796875" style="141" customWidth="1"/>
    <col min="7" max="7" width="21.81640625" style="141" customWidth="1"/>
    <col min="8" max="8" width="8.81640625" style="140" bestFit="1" customWidth="1"/>
    <col min="9" max="9" width="10.81640625" style="140" customWidth="1"/>
    <col min="10" max="10" width="10" style="140" customWidth="1"/>
    <col min="11" max="11" width="10.1796875" style="140" customWidth="1"/>
  </cols>
  <sheetData>
    <row r="1" spans="1:11" s="84" customFormat="1" ht="105">
      <c r="A1" s="133" t="s">
        <v>1817</v>
      </c>
      <c r="B1" s="134" t="s">
        <v>1818</v>
      </c>
      <c r="C1" s="137" t="s">
        <v>1894</v>
      </c>
      <c r="D1" s="147" t="s">
        <v>1901</v>
      </c>
      <c r="E1" s="147" t="s">
        <v>1899</v>
      </c>
      <c r="F1" s="147" t="s">
        <v>1900</v>
      </c>
      <c r="G1" s="137" t="s">
        <v>1895</v>
      </c>
      <c r="H1" s="138" t="s">
        <v>1902</v>
      </c>
      <c r="I1" s="147" t="s">
        <v>1905</v>
      </c>
      <c r="J1" s="147" t="s">
        <v>1903</v>
      </c>
      <c r="K1" s="147" t="s">
        <v>1904</v>
      </c>
    </row>
    <row r="2" spans="1:11">
      <c r="A2" s="135">
        <v>10705</v>
      </c>
      <c r="B2" s="136" t="s">
        <v>1397</v>
      </c>
      <c r="C2" s="139">
        <v>315423551.56</v>
      </c>
      <c r="D2" s="148">
        <v>21154845.419999998</v>
      </c>
      <c r="E2" s="148">
        <v>122582565.36</v>
      </c>
      <c r="F2" s="148">
        <v>59097855.430000007</v>
      </c>
      <c r="G2" s="139">
        <v>887974116.35000002</v>
      </c>
      <c r="H2" s="140">
        <f>C2/G2</f>
        <v>0.35521705616436461</v>
      </c>
      <c r="I2" s="140">
        <f>D2/G2</f>
        <v>2.382371854143291E-2</v>
      </c>
      <c r="J2" s="140">
        <f>E2/G2</f>
        <v>0.13804745330176199</v>
      </c>
      <c r="K2" s="140">
        <f>F2/G2</f>
        <v>6.6553578918404258E-2</v>
      </c>
    </row>
    <row r="3" spans="1:11">
      <c r="A3" s="135">
        <v>11030</v>
      </c>
      <c r="B3" s="136" t="s">
        <v>1398</v>
      </c>
      <c r="C3" s="139">
        <v>25507719.459999997</v>
      </c>
      <c r="D3" s="148">
        <v>466712.36</v>
      </c>
      <c r="E3" s="148">
        <v>1883327.2</v>
      </c>
      <c r="F3" s="148">
        <v>681468.20000000007</v>
      </c>
      <c r="G3" s="139">
        <v>51858944.86999999</v>
      </c>
      <c r="H3" s="140">
        <f t="shared" ref="H3:H66" si="0">C3/G3</f>
        <v>0.49186730512822335</v>
      </c>
      <c r="I3" s="140">
        <f t="shared" ref="I3:I66" si="1">D3/G3</f>
        <v>8.999650131138506E-3</v>
      </c>
      <c r="J3" s="140">
        <f t="shared" ref="J3:J66" si="2">E3/G3</f>
        <v>3.6316342430821234E-2</v>
      </c>
      <c r="K3" s="140">
        <f t="shared" ref="K3:K66" si="3">F3/G3</f>
        <v>1.3140803417969738E-2</v>
      </c>
    </row>
    <row r="4" spans="1:11">
      <c r="A4" s="135">
        <v>11031</v>
      </c>
      <c r="B4" s="136" t="s">
        <v>1399</v>
      </c>
      <c r="C4" s="139">
        <v>43968071.949999996</v>
      </c>
      <c r="D4" s="148">
        <v>1001578.52</v>
      </c>
      <c r="E4" s="148">
        <v>5843917.0700000003</v>
      </c>
      <c r="F4" s="148">
        <v>748383.88</v>
      </c>
      <c r="G4" s="139">
        <v>93911819.900000006</v>
      </c>
      <c r="H4" s="140">
        <f t="shared" si="0"/>
        <v>0.4681846438160655</v>
      </c>
      <c r="I4" s="140">
        <f t="shared" si="1"/>
        <v>1.0665095416812383E-2</v>
      </c>
      <c r="J4" s="140">
        <f t="shared" si="2"/>
        <v>6.2227705481831472E-2</v>
      </c>
      <c r="K4" s="140">
        <f t="shared" si="3"/>
        <v>7.9690062528540127E-3</v>
      </c>
    </row>
    <row r="5" spans="1:11">
      <c r="A5" s="135">
        <v>11032</v>
      </c>
      <c r="B5" s="136" t="s">
        <v>1400</v>
      </c>
      <c r="C5" s="139">
        <v>55365112.11999999</v>
      </c>
      <c r="D5" s="148">
        <v>513332.58</v>
      </c>
      <c r="E5" s="148">
        <v>2917898.7</v>
      </c>
      <c r="F5" s="148">
        <v>1093364.76</v>
      </c>
      <c r="G5" s="139">
        <v>90261114.969999984</v>
      </c>
      <c r="H5" s="140">
        <f t="shared" si="0"/>
        <v>0.61338830279685386</v>
      </c>
      <c r="I5" s="140">
        <f t="shared" si="1"/>
        <v>5.6871952021711226E-3</v>
      </c>
      <c r="J5" s="140">
        <f t="shared" si="2"/>
        <v>3.2327306182400026E-2</v>
      </c>
      <c r="K5" s="140">
        <f t="shared" si="3"/>
        <v>1.2113353135105863E-2</v>
      </c>
    </row>
    <row r="6" spans="1:11">
      <c r="A6" s="135">
        <v>11033</v>
      </c>
      <c r="B6" s="136" t="s">
        <v>1401</v>
      </c>
      <c r="C6" s="139">
        <v>25955214.41</v>
      </c>
      <c r="D6" s="148">
        <v>529824.64</v>
      </c>
      <c r="E6" s="148">
        <v>1927692.4300000002</v>
      </c>
      <c r="F6" s="148">
        <v>457630.79</v>
      </c>
      <c r="G6" s="139">
        <v>43332656.219999999</v>
      </c>
      <c r="H6" s="140">
        <f t="shared" si="0"/>
        <v>0.59897584579688157</v>
      </c>
      <c r="I6" s="140">
        <f t="shared" si="1"/>
        <v>1.2226913515526929E-2</v>
      </c>
      <c r="J6" s="140">
        <f t="shared" si="2"/>
        <v>4.4485905046141208E-2</v>
      </c>
      <c r="K6" s="140">
        <f t="shared" si="3"/>
        <v>1.0560875559453529E-2</v>
      </c>
    </row>
    <row r="7" spans="1:11">
      <c r="A7" s="135">
        <v>11034</v>
      </c>
      <c r="B7" s="136" t="s">
        <v>1402</v>
      </c>
      <c r="C7" s="139">
        <v>25810047.440000001</v>
      </c>
      <c r="D7" s="148">
        <v>724911.33</v>
      </c>
      <c r="E7" s="148">
        <v>2199587.81</v>
      </c>
      <c r="F7" s="148">
        <v>899621.95</v>
      </c>
      <c r="G7" s="139">
        <v>54087119.109999999</v>
      </c>
      <c r="H7" s="140">
        <f t="shared" si="0"/>
        <v>0.47719397639775679</v>
      </c>
      <c r="I7" s="140">
        <f t="shared" si="1"/>
        <v>1.3402661149796262E-2</v>
      </c>
      <c r="J7" s="140">
        <f t="shared" si="2"/>
        <v>4.0667498032693795E-2</v>
      </c>
      <c r="K7" s="140">
        <f t="shared" si="3"/>
        <v>1.6632831713044069E-2</v>
      </c>
    </row>
    <row r="8" spans="1:11">
      <c r="A8" s="135">
        <v>11035</v>
      </c>
      <c r="B8" s="136" t="s">
        <v>1403</v>
      </c>
      <c r="C8" s="139">
        <v>30043504.479999997</v>
      </c>
      <c r="D8" s="148">
        <v>790757.41999999993</v>
      </c>
      <c r="E8" s="148">
        <v>5217809.49</v>
      </c>
      <c r="F8" s="148">
        <v>773481</v>
      </c>
      <c r="G8" s="139">
        <v>66033084</v>
      </c>
      <c r="H8" s="140">
        <f t="shared" si="0"/>
        <v>0.45497654599927512</v>
      </c>
      <c r="I8" s="140">
        <f t="shared" si="1"/>
        <v>1.1975170204075278E-2</v>
      </c>
      <c r="J8" s="140">
        <f t="shared" si="2"/>
        <v>7.9018109921990015E-2</v>
      </c>
      <c r="K8" s="140">
        <f t="shared" si="3"/>
        <v>1.1713537414063531E-2</v>
      </c>
    </row>
    <row r="9" spans="1:11">
      <c r="A9" s="135">
        <v>11036</v>
      </c>
      <c r="B9" s="136" t="s">
        <v>1404</v>
      </c>
      <c r="C9" s="139">
        <v>74099321.060000002</v>
      </c>
      <c r="D9" s="148">
        <v>3693436.71</v>
      </c>
      <c r="E9" s="148">
        <v>19541615.330000002</v>
      </c>
      <c r="F9" s="148">
        <v>3106792.54</v>
      </c>
      <c r="G9" s="139">
        <v>175294868.20999998</v>
      </c>
      <c r="H9" s="140">
        <f t="shared" si="0"/>
        <v>0.42271243771512124</v>
      </c>
      <c r="I9" s="140">
        <f t="shared" si="1"/>
        <v>2.1069850747571981E-2</v>
      </c>
      <c r="J9" s="140">
        <f t="shared" si="2"/>
        <v>0.11147853630597737</v>
      </c>
      <c r="K9" s="140">
        <f t="shared" si="3"/>
        <v>1.7723237261447498E-2</v>
      </c>
    </row>
    <row r="10" spans="1:11">
      <c r="A10" s="135">
        <v>11037</v>
      </c>
      <c r="B10" s="136" t="s">
        <v>1405</v>
      </c>
      <c r="C10" s="139">
        <v>30646155.220000006</v>
      </c>
      <c r="D10" s="148">
        <v>631984</v>
      </c>
      <c r="E10" s="148">
        <v>3784355.35</v>
      </c>
      <c r="F10" s="148">
        <v>1384632.5699999998</v>
      </c>
      <c r="G10" s="139">
        <v>65416907.690000005</v>
      </c>
      <c r="H10" s="140">
        <f t="shared" si="0"/>
        <v>0.46847453207704509</v>
      </c>
      <c r="I10" s="140">
        <f t="shared" si="1"/>
        <v>9.6608663160121927E-3</v>
      </c>
      <c r="J10" s="140">
        <f t="shared" si="2"/>
        <v>5.7849804945434589E-2</v>
      </c>
      <c r="K10" s="140">
        <f t="shared" si="3"/>
        <v>2.1166279772219538E-2</v>
      </c>
    </row>
    <row r="11" spans="1:11">
      <c r="A11" s="135">
        <v>11038</v>
      </c>
      <c r="B11" s="136" t="s">
        <v>1406</v>
      </c>
      <c r="C11" s="139">
        <v>34762914.509999998</v>
      </c>
      <c r="D11" s="148">
        <v>782382.85999999987</v>
      </c>
      <c r="E11" s="148">
        <v>2924937.8699999996</v>
      </c>
      <c r="F11" s="148">
        <v>673110.26</v>
      </c>
      <c r="G11" s="139">
        <v>62841110.699999988</v>
      </c>
      <c r="H11" s="140">
        <f t="shared" si="0"/>
        <v>0.55318746156407461</v>
      </c>
      <c r="I11" s="140">
        <f t="shared" si="1"/>
        <v>1.2450175550445832E-2</v>
      </c>
      <c r="J11" s="140">
        <f t="shared" si="2"/>
        <v>4.6544974100847653E-2</v>
      </c>
      <c r="K11" s="140">
        <f t="shared" si="3"/>
        <v>1.0711304311812556E-2</v>
      </c>
    </row>
    <row r="12" spans="1:11">
      <c r="A12" s="135">
        <v>11039</v>
      </c>
      <c r="B12" s="136" t="s">
        <v>1407</v>
      </c>
      <c r="C12" s="139">
        <v>52913730.719999999</v>
      </c>
      <c r="D12" s="148">
        <v>620669.93999999994</v>
      </c>
      <c r="E12" s="148">
        <v>2668509.36</v>
      </c>
      <c r="F12" s="148">
        <v>786215.94</v>
      </c>
      <c r="G12" s="139">
        <v>82752415.109999985</v>
      </c>
      <c r="H12" s="140">
        <f t="shared" si="0"/>
        <v>0.63942219268964617</v>
      </c>
      <c r="I12" s="140">
        <f t="shared" si="1"/>
        <v>7.5003241799645893E-3</v>
      </c>
      <c r="J12" s="140">
        <f t="shared" si="2"/>
        <v>3.2246906104828971E-2</v>
      </c>
      <c r="K12" s="140">
        <f t="shared" si="3"/>
        <v>9.5008216854445843E-3</v>
      </c>
    </row>
    <row r="13" spans="1:11">
      <c r="A13" s="135">
        <v>11447</v>
      </c>
      <c r="B13" s="136" t="s">
        <v>1408</v>
      </c>
      <c r="C13" s="139">
        <v>56385840.969999999</v>
      </c>
      <c r="D13" s="148">
        <v>1335664.8600000001</v>
      </c>
      <c r="E13" s="148">
        <v>11831585.1</v>
      </c>
      <c r="F13" s="148">
        <v>2627271.6500000004</v>
      </c>
      <c r="G13" s="139">
        <v>126201407.43000001</v>
      </c>
      <c r="H13" s="140">
        <f t="shared" si="0"/>
        <v>0.44679248923016546</v>
      </c>
      <c r="I13" s="140">
        <f t="shared" si="1"/>
        <v>1.0583597181678436E-2</v>
      </c>
      <c r="J13" s="140">
        <f t="shared" si="2"/>
        <v>9.3751609755720125E-2</v>
      </c>
      <c r="K13" s="140">
        <f t="shared" si="3"/>
        <v>2.0818085182269193E-2</v>
      </c>
    </row>
    <row r="14" spans="1:11">
      <c r="A14" s="135">
        <v>14133</v>
      </c>
      <c r="B14" s="136" t="s">
        <v>1409</v>
      </c>
      <c r="C14" s="139">
        <v>36354825.880000003</v>
      </c>
      <c r="D14" s="148">
        <v>552878.31999999995</v>
      </c>
      <c r="E14" s="148">
        <v>3095789.56</v>
      </c>
      <c r="F14" s="148">
        <v>887884.74000000011</v>
      </c>
      <c r="G14" s="139">
        <v>64717166.160000004</v>
      </c>
      <c r="H14" s="140">
        <f t="shared" si="0"/>
        <v>0.5617493477715032</v>
      </c>
      <c r="I14" s="140">
        <f t="shared" si="1"/>
        <v>8.5429933479027956E-3</v>
      </c>
      <c r="J14" s="140">
        <f t="shared" si="2"/>
        <v>4.7835678594861389E-2</v>
      </c>
      <c r="K14" s="140">
        <f t="shared" si="3"/>
        <v>1.3719462589027554E-2</v>
      </c>
    </row>
    <row r="15" spans="1:11">
      <c r="A15" s="135">
        <v>28861</v>
      </c>
      <c r="B15" s="136" t="s">
        <v>1410</v>
      </c>
      <c r="C15" s="139">
        <v>26064978.240000002</v>
      </c>
      <c r="D15" s="148">
        <v>567887.09</v>
      </c>
      <c r="E15" s="148">
        <v>2287484.4900000002</v>
      </c>
      <c r="F15" s="148">
        <v>678086.62</v>
      </c>
      <c r="G15" s="139">
        <v>43315616.120000005</v>
      </c>
      <c r="H15" s="140">
        <f t="shared" si="0"/>
        <v>0.60174552678162385</v>
      </c>
      <c r="I15" s="140">
        <f t="shared" si="1"/>
        <v>1.311044701353771E-2</v>
      </c>
      <c r="J15" s="140">
        <f t="shared" si="2"/>
        <v>5.2809695322417589E-2</v>
      </c>
      <c r="K15" s="140">
        <f t="shared" si="3"/>
        <v>1.5654553270613849E-2</v>
      </c>
    </row>
    <row r="16" spans="1:11">
      <c r="A16" s="135">
        <v>10711</v>
      </c>
      <c r="B16" s="136" t="s">
        <v>1411</v>
      </c>
      <c r="C16" s="139">
        <v>224295433.25000003</v>
      </c>
      <c r="D16" s="148">
        <v>10372483.619999999</v>
      </c>
      <c r="E16" s="148">
        <v>87844782.209999993</v>
      </c>
      <c r="F16" s="148">
        <v>23141751.399999995</v>
      </c>
      <c r="G16" s="139">
        <v>657762927.32000005</v>
      </c>
      <c r="H16" s="140">
        <f t="shared" si="0"/>
        <v>0.34099737752608372</v>
      </c>
      <c r="I16" s="140">
        <f t="shared" si="1"/>
        <v>1.5769334496034636E-2</v>
      </c>
      <c r="J16" s="140">
        <f t="shared" si="2"/>
        <v>0.1335508259304248</v>
      </c>
      <c r="K16" s="140">
        <f t="shared" si="3"/>
        <v>3.518251096073341E-2</v>
      </c>
    </row>
    <row r="17" spans="1:11">
      <c r="A17" s="135">
        <v>11104</v>
      </c>
      <c r="B17" s="136" t="s">
        <v>1412</v>
      </c>
      <c r="C17" s="139">
        <v>37721623.600000001</v>
      </c>
      <c r="D17" s="148">
        <v>1598249.34</v>
      </c>
      <c r="E17" s="148">
        <v>8735658.959999999</v>
      </c>
      <c r="F17" s="148">
        <v>1877892.23</v>
      </c>
      <c r="G17" s="139">
        <v>79984762.320000008</v>
      </c>
      <c r="H17" s="140">
        <f t="shared" si="0"/>
        <v>0.47161012305174776</v>
      </c>
      <c r="I17" s="140">
        <f t="shared" si="1"/>
        <v>1.9981922726803696E-2</v>
      </c>
      <c r="J17" s="140">
        <f t="shared" si="2"/>
        <v>0.10921653958351099</v>
      </c>
      <c r="K17" s="140">
        <f t="shared" si="3"/>
        <v>2.3478124776904381E-2</v>
      </c>
    </row>
    <row r="18" spans="1:11">
      <c r="A18" s="135">
        <v>11105</v>
      </c>
      <c r="B18" s="136" t="s">
        <v>1413</v>
      </c>
      <c r="C18" s="139">
        <v>31536064.619999997</v>
      </c>
      <c r="D18" s="148">
        <v>664751.99000000011</v>
      </c>
      <c r="E18" s="148">
        <v>4547214.7299999995</v>
      </c>
      <c r="F18" s="148">
        <v>305740.24</v>
      </c>
      <c r="G18" s="139">
        <v>71494743.989999995</v>
      </c>
      <c r="H18" s="140">
        <f t="shared" si="0"/>
        <v>0.44109626610329511</v>
      </c>
      <c r="I18" s="140">
        <f t="shared" si="1"/>
        <v>9.2979141248897869E-3</v>
      </c>
      <c r="J18" s="140">
        <f t="shared" si="2"/>
        <v>6.3602084240430609E-2</v>
      </c>
      <c r="K18" s="140">
        <f t="shared" si="3"/>
        <v>4.2764016337028081E-3</v>
      </c>
    </row>
    <row r="19" spans="1:11">
      <c r="A19" s="135">
        <v>11106</v>
      </c>
      <c r="B19" s="136" t="s">
        <v>1414</v>
      </c>
      <c r="C19" s="139">
        <v>31270566.580000002</v>
      </c>
      <c r="D19" s="148">
        <v>718003.01</v>
      </c>
      <c r="E19" s="148">
        <v>4013569.91</v>
      </c>
      <c r="F19" s="148">
        <v>690389.12</v>
      </c>
      <c r="G19" s="139">
        <v>77146193.74000001</v>
      </c>
      <c r="H19" s="140">
        <f t="shared" si="0"/>
        <v>0.40534166449467141</v>
      </c>
      <c r="I19" s="140">
        <f t="shared" si="1"/>
        <v>9.3070438759406768E-3</v>
      </c>
      <c r="J19" s="140">
        <f t="shared" si="2"/>
        <v>5.2025507875691594E-2</v>
      </c>
      <c r="K19" s="140">
        <f t="shared" si="3"/>
        <v>8.9491015243962167E-3</v>
      </c>
    </row>
    <row r="20" spans="1:11">
      <c r="A20" s="135">
        <v>11107</v>
      </c>
      <c r="B20" s="136" t="s">
        <v>1415</v>
      </c>
      <c r="C20" s="139">
        <v>27563674.220000006</v>
      </c>
      <c r="D20" s="148">
        <v>197464.67</v>
      </c>
      <c r="E20" s="148">
        <v>1559562.1699999997</v>
      </c>
      <c r="F20" s="148">
        <v>567491.77999999991</v>
      </c>
      <c r="G20" s="139">
        <v>47566661.640000015</v>
      </c>
      <c r="H20" s="140">
        <f t="shared" si="0"/>
        <v>0.57947464189542808</v>
      </c>
      <c r="I20" s="140">
        <f t="shared" si="1"/>
        <v>4.1513249656761064E-3</v>
      </c>
      <c r="J20" s="140">
        <f t="shared" si="2"/>
        <v>3.2786874593034802E-2</v>
      </c>
      <c r="K20" s="140">
        <f t="shared" si="3"/>
        <v>1.1930452136728924E-2</v>
      </c>
    </row>
    <row r="21" spans="1:11">
      <c r="A21" s="135">
        <v>11108</v>
      </c>
      <c r="B21" s="136" t="s">
        <v>1416</v>
      </c>
      <c r="C21" s="139">
        <v>31555820.590000004</v>
      </c>
      <c r="D21" s="148">
        <v>1463809.26</v>
      </c>
      <c r="E21" s="148">
        <v>12250644.559999999</v>
      </c>
      <c r="F21" s="148">
        <v>2101343.44</v>
      </c>
      <c r="G21" s="139">
        <v>88893979.620000005</v>
      </c>
      <c r="H21" s="140">
        <f t="shared" si="0"/>
        <v>0.35498265152368486</v>
      </c>
      <c r="I21" s="140">
        <f t="shared" si="1"/>
        <v>1.6466911103062615E-2</v>
      </c>
      <c r="J21" s="140">
        <f t="shared" si="2"/>
        <v>0.13781185871493778</v>
      </c>
      <c r="K21" s="140">
        <f t="shared" si="3"/>
        <v>2.3638759891082935E-2</v>
      </c>
    </row>
    <row r="22" spans="1:11">
      <c r="A22" s="135">
        <v>11109</v>
      </c>
      <c r="B22" s="136" t="s">
        <v>1417</v>
      </c>
      <c r="C22" s="139">
        <v>43173530.57</v>
      </c>
      <c r="D22" s="148">
        <v>369862.48</v>
      </c>
      <c r="E22" s="148">
        <v>2997824.86</v>
      </c>
      <c r="F22" s="148">
        <v>964782.17</v>
      </c>
      <c r="G22" s="139">
        <v>88693348.039999992</v>
      </c>
      <c r="H22" s="140">
        <f t="shared" si="0"/>
        <v>0.48677303906183678</v>
      </c>
      <c r="I22" s="140">
        <f t="shared" si="1"/>
        <v>4.1701264883268916E-3</v>
      </c>
      <c r="J22" s="140">
        <f t="shared" si="2"/>
        <v>3.3799883827229128E-2</v>
      </c>
      <c r="K22" s="140">
        <f t="shared" si="3"/>
        <v>1.0877728615734418E-2</v>
      </c>
    </row>
    <row r="23" spans="1:11">
      <c r="A23" s="135">
        <v>11110</v>
      </c>
      <c r="B23" s="136" t="s">
        <v>1418</v>
      </c>
      <c r="C23" s="139">
        <v>63509809.069999993</v>
      </c>
      <c r="D23" s="148">
        <v>2590105.9499999997</v>
      </c>
      <c r="E23" s="148">
        <v>10987199.959999999</v>
      </c>
      <c r="F23" s="148">
        <v>1175140.9500000002</v>
      </c>
      <c r="G23" s="139">
        <v>132176450.60999998</v>
      </c>
      <c r="H23" s="140">
        <f t="shared" si="0"/>
        <v>0.48049262010667937</v>
      </c>
      <c r="I23" s="140">
        <f t="shared" si="1"/>
        <v>1.959582011808117E-2</v>
      </c>
      <c r="J23" s="140">
        <f t="shared" si="2"/>
        <v>8.3125245906465181E-2</v>
      </c>
      <c r="K23" s="140">
        <f t="shared" si="3"/>
        <v>8.8906983398076914E-3</v>
      </c>
    </row>
    <row r="24" spans="1:11">
      <c r="A24" s="135">
        <v>11111</v>
      </c>
      <c r="B24" s="136" t="s">
        <v>1419</v>
      </c>
      <c r="C24" s="139">
        <v>37182814.32</v>
      </c>
      <c r="D24" s="148">
        <v>576871.13000000012</v>
      </c>
      <c r="E24" s="148">
        <v>3302411.4400000004</v>
      </c>
      <c r="F24" s="148">
        <v>696276.63000000012</v>
      </c>
      <c r="G24" s="139">
        <v>70296682.090000004</v>
      </c>
      <c r="H24" s="140">
        <f t="shared" si="0"/>
        <v>0.52894124181273994</v>
      </c>
      <c r="I24" s="140">
        <f t="shared" si="1"/>
        <v>8.2062355270400792E-3</v>
      </c>
      <c r="J24" s="140">
        <f t="shared" si="2"/>
        <v>4.6978197858214166E-2</v>
      </c>
      <c r="K24" s="140">
        <f t="shared" si="3"/>
        <v>9.9048292081348223E-3</v>
      </c>
    </row>
    <row r="25" spans="1:11">
      <c r="A25" s="135">
        <v>11112</v>
      </c>
      <c r="B25" s="136" t="s">
        <v>1420</v>
      </c>
      <c r="C25" s="139">
        <v>44630979.54999999</v>
      </c>
      <c r="D25" s="148">
        <v>432286.46</v>
      </c>
      <c r="E25" s="148">
        <v>2213333.23</v>
      </c>
      <c r="F25" s="148">
        <v>808100.05999999994</v>
      </c>
      <c r="G25" s="139">
        <v>75509484</v>
      </c>
      <c r="H25" s="140">
        <f t="shared" si="0"/>
        <v>0.5910645548842578</v>
      </c>
      <c r="I25" s="140">
        <f t="shared" si="1"/>
        <v>5.7249293347044995E-3</v>
      </c>
      <c r="J25" s="140">
        <f t="shared" si="2"/>
        <v>2.9311989868716359E-2</v>
      </c>
      <c r="K25" s="140">
        <f t="shared" si="3"/>
        <v>1.0701967715737535E-2</v>
      </c>
    </row>
    <row r="26" spans="1:11">
      <c r="A26" s="135">
        <v>11451</v>
      </c>
      <c r="B26" s="136" t="s">
        <v>1421</v>
      </c>
      <c r="C26" s="139">
        <v>63063606.880000003</v>
      </c>
      <c r="D26" s="148">
        <v>2514672.27</v>
      </c>
      <c r="E26" s="148">
        <v>24220989.809999999</v>
      </c>
      <c r="F26" s="148">
        <v>4832615.97</v>
      </c>
      <c r="G26" s="139">
        <v>183388513.10999998</v>
      </c>
      <c r="H26" s="140">
        <f t="shared" si="0"/>
        <v>0.3438798091032737</v>
      </c>
      <c r="I26" s="140">
        <f t="shared" si="1"/>
        <v>1.371226707362882E-2</v>
      </c>
      <c r="J26" s="140">
        <f t="shared" si="2"/>
        <v>0.1320747379388576</v>
      </c>
      <c r="K26" s="140">
        <f t="shared" si="3"/>
        <v>2.6351792094531586E-2</v>
      </c>
    </row>
    <row r="27" spans="1:11">
      <c r="A27" s="135">
        <v>40840</v>
      </c>
      <c r="B27" s="136" t="s">
        <v>1422</v>
      </c>
      <c r="C27" s="139">
        <v>20679391.209999997</v>
      </c>
      <c r="D27" s="148">
        <v>172737.74000000002</v>
      </c>
      <c r="E27" s="148">
        <v>760709.50000000012</v>
      </c>
      <c r="F27" s="148">
        <v>391897.89</v>
      </c>
      <c r="G27" s="139">
        <v>25817868.289999999</v>
      </c>
      <c r="H27" s="140">
        <f t="shared" si="0"/>
        <v>0.8009720623607689</v>
      </c>
      <c r="I27" s="140">
        <f t="shared" si="1"/>
        <v>6.6906275165601612E-3</v>
      </c>
      <c r="J27" s="140">
        <f t="shared" si="2"/>
        <v>2.9464458159570234E-2</v>
      </c>
      <c r="K27" s="140">
        <f t="shared" si="3"/>
        <v>1.5179327959922754E-2</v>
      </c>
    </row>
    <row r="28" spans="1:11">
      <c r="A28" s="135">
        <v>11040</v>
      </c>
      <c r="B28" s="136" t="s">
        <v>1423</v>
      </c>
      <c r="C28" s="139">
        <v>189365910.93000007</v>
      </c>
      <c r="D28" s="148">
        <v>8123587.0599999996</v>
      </c>
      <c r="E28" s="148">
        <v>43499774.00999999</v>
      </c>
      <c r="F28" s="148">
        <v>18211136.969999999</v>
      </c>
      <c r="G28" s="139">
        <v>391764583.08000004</v>
      </c>
      <c r="H28" s="140">
        <f t="shared" si="0"/>
        <v>0.48336659082664118</v>
      </c>
      <c r="I28" s="140">
        <f t="shared" si="1"/>
        <v>2.073588938574656E-2</v>
      </c>
      <c r="J28" s="140">
        <f t="shared" si="2"/>
        <v>0.11103549398981058</v>
      </c>
      <c r="K28" s="140">
        <f t="shared" si="3"/>
        <v>4.648489872878888E-2</v>
      </c>
    </row>
    <row r="29" spans="1:11">
      <c r="A29" s="135">
        <v>11041</v>
      </c>
      <c r="B29" s="136" t="s">
        <v>1424</v>
      </c>
      <c r="C29" s="139">
        <v>51048890.570000008</v>
      </c>
      <c r="D29" s="148">
        <v>965929.03999999992</v>
      </c>
      <c r="E29" s="148">
        <v>4593543.59</v>
      </c>
      <c r="F29" s="148">
        <v>1148724.43</v>
      </c>
      <c r="G29" s="139">
        <v>84549367.710000023</v>
      </c>
      <c r="H29" s="140">
        <f t="shared" si="0"/>
        <v>0.60377613638809313</v>
      </c>
      <c r="I29" s="140">
        <f t="shared" si="1"/>
        <v>1.1424438362603571E-2</v>
      </c>
      <c r="J29" s="140">
        <f t="shared" si="2"/>
        <v>5.4329721373619466E-2</v>
      </c>
      <c r="K29" s="140">
        <f t="shared" si="3"/>
        <v>1.3586434305931957E-2</v>
      </c>
    </row>
    <row r="30" spans="1:11">
      <c r="A30" s="135">
        <v>11043</v>
      </c>
      <c r="B30" s="136" t="s">
        <v>1425</v>
      </c>
      <c r="C30" s="139">
        <v>66692856.680000007</v>
      </c>
      <c r="D30" s="148">
        <v>1055205.48</v>
      </c>
      <c r="E30" s="148">
        <v>4718718.1700000009</v>
      </c>
      <c r="F30" s="148">
        <v>1267092.2</v>
      </c>
      <c r="G30" s="139">
        <v>101162947.13000003</v>
      </c>
      <c r="H30" s="140">
        <f t="shared" si="0"/>
        <v>0.65926170176019061</v>
      </c>
      <c r="I30" s="140">
        <f t="shared" si="1"/>
        <v>1.0430750684279712E-2</v>
      </c>
      <c r="J30" s="140">
        <f t="shared" si="2"/>
        <v>4.664472817242251E-2</v>
      </c>
      <c r="K30" s="140">
        <f t="shared" si="3"/>
        <v>1.2525259850048811E-2</v>
      </c>
    </row>
    <row r="31" spans="1:11">
      <c r="A31" s="135">
        <v>11046</v>
      </c>
      <c r="B31" s="136" t="s">
        <v>1426</v>
      </c>
      <c r="C31" s="139">
        <v>78511235.75</v>
      </c>
      <c r="D31" s="148">
        <v>1677097.1199999999</v>
      </c>
      <c r="E31" s="148">
        <v>14765803.110000001</v>
      </c>
      <c r="F31" s="148">
        <v>1315707.4000000004</v>
      </c>
      <c r="G31" s="139">
        <v>144153918.31999999</v>
      </c>
      <c r="H31" s="140">
        <f t="shared" si="0"/>
        <v>0.54463476723342952</v>
      </c>
      <c r="I31" s="140">
        <f t="shared" si="1"/>
        <v>1.1634072382806112E-2</v>
      </c>
      <c r="J31" s="140">
        <f t="shared" si="2"/>
        <v>0.10243081341169057</v>
      </c>
      <c r="K31" s="140">
        <f t="shared" si="3"/>
        <v>9.1271011938733985E-3</v>
      </c>
    </row>
    <row r="32" spans="1:11">
      <c r="A32" s="135">
        <v>11047</v>
      </c>
      <c r="B32" s="136" t="s">
        <v>1427</v>
      </c>
      <c r="C32" s="139">
        <v>41765917.439999998</v>
      </c>
      <c r="D32" s="148">
        <v>574886.05000000005</v>
      </c>
      <c r="E32" s="148">
        <v>5034517.99</v>
      </c>
      <c r="F32" s="148">
        <v>961247.03</v>
      </c>
      <c r="G32" s="139">
        <v>79566143.389999986</v>
      </c>
      <c r="H32" s="140">
        <f t="shared" si="0"/>
        <v>0.52492072206240947</v>
      </c>
      <c r="I32" s="140">
        <f t="shared" si="1"/>
        <v>7.2252597085439825E-3</v>
      </c>
      <c r="J32" s="140">
        <f t="shared" si="2"/>
        <v>6.3274626310878199E-2</v>
      </c>
      <c r="K32" s="140">
        <f t="shared" si="3"/>
        <v>1.2081106222383668E-2</v>
      </c>
    </row>
    <row r="33" spans="1:11">
      <c r="A33" s="135">
        <v>11048</v>
      </c>
      <c r="B33" s="136" t="s">
        <v>1428</v>
      </c>
      <c r="C33" s="139">
        <v>48041260.57</v>
      </c>
      <c r="D33" s="148">
        <v>1110763.9899999998</v>
      </c>
      <c r="E33" s="148">
        <v>5422859.6200000001</v>
      </c>
      <c r="F33" s="148">
        <v>1260825.3599999999</v>
      </c>
      <c r="G33" s="139">
        <v>83172118.599999994</v>
      </c>
      <c r="H33" s="140">
        <f t="shared" si="0"/>
        <v>0.57761256270319417</v>
      </c>
      <c r="I33" s="140">
        <f t="shared" si="1"/>
        <v>1.3355004161214186E-2</v>
      </c>
      <c r="J33" s="140">
        <f t="shared" si="2"/>
        <v>6.5200450719311132E-2</v>
      </c>
      <c r="K33" s="140">
        <f t="shared" si="3"/>
        <v>1.5159231016630614E-2</v>
      </c>
    </row>
    <row r="34" spans="1:11">
      <c r="A34" s="135">
        <v>11049</v>
      </c>
      <c r="B34" s="136" t="s">
        <v>1429</v>
      </c>
      <c r="C34" s="139">
        <v>38897389.460000008</v>
      </c>
      <c r="D34" s="148">
        <v>622127.89</v>
      </c>
      <c r="E34" s="148">
        <v>3931183.31</v>
      </c>
      <c r="F34" s="148">
        <v>884337.77</v>
      </c>
      <c r="G34" s="139">
        <v>70084740.930000022</v>
      </c>
      <c r="H34" s="140">
        <f t="shared" si="0"/>
        <v>0.55500511158128352</v>
      </c>
      <c r="I34" s="140">
        <f t="shared" si="1"/>
        <v>8.8767951731658027E-3</v>
      </c>
      <c r="J34" s="140">
        <f t="shared" si="2"/>
        <v>5.6091857625990643E-2</v>
      </c>
      <c r="K34" s="140">
        <f t="shared" si="3"/>
        <v>1.2618121409384508E-2</v>
      </c>
    </row>
    <row r="35" spans="1:11">
      <c r="A35" s="135">
        <v>11050</v>
      </c>
      <c r="B35" s="136" t="s">
        <v>1430</v>
      </c>
      <c r="C35" s="139">
        <v>25267421.099999998</v>
      </c>
      <c r="D35" s="148">
        <v>328423.46000000002</v>
      </c>
      <c r="E35" s="148">
        <v>2026832.97</v>
      </c>
      <c r="F35" s="148">
        <v>344490.81</v>
      </c>
      <c r="G35" s="139">
        <v>42302927.640000001</v>
      </c>
      <c r="H35" s="140">
        <f t="shared" si="0"/>
        <v>0.59729722053818579</v>
      </c>
      <c r="I35" s="140">
        <f t="shared" si="1"/>
        <v>7.763610660588313E-3</v>
      </c>
      <c r="J35" s="140">
        <f t="shared" si="2"/>
        <v>4.7912356970856683E-2</v>
      </c>
      <c r="K35" s="140">
        <f t="shared" si="3"/>
        <v>8.1434271625745094E-3</v>
      </c>
    </row>
    <row r="36" spans="1:11">
      <c r="A36" s="135">
        <v>10710</v>
      </c>
      <c r="B36" s="136" t="s">
        <v>1431</v>
      </c>
      <c r="C36" s="139">
        <v>674430987.67000008</v>
      </c>
      <c r="D36" s="148">
        <v>46191057.760000005</v>
      </c>
      <c r="E36" s="148">
        <v>249951343.81000003</v>
      </c>
      <c r="F36" s="148">
        <v>74291470.949999988</v>
      </c>
      <c r="G36" s="139">
        <v>1603002445.5400002</v>
      </c>
      <c r="H36" s="140">
        <f t="shared" si="0"/>
        <v>0.42072985574442207</v>
      </c>
      <c r="I36" s="140">
        <f t="shared" si="1"/>
        <v>2.8815338297528123E-2</v>
      </c>
      <c r="J36" s="140">
        <f t="shared" si="2"/>
        <v>0.15592698844935288</v>
      </c>
      <c r="K36" s="140">
        <f t="shared" si="3"/>
        <v>4.6345201254495635E-2</v>
      </c>
    </row>
    <row r="37" spans="1:11">
      <c r="A37" s="135">
        <v>11089</v>
      </c>
      <c r="B37" s="136" t="s">
        <v>1432</v>
      </c>
      <c r="C37" s="139">
        <v>40052157.039999999</v>
      </c>
      <c r="D37" s="148">
        <v>568908.85</v>
      </c>
      <c r="E37" s="148">
        <v>2895253.87</v>
      </c>
      <c r="F37" s="148">
        <v>578763.54000000015</v>
      </c>
      <c r="G37" s="139">
        <v>70242963.859999999</v>
      </c>
      <c r="H37" s="140">
        <f t="shared" si="0"/>
        <v>0.5701945766386971</v>
      </c>
      <c r="I37" s="140">
        <f t="shared" si="1"/>
        <v>8.0991578193352152E-3</v>
      </c>
      <c r="J37" s="140">
        <f t="shared" si="2"/>
        <v>4.121770652745347E-2</v>
      </c>
      <c r="K37" s="140">
        <f t="shared" si="3"/>
        <v>8.2394521557137522E-3</v>
      </c>
    </row>
    <row r="38" spans="1:11">
      <c r="A38" s="135">
        <v>11090</v>
      </c>
      <c r="B38" s="136" t="s">
        <v>1433</v>
      </c>
      <c r="C38" s="139">
        <v>26466587.230000004</v>
      </c>
      <c r="D38" s="148">
        <v>937155.46</v>
      </c>
      <c r="E38" s="148">
        <v>3156551.36</v>
      </c>
      <c r="F38" s="148">
        <v>422052.65000000008</v>
      </c>
      <c r="G38" s="139">
        <v>50985724.420000002</v>
      </c>
      <c r="H38" s="140">
        <f t="shared" si="0"/>
        <v>0.51909799323392658</v>
      </c>
      <c r="I38" s="140">
        <f t="shared" si="1"/>
        <v>1.8380742269739823E-2</v>
      </c>
      <c r="J38" s="140">
        <f t="shared" si="2"/>
        <v>6.1910493494170889E-2</v>
      </c>
      <c r="K38" s="140">
        <f t="shared" si="3"/>
        <v>8.2778592400354883E-3</v>
      </c>
    </row>
    <row r="39" spans="1:11">
      <c r="A39" s="135">
        <v>11091</v>
      </c>
      <c r="B39" s="136" t="s">
        <v>1434</v>
      </c>
      <c r="C39" s="139">
        <v>57240391.039999999</v>
      </c>
      <c r="D39" s="148">
        <v>2249960.91</v>
      </c>
      <c r="E39" s="148">
        <v>13156734.16</v>
      </c>
      <c r="F39" s="148">
        <v>3032014.4800000004</v>
      </c>
      <c r="G39" s="139">
        <v>145522499.65000001</v>
      </c>
      <c r="H39" s="140">
        <f t="shared" si="0"/>
        <v>0.39334392398199847</v>
      </c>
      <c r="I39" s="140">
        <f t="shared" si="1"/>
        <v>1.5461257986987857E-2</v>
      </c>
      <c r="J39" s="140">
        <f t="shared" si="2"/>
        <v>9.0410309001313249E-2</v>
      </c>
      <c r="K39" s="140">
        <f t="shared" si="3"/>
        <v>2.0835365577779232E-2</v>
      </c>
    </row>
    <row r="40" spans="1:11">
      <c r="A40" s="135">
        <v>11092</v>
      </c>
      <c r="B40" s="136" t="s">
        <v>1435</v>
      </c>
      <c r="C40" s="139">
        <v>47802852.670000009</v>
      </c>
      <c r="D40" s="148">
        <v>2059374.18</v>
      </c>
      <c r="E40" s="148">
        <v>12103903.940000001</v>
      </c>
      <c r="F40" s="148">
        <v>2776125.0299999993</v>
      </c>
      <c r="G40" s="139">
        <v>123052804.15000001</v>
      </c>
      <c r="H40" s="140">
        <f t="shared" si="0"/>
        <v>0.38847430580882059</v>
      </c>
      <c r="I40" s="140">
        <f t="shared" si="1"/>
        <v>1.6735694844382788E-2</v>
      </c>
      <c r="J40" s="140">
        <f t="shared" si="2"/>
        <v>9.8363495440912316E-2</v>
      </c>
      <c r="K40" s="140">
        <f t="shared" si="3"/>
        <v>2.2560436953683181E-2</v>
      </c>
    </row>
    <row r="41" spans="1:11">
      <c r="A41" s="135">
        <v>11093</v>
      </c>
      <c r="B41" s="136" t="s">
        <v>1436</v>
      </c>
      <c r="C41" s="139">
        <v>33862164.329999998</v>
      </c>
      <c r="D41" s="148">
        <v>923584.76</v>
      </c>
      <c r="E41" s="148">
        <v>6657473.6999999993</v>
      </c>
      <c r="F41" s="148">
        <v>829400.96999999986</v>
      </c>
      <c r="G41" s="139">
        <v>74353987.359999999</v>
      </c>
      <c r="H41" s="140">
        <f t="shared" si="0"/>
        <v>0.45541827052326622</v>
      </c>
      <c r="I41" s="140">
        <f t="shared" si="1"/>
        <v>1.2421455698512522E-2</v>
      </c>
      <c r="J41" s="140">
        <f t="shared" si="2"/>
        <v>8.9537547835417106E-2</v>
      </c>
      <c r="K41" s="140">
        <f t="shared" si="3"/>
        <v>1.1154761156039767E-2</v>
      </c>
    </row>
    <row r="42" spans="1:11">
      <c r="A42" s="135">
        <v>11094</v>
      </c>
      <c r="B42" s="136" t="s">
        <v>1437</v>
      </c>
      <c r="C42" s="139">
        <v>20253205.790000003</v>
      </c>
      <c r="D42" s="148">
        <v>526780.89</v>
      </c>
      <c r="E42" s="148">
        <v>1521267.02</v>
      </c>
      <c r="F42" s="148">
        <v>201368.11000000004</v>
      </c>
      <c r="G42" s="139">
        <v>37449722.390000001</v>
      </c>
      <c r="H42" s="140">
        <f t="shared" si="0"/>
        <v>0.54081057208071881</v>
      </c>
      <c r="I42" s="140">
        <f t="shared" si="1"/>
        <v>1.4066349665135662E-2</v>
      </c>
      <c r="J42" s="140">
        <f t="shared" si="2"/>
        <v>4.0621583363358013E-2</v>
      </c>
      <c r="K42" s="140">
        <f t="shared" si="3"/>
        <v>5.3770254396804367E-3</v>
      </c>
    </row>
    <row r="43" spans="1:11">
      <c r="A43" s="135">
        <v>11095</v>
      </c>
      <c r="B43" s="136" t="s">
        <v>1438</v>
      </c>
      <c r="C43" s="139">
        <v>145330984.13</v>
      </c>
      <c r="D43" s="148">
        <v>7405866.3399999989</v>
      </c>
      <c r="E43" s="148">
        <v>28422793.48</v>
      </c>
      <c r="F43" s="148">
        <v>6889101.1000000006</v>
      </c>
      <c r="G43" s="139">
        <v>261751415.32999998</v>
      </c>
      <c r="H43" s="140">
        <f t="shared" si="0"/>
        <v>0.55522520841683198</v>
      </c>
      <c r="I43" s="140">
        <f t="shared" si="1"/>
        <v>2.8293510201895723E-2</v>
      </c>
      <c r="J43" s="140">
        <f t="shared" si="2"/>
        <v>0.10858697151328218</v>
      </c>
      <c r="K43" s="140">
        <f t="shared" si="3"/>
        <v>2.6319250619197793E-2</v>
      </c>
    </row>
    <row r="44" spans="1:11">
      <c r="A44" s="135">
        <v>11096</v>
      </c>
      <c r="B44" s="136" t="s">
        <v>1439</v>
      </c>
      <c r="C44" s="139">
        <v>34570965.450000003</v>
      </c>
      <c r="D44" s="148">
        <v>994501.32000000007</v>
      </c>
      <c r="E44" s="148">
        <v>4034702.3899999997</v>
      </c>
      <c r="F44" s="148">
        <v>717678.50999999989</v>
      </c>
      <c r="G44" s="139">
        <v>67228866.980000004</v>
      </c>
      <c r="H44" s="140">
        <f t="shared" si="0"/>
        <v>0.51422799465420954</v>
      </c>
      <c r="I44" s="140">
        <f t="shared" si="1"/>
        <v>1.4792772281821371E-2</v>
      </c>
      <c r="J44" s="140">
        <f t="shared" si="2"/>
        <v>6.0014433847297891E-2</v>
      </c>
      <c r="K44" s="140">
        <f t="shared" si="3"/>
        <v>1.0675154025926139E-2</v>
      </c>
    </row>
    <row r="45" spans="1:11">
      <c r="A45" s="135">
        <v>11097</v>
      </c>
      <c r="B45" s="136" t="s">
        <v>1440</v>
      </c>
      <c r="C45" s="139">
        <v>63846861.840000004</v>
      </c>
      <c r="D45" s="148">
        <v>2559409.79</v>
      </c>
      <c r="E45" s="148">
        <v>17023753.879999999</v>
      </c>
      <c r="F45" s="148">
        <v>2204489.0800000005</v>
      </c>
      <c r="G45" s="139">
        <v>123088021.71000001</v>
      </c>
      <c r="H45" s="140">
        <f t="shared" si="0"/>
        <v>0.51870897714503528</v>
      </c>
      <c r="I45" s="140">
        <f t="shared" si="1"/>
        <v>2.0793329476283772E-2</v>
      </c>
      <c r="J45" s="140">
        <f t="shared" si="2"/>
        <v>0.13830552838121488</v>
      </c>
      <c r="K45" s="140">
        <f t="shared" si="3"/>
        <v>1.7909858728527291E-2</v>
      </c>
    </row>
    <row r="46" spans="1:11">
      <c r="A46" s="135">
        <v>11098</v>
      </c>
      <c r="B46" s="136" t="s">
        <v>1441</v>
      </c>
      <c r="C46" s="139">
        <v>67138859.539999992</v>
      </c>
      <c r="D46" s="148">
        <v>2573174.7499999995</v>
      </c>
      <c r="E46" s="148">
        <v>11650604.579999998</v>
      </c>
      <c r="F46" s="148">
        <v>1681670.52</v>
      </c>
      <c r="G46" s="139">
        <v>137665679.47</v>
      </c>
      <c r="H46" s="140">
        <f t="shared" si="0"/>
        <v>0.48769497087784208</v>
      </c>
      <c r="I46" s="140">
        <f t="shared" si="1"/>
        <v>1.8691476044766436E-2</v>
      </c>
      <c r="J46" s="140">
        <f t="shared" si="2"/>
        <v>8.4629695831624385E-2</v>
      </c>
      <c r="K46" s="140">
        <f t="shared" si="3"/>
        <v>1.2215611955530779E-2</v>
      </c>
    </row>
    <row r="47" spans="1:11">
      <c r="A47" s="135">
        <v>11099</v>
      </c>
      <c r="B47" s="136" t="s">
        <v>1442</v>
      </c>
      <c r="C47" s="139">
        <v>32822499.91</v>
      </c>
      <c r="D47" s="148">
        <v>637815.29</v>
      </c>
      <c r="E47" s="148">
        <v>2649120.77</v>
      </c>
      <c r="F47" s="148">
        <v>743535.93</v>
      </c>
      <c r="G47" s="139">
        <v>62141353.809999995</v>
      </c>
      <c r="H47" s="140">
        <f t="shared" si="0"/>
        <v>0.52819093723571398</v>
      </c>
      <c r="I47" s="140">
        <f t="shared" si="1"/>
        <v>1.0263942622655908E-2</v>
      </c>
      <c r="J47" s="140">
        <f t="shared" si="2"/>
        <v>4.2630560932093733E-2</v>
      </c>
      <c r="K47" s="140">
        <f t="shared" si="3"/>
        <v>1.1965235457750001E-2</v>
      </c>
    </row>
    <row r="48" spans="1:11">
      <c r="A48" s="135">
        <v>11100</v>
      </c>
      <c r="B48" s="136" t="s">
        <v>1443</v>
      </c>
      <c r="C48" s="139">
        <v>22361493.550000004</v>
      </c>
      <c r="D48" s="148">
        <v>416962.25</v>
      </c>
      <c r="E48" s="148">
        <v>2116383.08</v>
      </c>
      <c r="F48" s="148">
        <v>337998.76</v>
      </c>
      <c r="G48" s="139">
        <v>44878965.99000001</v>
      </c>
      <c r="H48" s="140">
        <f t="shared" si="0"/>
        <v>0.49826222723096208</v>
      </c>
      <c r="I48" s="140">
        <f t="shared" si="1"/>
        <v>9.2908167735617636E-3</v>
      </c>
      <c r="J48" s="140">
        <f t="shared" si="2"/>
        <v>4.7157572223735622E-2</v>
      </c>
      <c r="K48" s="140">
        <f t="shared" si="3"/>
        <v>7.5313401845156893E-3</v>
      </c>
    </row>
    <row r="49" spans="1:11">
      <c r="A49" s="135">
        <v>11101</v>
      </c>
      <c r="B49" s="136" t="s">
        <v>1444</v>
      </c>
      <c r="C49" s="139">
        <v>30252150.509999998</v>
      </c>
      <c r="D49" s="148">
        <v>845088.39</v>
      </c>
      <c r="E49" s="148">
        <v>6949858.3999999994</v>
      </c>
      <c r="F49" s="148">
        <v>1094131.2000000002</v>
      </c>
      <c r="G49" s="139">
        <v>74110965.590000004</v>
      </c>
      <c r="H49" s="140">
        <f t="shared" si="0"/>
        <v>0.40820073344290636</v>
      </c>
      <c r="I49" s="140">
        <f t="shared" si="1"/>
        <v>1.1403014159540651E-2</v>
      </c>
      <c r="J49" s="140">
        <f t="shared" si="2"/>
        <v>9.3776384434772E-2</v>
      </c>
      <c r="K49" s="140">
        <f t="shared" si="3"/>
        <v>1.4763418494005351E-2</v>
      </c>
    </row>
    <row r="50" spans="1:11">
      <c r="A50" s="135">
        <v>11102</v>
      </c>
      <c r="B50" s="136" t="s">
        <v>1445</v>
      </c>
      <c r="C50" s="139">
        <v>33116257.699999996</v>
      </c>
      <c r="D50" s="148">
        <v>537047.79999999993</v>
      </c>
      <c r="E50" s="148">
        <v>2841261.17</v>
      </c>
      <c r="F50" s="148">
        <v>643066.5</v>
      </c>
      <c r="G50" s="139">
        <v>59504926.989999995</v>
      </c>
      <c r="H50" s="140">
        <f t="shared" si="0"/>
        <v>0.55652967535890419</v>
      </c>
      <c r="I50" s="140">
        <f t="shared" si="1"/>
        <v>9.0252660941883452E-3</v>
      </c>
      <c r="J50" s="140">
        <f t="shared" si="2"/>
        <v>4.7748334696343438E-2</v>
      </c>
      <c r="K50" s="140">
        <f t="shared" si="3"/>
        <v>1.0806945450215736E-2</v>
      </c>
    </row>
    <row r="51" spans="1:11">
      <c r="A51" s="135">
        <v>11103</v>
      </c>
      <c r="B51" s="136" t="s">
        <v>1446</v>
      </c>
      <c r="C51" s="139">
        <v>32971783.739999998</v>
      </c>
      <c r="D51" s="148">
        <v>462459.62</v>
      </c>
      <c r="E51" s="148">
        <v>2525743.13</v>
      </c>
      <c r="F51" s="148">
        <v>882882.42000000016</v>
      </c>
      <c r="G51" s="139">
        <v>55740972.789999992</v>
      </c>
      <c r="H51" s="140">
        <f t="shared" si="0"/>
        <v>0.59151791024923017</v>
      </c>
      <c r="I51" s="140">
        <f t="shared" si="1"/>
        <v>8.2965832286831902E-3</v>
      </c>
      <c r="J51" s="140">
        <f t="shared" si="2"/>
        <v>4.5312146587673505E-2</v>
      </c>
      <c r="K51" s="140">
        <f t="shared" si="3"/>
        <v>1.5839020666650269E-2</v>
      </c>
    </row>
    <row r="52" spans="1:11">
      <c r="A52" s="135">
        <v>11450</v>
      </c>
      <c r="B52" s="136" t="s">
        <v>1447</v>
      </c>
      <c r="C52" s="139">
        <v>187907042.46000004</v>
      </c>
      <c r="D52" s="148">
        <v>10231193.5</v>
      </c>
      <c r="E52" s="148">
        <v>54497891.160000004</v>
      </c>
      <c r="F52" s="148">
        <v>20989254.359999999</v>
      </c>
      <c r="G52" s="139">
        <v>397697190.12</v>
      </c>
      <c r="H52" s="140">
        <f t="shared" si="0"/>
        <v>0.47248772968021602</v>
      </c>
      <c r="I52" s="140">
        <f t="shared" si="1"/>
        <v>2.5726089482585656E-2</v>
      </c>
      <c r="J52" s="140">
        <f t="shared" si="2"/>
        <v>0.13703363391518045</v>
      </c>
      <c r="K52" s="140">
        <f t="shared" si="3"/>
        <v>5.2776974244315787E-2</v>
      </c>
    </row>
    <row r="53" spans="1:11">
      <c r="A53" s="135">
        <v>21323</v>
      </c>
      <c r="B53" s="136" t="s">
        <v>1448</v>
      </c>
      <c r="C53" s="139">
        <v>32808576.199999996</v>
      </c>
      <c r="D53" s="148">
        <v>410384.48999999993</v>
      </c>
      <c r="E53" s="148">
        <v>3141503.29</v>
      </c>
      <c r="F53" s="148">
        <v>711716.1100000001</v>
      </c>
      <c r="G53" s="139">
        <v>57466143.769999996</v>
      </c>
      <c r="H53" s="140">
        <f t="shared" si="0"/>
        <v>0.57092009394804044</v>
      </c>
      <c r="I53" s="140">
        <f t="shared" si="1"/>
        <v>7.1413264067710031E-3</v>
      </c>
      <c r="J53" s="140">
        <f t="shared" si="2"/>
        <v>5.466702799083608E-2</v>
      </c>
      <c r="K53" s="140">
        <f t="shared" si="3"/>
        <v>1.2384963794482919E-2</v>
      </c>
    </row>
    <row r="54" spans="1:11">
      <c r="A54" s="135">
        <v>10706</v>
      </c>
      <c r="B54" s="136" t="s">
        <v>1449</v>
      </c>
      <c r="C54" s="139">
        <v>209086386.44</v>
      </c>
      <c r="D54" s="148">
        <v>20055714.84</v>
      </c>
      <c r="E54" s="148">
        <v>134575920.62</v>
      </c>
      <c r="F54" s="148">
        <v>47180049.650000006</v>
      </c>
      <c r="G54" s="139">
        <v>770292854.79999995</v>
      </c>
      <c r="H54" s="140">
        <f t="shared" si="0"/>
        <v>0.27143752552954359</v>
      </c>
      <c r="I54" s="140">
        <f t="shared" si="1"/>
        <v>2.6036480430819131E-2</v>
      </c>
      <c r="J54" s="140">
        <f t="shared" si="2"/>
        <v>0.17470747622985741</v>
      </c>
      <c r="K54" s="140">
        <f t="shared" si="3"/>
        <v>6.124949667649443E-2</v>
      </c>
    </row>
    <row r="55" spans="1:11">
      <c r="A55" s="135">
        <v>11042</v>
      </c>
      <c r="B55" s="136" t="s">
        <v>1450</v>
      </c>
      <c r="C55" s="139">
        <v>58196311.180000015</v>
      </c>
      <c r="D55" s="148">
        <v>1999968.57</v>
      </c>
      <c r="E55" s="148">
        <v>12456130.630000001</v>
      </c>
      <c r="F55" s="148">
        <v>2148528.64</v>
      </c>
      <c r="G55" s="139">
        <v>147680176.39000002</v>
      </c>
      <c r="H55" s="140">
        <f t="shared" si="0"/>
        <v>0.39406989213171545</v>
      </c>
      <c r="I55" s="140">
        <f t="shared" si="1"/>
        <v>1.3542566232575447E-2</v>
      </c>
      <c r="J55" s="140">
        <f t="shared" si="2"/>
        <v>8.434531251577955E-2</v>
      </c>
      <c r="K55" s="140">
        <f t="shared" si="3"/>
        <v>1.4548524334952549E-2</v>
      </c>
    </row>
    <row r="56" spans="1:11">
      <c r="A56" s="135">
        <v>11044</v>
      </c>
      <c r="B56" s="136" t="s">
        <v>1451</v>
      </c>
      <c r="C56" s="139">
        <v>37540011.670000002</v>
      </c>
      <c r="D56" s="148">
        <v>552341.18000000005</v>
      </c>
      <c r="E56" s="148">
        <v>4069560.19</v>
      </c>
      <c r="F56" s="148">
        <v>790782.2</v>
      </c>
      <c r="G56" s="139">
        <v>73617815.150000006</v>
      </c>
      <c r="H56" s="140">
        <f t="shared" si="0"/>
        <v>0.50993107569832574</v>
      </c>
      <c r="I56" s="140">
        <f t="shared" si="1"/>
        <v>7.5028195128390741E-3</v>
      </c>
      <c r="J56" s="140">
        <f t="shared" si="2"/>
        <v>5.527955674462854E-2</v>
      </c>
      <c r="K56" s="140">
        <f t="shared" si="3"/>
        <v>1.0741723296035632E-2</v>
      </c>
    </row>
    <row r="57" spans="1:11">
      <c r="A57" s="135">
        <v>11045</v>
      </c>
      <c r="B57" s="136" t="s">
        <v>1452</v>
      </c>
      <c r="C57" s="139">
        <v>36213316.490000002</v>
      </c>
      <c r="D57" s="148">
        <v>798412.19</v>
      </c>
      <c r="E57" s="148">
        <v>2970497.2600000002</v>
      </c>
      <c r="F57" s="148">
        <v>816371.59</v>
      </c>
      <c r="G57" s="139">
        <v>63470621.289999999</v>
      </c>
      <c r="H57" s="140">
        <f t="shared" si="0"/>
        <v>0.57055241864641282</v>
      </c>
      <c r="I57" s="140">
        <f t="shared" si="1"/>
        <v>1.257924018660571E-2</v>
      </c>
      <c r="J57" s="140">
        <f t="shared" si="2"/>
        <v>4.6801137276215883E-2</v>
      </c>
      <c r="K57" s="140">
        <f t="shared" si="3"/>
        <v>1.2862196295038032E-2</v>
      </c>
    </row>
    <row r="58" spans="1:11">
      <c r="A58" s="135">
        <v>11448</v>
      </c>
      <c r="B58" s="136" t="s">
        <v>1453</v>
      </c>
      <c r="C58" s="139">
        <v>160620193.81999996</v>
      </c>
      <c r="D58" s="148">
        <v>12161698.23</v>
      </c>
      <c r="E58" s="148">
        <v>66153039.590000004</v>
      </c>
      <c r="F58" s="148">
        <v>14898879.390000001</v>
      </c>
      <c r="G58" s="139">
        <v>468385698.73999989</v>
      </c>
      <c r="H58" s="140">
        <f t="shared" si="0"/>
        <v>0.3429229249571088</v>
      </c>
      <c r="I58" s="140">
        <f t="shared" si="1"/>
        <v>2.596513570486049E-2</v>
      </c>
      <c r="J58" s="140">
        <f t="shared" si="2"/>
        <v>0.14123624988542069</v>
      </c>
      <c r="K58" s="140">
        <f t="shared" si="3"/>
        <v>3.1808997221903529E-2</v>
      </c>
    </row>
    <row r="59" spans="1:11">
      <c r="A59" s="135">
        <v>21356</v>
      </c>
      <c r="B59" s="136" t="s">
        <v>1454</v>
      </c>
      <c r="C59" s="139">
        <v>22695609.670000002</v>
      </c>
      <c r="D59" s="148">
        <v>223103.75</v>
      </c>
      <c r="E59" s="148">
        <v>1449780.28</v>
      </c>
      <c r="F59" s="148">
        <v>1005535.3999999999</v>
      </c>
      <c r="G59" s="139">
        <v>43326911.170000002</v>
      </c>
      <c r="H59" s="140">
        <f t="shared" si="0"/>
        <v>0.523822471003072</v>
      </c>
      <c r="I59" s="140">
        <f t="shared" si="1"/>
        <v>5.1493112242554538E-3</v>
      </c>
      <c r="J59" s="140">
        <f t="shared" si="2"/>
        <v>3.3461427109621487E-2</v>
      </c>
      <c r="K59" s="140">
        <f t="shared" si="3"/>
        <v>2.3208102605205859E-2</v>
      </c>
    </row>
    <row r="60" spans="1:11">
      <c r="A60" s="135">
        <v>28778</v>
      </c>
      <c r="B60" s="136" t="s">
        <v>1455</v>
      </c>
      <c r="C60" s="139">
        <v>26390832.100000001</v>
      </c>
      <c r="D60" s="148">
        <v>271118.30000000005</v>
      </c>
      <c r="E60" s="148">
        <v>1101466.55</v>
      </c>
      <c r="F60" s="148">
        <v>343225.35000000003</v>
      </c>
      <c r="G60" s="139">
        <v>35102699.530000001</v>
      </c>
      <c r="H60" s="140">
        <f t="shared" si="0"/>
        <v>0.75181773633806903</v>
      </c>
      <c r="I60" s="140">
        <f t="shared" si="1"/>
        <v>7.7235740735065918E-3</v>
      </c>
      <c r="J60" s="140">
        <f t="shared" si="2"/>
        <v>3.1378400087396355E-2</v>
      </c>
      <c r="K60" s="140">
        <f t="shared" si="3"/>
        <v>9.7777479964658437E-3</v>
      </c>
    </row>
    <row r="61" spans="1:11">
      <c r="A61" s="135">
        <v>28811</v>
      </c>
      <c r="B61" s="136" t="s">
        <v>1456</v>
      </c>
      <c r="C61" s="139">
        <v>44518373.399999999</v>
      </c>
      <c r="D61" s="148">
        <v>410522.5</v>
      </c>
      <c r="E61" s="148">
        <v>1518997.97</v>
      </c>
      <c r="F61" s="148">
        <v>158373.62000000002</v>
      </c>
      <c r="G61" s="139">
        <v>57799769.299999997</v>
      </c>
      <c r="H61" s="140">
        <f t="shared" si="0"/>
        <v>0.77021714687016929</v>
      </c>
      <c r="I61" s="140">
        <f t="shared" si="1"/>
        <v>7.1024937464586047E-3</v>
      </c>
      <c r="J61" s="140">
        <f t="shared" si="2"/>
        <v>2.628034658954945E-2</v>
      </c>
      <c r="K61" s="140">
        <f t="shared" si="3"/>
        <v>2.7400389641347588E-3</v>
      </c>
    </row>
    <row r="62" spans="1:11">
      <c r="A62" s="135">
        <v>28815</v>
      </c>
      <c r="B62" s="136" t="s">
        <v>1457</v>
      </c>
      <c r="C62" s="139">
        <v>33835146.300000004</v>
      </c>
      <c r="D62" s="148">
        <v>515829.89</v>
      </c>
      <c r="E62" s="148">
        <v>1913820.64</v>
      </c>
      <c r="F62" s="148">
        <v>245213.53999999998</v>
      </c>
      <c r="G62" s="139">
        <v>48223090.650000006</v>
      </c>
      <c r="H62" s="140">
        <f t="shared" si="0"/>
        <v>0.70163786360300406</v>
      </c>
      <c r="I62" s="140">
        <f t="shared" si="1"/>
        <v>1.0696740566544337E-2</v>
      </c>
      <c r="J62" s="140">
        <f t="shared" si="2"/>
        <v>3.9686810077984906E-2</v>
      </c>
      <c r="K62" s="140">
        <f t="shared" si="3"/>
        <v>5.0849818353565016E-3</v>
      </c>
    </row>
    <row r="63" spans="1:11">
      <c r="A63" s="135">
        <v>10704</v>
      </c>
      <c r="B63" s="136" t="s">
        <v>1458</v>
      </c>
      <c r="C63" s="139">
        <v>214434188.09</v>
      </c>
      <c r="D63" s="148">
        <v>11918814.380000001</v>
      </c>
      <c r="E63" s="148">
        <v>70097759.719999999</v>
      </c>
      <c r="F63" s="148">
        <v>22271343.440000001</v>
      </c>
      <c r="G63" s="139">
        <v>525107096.39999998</v>
      </c>
      <c r="H63" s="140">
        <f t="shared" si="0"/>
        <v>0.40836276934763593</v>
      </c>
      <c r="I63" s="140">
        <f t="shared" si="1"/>
        <v>2.2697873370427377E-2</v>
      </c>
      <c r="J63" s="140">
        <f t="shared" si="2"/>
        <v>0.1334923108077806</v>
      </c>
      <c r="K63" s="140">
        <f t="shared" si="3"/>
        <v>4.2412954600474152E-2</v>
      </c>
    </row>
    <row r="64" spans="1:11">
      <c r="A64" s="135">
        <v>10991</v>
      </c>
      <c r="B64" s="136" t="s">
        <v>1459</v>
      </c>
      <c r="C64" s="139">
        <v>71875857.440000013</v>
      </c>
      <c r="D64" s="148">
        <v>970796.45</v>
      </c>
      <c r="E64" s="148">
        <v>7988734.2000000002</v>
      </c>
      <c r="F64" s="148">
        <v>2553537.5699999998</v>
      </c>
      <c r="G64" s="139">
        <v>128776931.61000001</v>
      </c>
      <c r="H64" s="140">
        <f t="shared" si="0"/>
        <v>0.55814233606431563</v>
      </c>
      <c r="I64" s="140">
        <f t="shared" si="1"/>
        <v>7.5385896981926062E-3</v>
      </c>
      <c r="J64" s="140">
        <f t="shared" si="2"/>
        <v>6.2035444548359193E-2</v>
      </c>
      <c r="K64" s="140">
        <f t="shared" si="3"/>
        <v>1.9829153700706037E-2</v>
      </c>
    </row>
    <row r="65" spans="1:11">
      <c r="A65" s="135">
        <v>10992</v>
      </c>
      <c r="B65" s="136" t="s">
        <v>1460</v>
      </c>
      <c r="C65" s="139">
        <v>46351875.489999995</v>
      </c>
      <c r="D65" s="148">
        <v>851949.88</v>
      </c>
      <c r="E65" s="148">
        <v>5900998.5299999993</v>
      </c>
      <c r="F65" s="148">
        <v>2372035.3899999997</v>
      </c>
      <c r="G65" s="139">
        <v>88475941.899999991</v>
      </c>
      <c r="H65" s="140">
        <f t="shared" si="0"/>
        <v>0.52389242199183639</v>
      </c>
      <c r="I65" s="140">
        <f t="shared" si="1"/>
        <v>9.6291699382292772E-3</v>
      </c>
      <c r="J65" s="140">
        <f t="shared" si="2"/>
        <v>6.6696080349951045E-2</v>
      </c>
      <c r="K65" s="140">
        <f t="shared" si="3"/>
        <v>2.6809947869003696E-2</v>
      </c>
    </row>
    <row r="66" spans="1:11">
      <c r="A66" s="135">
        <v>10993</v>
      </c>
      <c r="B66" s="136" t="s">
        <v>1461</v>
      </c>
      <c r="C66" s="139">
        <v>81440889.00999999</v>
      </c>
      <c r="D66" s="148">
        <v>1534360.04</v>
      </c>
      <c r="E66" s="148">
        <v>8907465.5600000005</v>
      </c>
      <c r="F66" s="148">
        <v>3356388.3000000003</v>
      </c>
      <c r="G66" s="139">
        <v>147883106.50999999</v>
      </c>
      <c r="H66" s="140">
        <f t="shared" si="0"/>
        <v>0.55071124033016494</v>
      </c>
      <c r="I66" s="140">
        <f t="shared" si="1"/>
        <v>1.0375492348047511E-2</v>
      </c>
      <c r="J66" s="140">
        <f t="shared" si="2"/>
        <v>6.023315150874025E-2</v>
      </c>
      <c r="K66" s="140">
        <f t="shared" si="3"/>
        <v>2.269622527690841E-2</v>
      </c>
    </row>
    <row r="67" spans="1:11">
      <c r="A67" s="135">
        <v>10994</v>
      </c>
      <c r="B67" s="136" t="s">
        <v>1462</v>
      </c>
      <c r="C67" s="139">
        <v>63354170.070000008</v>
      </c>
      <c r="D67" s="148">
        <v>767911.41</v>
      </c>
      <c r="E67" s="148">
        <v>4218783.4300000006</v>
      </c>
      <c r="F67" s="148">
        <v>1821985.1600000001</v>
      </c>
      <c r="G67" s="139">
        <v>100756099.06999999</v>
      </c>
      <c r="H67" s="140">
        <f t="shared" ref="H67:H89" si="4">C67/G67</f>
        <v>0.62878744467850911</v>
      </c>
      <c r="I67" s="140">
        <f t="shared" ref="I67:I89" si="5">D67/G67</f>
        <v>7.6214880993605745E-3</v>
      </c>
      <c r="J67" s="140">
        <f t="shared" ref="J67:J89" si="6">E67/G67</f>
        <v>4.1871246196907783E-2</v>
      </c>
      <c r="K67" s="140">
        <f t="shared" ref="K67:K89" si="7">F67/G67</f>
        <v>1.8083125258096598E-2</v>
      </c>
    </row>
    <row r="68" spans="1:11">
      <c r="A68" s="135">
        <v>23367</v>
      </c>
      <c r="B68" s="136" t="s">
        <v>1463</v>
      </c>
      <c r="C68" s="139">
        <v>41252145.649999991</v>
      </c>
      <c r="D68" s="148">
        <v>847741.12</v>
      </c>
      <c r="E68" s="148">
        <v>3794299.1399999997</v>
      </c>
      <c r="F68" s="148">
        <v>937718</v>
      </c>
      <c r="G68" s="139">
        <v>66563216.539999999</v>
      </c>
      <c r="H68" s="140">
        <f t="shared" si="4"/>
        <v>0.61974387348319082</v>
      </c>
      <c r="I68" s="140">
        <f t="shared" si="5"/>
        <v>1.2735879725562314E-2</v>
      </c>
      <c r="J68" s="140">
        <f t="shared" si="6"/>
        <v>5.7002941522813613E-2</v>
      </c>
      <c r="K68" s="140">
        <f t="shared" si="7"/>
        <v>1.4087630507406365E-2</v>
      </c>
    </row>
    <row r="69" spans="1:11">
      <c r="A69" s="135">
        <v>10671</v>
      </c>
      <c r="B69" s="136" t="s">
        <v>1464</v>
      </c>
      <c r="C69" s="139">
        <v>973519632.9000001</v>
      </c>
      <c r="D69" s="148">
        <v>55730191.120000005</v>
      </c>
      <c r="E69" s="148">
        <v>441887277.33999997</v>
      </c>
      <c r="F69" s="148">
        <v>135782298.28</v>
      </c>
      <c r="G69" s="139">
        <v>2428511837.4300003</v>
      </c>
      <c r="H69" s="140">
        <f t="shared" si="4"/>
        <v>0.40087086169208797</v>
      </c>
      <c r="I69" s="140">
        <f t="shared" si="5"/>
        <v>2.2948288849593216E-2</v>
      </c>
      <c r="J69" s="140">
        <f t="shared" si="6"/>
        <v>0.18195804958794523</v>
      </c>
      <c r="K69" s="140">
        <f t="shared" si="7"/>
        <v>5.5911730050981809E-2</v>
      </c>
    </row>
    <row r="70" spans="1:11">
      <c r="A70" s="135">
        <v>11013</v>
      </c>
      <c r="B70" s="136" t="s">
        <v>1465</v>
      </c>
      <c r="C70" s="139">
        <v>58089817.840000011</v>
      </c>
      <c r="D70" s="148">
        <v>1127729.78</v>
      </c>
      <c r="E70" s="148">
        <v>4974938.26</v>
      </c>
      <c r="F70" s="148">
        <v>2420085.9299999997</v>
      </c>
      <c r="G70" s="139">
        <v>105075187.77000001</v>
      </c>
      <c r="H70" s="140">
        <f t="shared" si="4"/>
        <v>0.55284048568300748</v>
      </c>
      <c r="I70" s="140">
        <f t="shared" si="5"/>
        <v>1.0732598284463669E-2</v>
      </c>
      <c r="J70" s="140">
        <f t="shared" si="6"/>
        <v>4.734646081137333E-2</v>
      </c>
      <c r="K70" s="140">
        <f t="shared" si="7"/>
        <v>2.3031944851693693E-2</v>
      </c>
    </row>
    <row r="71" spans="1:11">
      <c r="A71" s="135">
        <v>11014</v>
      </c>
      <c r="B71" s="136" t="s">
        <v>1466</v>
      </c>
      <c r="C71" s="139">
        <v>52845893.949999996</v>
      </c>
      <c r="D71" s="148">
        <v>1079517.3</v>
      </c>
      <c r="E71" s="148">
        <v>4667436.4200000009</v>
      </c>
      <c r="F71" s="148">
        <v>988543.66999999993</v>
      </c>
      <c r="G71" s="139">
        <v>95372472.209999993</v>
      </c>
      <c r="H71" s="140">
        <f t="shared" si="4"/>
        <v>0.55410007442859388</v>
      </c>
      <c r="I71" s="140">
        <f t="shared" si="5"/>
        <v>1.1318961069007609E-2</v>
      </c>
      <c r="J71" s="140">
        <f t="shared" si="6"/>
        <v>4.8939031481985751E-2</v>
      </c>
      <c r="K71" s="140">
        <f t="shared" si="7"/>
        <v>1.036508383491761E-2</v>
      </c>
    </row>
    <row r="72" spans="1:11">
      <c r="A72" s="135">
        <v>11015</v>
      </c>
      <c r="B72" s="136" t="s">
        <v>1467</v>
      </c>
      <c r="C72" s="139">
        <v>164597512.04999995</v>
      </c>
      <c r="D72" s="148">
        <v>6404278.8400000008</v>
      </c>
      <c r="E72" s="148">
        <v>46706621.379999995</v>
      </c>
      <c r="F72" s="148">
        <v>10426463.430000002</v>
      </c>
      <c r="G72" s="139">
        <v>345805005.53999996</v>
      </c>
      <c r="H72" s="140">
        <f t="shared" si="4"/>
        <v>0.47598360177860594</v>
      </c>
      <c r="I72" s="140">
        <f t="shared" si="5"/>
        <v>1.8519913643237317E-2</v>
      </c>
      <c r="J72" s="140">
        <f t="shared" si="6"/>
        <v>0.13506635425089977</v>
      </c>
      <c r="K72" s="140">
        <f t="shared" si="7"/>
        <v>3.0151279660392168E-2</v>
      </c>
    </row>
    <row r="73" spans="1:11">
      <c r="A73" s="135">
        <v>11016</v>
      </c>
      <c r="B73" s="136" t="s">
        <v>1468</v>
      </c>
      <c r="C73" s="139">
        <v>14016116.969999999</v>
      </c>
      <c r="D73" s="148">
        <v>404626.41</v>
      </c>
      <c r="E73" s="148">
        <v>1408184.97</v>
      </c>
      <c r="F73" s="148">
        <v>390335.33999999997</v>
      </c>
      <c r="G73" s="139">
        <v>27662191.850000001</v>
      </c>
      <c r="H73" s="140">
        <f t="shared" si="4"/>
        <v>0.50668858946548001</v>
      </c>
      <c r="I73" s="140">
        <f t="shared" si="5"/>
        <v>1.4627416807536889E-2</v>
      </c>
      <c r="J73" s="140">
        <f t="shared" si="6"/>
        <v>5.0906485561085422E-2</v>
      </c>
      <c r="K73" s="140">
        <f t="shared" si="7"/>
        <v>1.4110788549100455E-2</v>
      </c>
    </row>
    <row r="74" spans="1:11">
      <c r="A74" s="135">
        <v>11017</v>
      </c>
      <c r="B74" s="136" t="s">
        <v>1469</v>
      </c>
      <c r="C74" s="139">
        <v>44779586.470000006</v>
      </c>
      <c r="D74" s="148">
        <v>490280.93000000005</v>
      </c>
      <c r="E74" s="148">
        <v>3339935.27</v>
      </c>
      <c r="F74" s="148">
        <v>907708.34</v>
      </c>
      <c r="G74" s="139">
        <v>78274383.770000011</v>
      </c>
      <c r="H74" s="140">
        <f t="shared" si="4"/>
        <v>0.57208481642703835</v>
      </c>
      <c r="I74" s="140">
        <f t="shared" si="5"/>
        <v>6.2636191610352682E-3</v>
      </c>
      <c r="J74" s="140">
        <f t="shared" si="6"/>
        <v>4.2669582424487727E-2</v>
      </c>
      <c r="K74" s="140">
        <f t="shared" si="7"/>
        <v>1.1596492955692801E-2</v>
      </c>
    </row>
    <row r="75" spans="1:11">
      <c r="A75" s="135">
        <v>11018</v>
      </c>
      <c r="B75" s="136" t="s">
        <v>1470</v>
      </c>
      <c r="C75" s="139">
        <v>99540227.26000002</v>
      </c>
      <c r="D75" s="148">
        <v>2315334.37</v>
      </c>
      <c r="E75" s="148">
        <v>18238106.380000003</v>
      </c>
      <c r="F75" s="148">
        <v>3028258.1799999992</v>
      </c>
      <c r="G75" s="139">
        <v>192041931.74000004</v>
      </c>
      <c r="H75" s="140">
        <f t="shared" si="4"/>
        <v>0.51832548422166791</v>
      </c>
      <c r="I75" s="140">
        <f t="shared" si="5"/>
        <v>1.2056400125857221E-2</v>
      </c>
      <c r="J75" s="140">
        <f t="shared" si="6"/>
        <v>9.4969396603925241E-2</v>
      </c>
      <c r="K75" s="140">
        <f t="shared" si="7"/>
        <v>1.5768734216337031E-2</v>
      </c>
    </row>
    <row r="76" spans="1:11">
      <c r="A76" s="135">
        <v>11019</v>
      </c>
      <c r="B76" s="136" t="s">
        <v>1471</v>
      </c>
      <c r="C76" s="139">
        <v>33153820.030000001</v>
      </c>
      <c r="D76" s="148">
        <v>512409.37000000005</v>
      </c>
      <c r="E76" s="148">
        <v>2571264.5800000005</v>
      </c>
      <c r="F76" s="148">
        <v>475917.67999999993</v>
      </c>
      <c r="G76" s="139">
        <v>62618003.609999999</v>
      </c>
      <c r="H76" s="140">
        <f t="shared" si="4"/>
        <v>0.52946146664927185</v>
      </c>
      <c r="I76" s="140">
        <f t="shared" si="5"/>
        <v>8.1830997550067057E-3</v>
      </c>
      <c r="J76" s="140">
        <f t="shared" si="6"/>
        <v>4.1062704522080509E-2</v>
      </c>
      <c r="K76" s="140">
        <f t="shared" si="7"/>
        <v>7.6003330122775842E-3</v>
      </c>
    </row>
    <row r="77" spans="1:11">
      <c r="A77" s="135">
        <v>11020</v>
      </c>
      <c r="B77" s="136" t="s">
        <v>1472</v>
      </c>
      <c r="C77" s="139">
        <v>40077516.000000007</v>
      </c>
      <c r="D77" s="148">
        <v>446637.63999999996</v>
      </c>
      <c r="E77" s="148">
        <v>2484153.75</v>
      </c>
      <c r="F77" s="148">
        <v>742736.62999999989</v>
      </c>
      <c r="G77" s="139">
        <v>61660624.730000019</v>
      </c>
      <c r="H77" s="140">
        <f t="shared" si="4"/>
        <v>0.64996934713995713</v>
      </c>
      <c r="I77" s="140">
        <f t="shared" si="5"/>
        <v>7.2434822377447526E-3</v>
      </c>
      <c r="J77" s="140">
        <f t="shared" si="6"/>
        <v>4.0287521588982113E-2</v>
      </c>
      <c r="K77" s="140">
        <f t="shared" si="7"/>
        <v>1.2045557975649782E-2</v>
      </c>
    </row>
    <row r="78" spans="1:11">
      <c r="A78" s="135">
        <v>11021</v>
      </c>
      <c r="B78" s="136" t="s">
        <v>1473</v>
      </c>
      <c r="C78" s="139">
        <v>44082725.880000003</v>
      </c>
      <c r="D78" s="148">
        <v>837372.56</v>
      </c>
      <c r="E78" s="148">
        <v>5606713.5200000005</v>
      </c>
      <c r="F78" s="148">
        <v>759404.33</v>
      </c>
      <c r="G78" s="139">
        <v>74131846.560000002</v>
      </c>
      <c r="H78" s="140">
        <f t="shared" si="4"/>
        <v>0.59465301251225167</v>
      </c>
      <c r="I78" s="140">
        <f t="shared" si="5"/>
        <v>1.1295719705595852E-2</v>
      </c>
      <c r="J78" s="140">
        <f t="shared" si="6"/>
        <v>7.5631645239837661E-2</v>
      </c>
      <c r="K78" s="140">
        <f t="shared" si="7"/>
        <v>1.0243968891094083E-2</v>
      </c>
    </row>
    <row r="79" spans="1:11">
      <c r="A79" s="135">
        <v>11022</v>
      </c>
      <c r="B79" s="136" t="s">
        <v>1474</v>
      </c>
      <c r="C79" s="139">
        <v>61895627.399999991</v>
      </c>
      <c r="D79" s="148">
        <v>1003712.55</v>
      </c>
      <c r="E79" s="148">
        <v>5437591.9100000001</v>
      </c>
      <c r="F79" s="148">
        <v>1093860</v>
      </c>
      <c r="G79" s="139">
        <v>103871904.14999999</v>
      </c>
      <c r="H79" s="140">
        <f t="shared" si="4"/>
        <v>0.59588420859809565</v>
      </c>
      <c r="I79" s="140">
        <f t="shared" si="5"/>
        <v>9.6629840206891027E-3</v>
      </c>
      <c r="J79" s="140">
        <f t="shared" si="6"/>
        <v>5.2349015400234199E-2</v>
      </c>
      <c r="K79" s="140">
        <f t="shared" si="7"/>
        <v>1.0530855373753154E-2</v>
      </c>
    </row>
    <row r="80" spans="1:11">
      <c r="A80" s="135">
        <v>11023</v>
      </c>
      <c r="B80" s="136" t="s">
        <v>1475</v>
      </c>
      <c r="C80" s="139">
        <v>104548598.53</v>
      </c>
      <c r="D80" s="148">
        <v>3614166.24</v>
      </c>
      <c r="E80" s="148">
        <v>14688091.630000001</v>
      </c>
      <c r="F80" s="148">
        <v>3859937.44</v>
      </c>
      <c r="G80" s="139">
        <v>190912845.31999999</v>
      </c>
      <c r="H80" s="140">
        <f t="shared" si="4"/>
        <v>0.54762474654212023</v>
      </c>
      <c r="I80" s="140">
        <f t="shared" si="5"/>
        <v>1.8930974675601783E-2</v>
      </c>
      <c r="J80" s="140">
        <f t="shared" si="6"/>
        <v>7.6936109801205077E-2</v>
      </c>
      <c r="K80" s="140">
        <f t="shared" si="7"/>
        <v>2.0218322311053177E-2</v>
      </c>
    </row>
    <row r="81" spans="1:11">
      <c r="A81" s="135">
        <v>11024</v>
      </c>
      <c r="B81" s="136" t="s">
        <v>1476</v>
      </c>
      <c r="C81" s="139">
        <v>60170881.110000022</v>
      </c>
      <c r="D81" s="148">
        <v>760745.22</v>
      </c>
      <c r="E81" s="148">
        <v>4190888.6500000008</v>
      </c>
      <c r="F81" s="148">
        <v>1252447.74</v>
      </c>
      <c r="G81" s="139">
        <v>106198283.02000001</v>
      </c>
      <c r="H81" s="140">
        <f t="shared" si="4"/>
        <v>0.56658996171028697</v>
      </c>
      <c r="I81" s="140">
        <f t="shared" si="5"/>
        <v>7.1634418030725698E-3</v>
      </c>
      <c r="J81" s="140">
        <f t="shared" si="6"/>
        <v>3.9462866355482823E-2</v>
      </c>
      <c r="K81" s="140">
        <f t="shared" si="7"/>
        <v>1.179348389054586E-2</v>
      </c>
    </row>
    <row r="82" spans="1:11">
      <c r="A82" s="135">
        <v>11025</v>
      </c>
      <c r="B82" s="136" t="s">
        <v>1477</v>
      </c>
      <c r="C82" s="139">
        <v>107002657.20000002</v>
      </c>
      <c r="D82" s="148">
        <v>2316610.4099999997</v>
      </c>
      <c r="E82" s="148">
        <v>11852548.75</v>
      </c>
      <c r="F82" s="148">
        <v>4759834.7200000007</v>
      </c>
      <c r="G82" s="139">
        <v>179276182.06000003</v>
      </c>
      <c r="H82" s="140">
        <f t="shared" si="4"/>
        <v>0.5968593037316493</v>
      </c>
      <c r="I82" s="140">
        <f t="shared" si="5"/>
        <v>1.2922019999425679E-2</v>
      </c>
      <c r="J82" s="140">
        <f t="shared" si="6"/>
        <v>6.6113348766169047E-2</v>
      </c>
      <c r="K82" s="140">
        <f t="shared" si="7"/>
        <v>2.6550290536681457E-2</v>
      </c>
    </row>
    <row r="83" spans="1:11">
      <c r="A83" s="135">
        <v>11026</v>
      </c>
      <c r="B83" s="136" t="s">
        <v>1478</v>
      </c>
      <c r="C83" s="139">
        <v>28069620.850000001</v>
      </c>
      <c r="D83" s="148">
        <v>491247.60000000003</v>
      </c>
      <c r="E83" s="148">
        <v>2847005.8899999997</v>
      </c>
      <c r="F83" s="148">
        <v>323476.99</v>
      </c>
      <c r="G83" s="139">
        <v>52131517.650000006</v>
      </c>
      <c r="H83" s="140">
        <f t="shared" si="4"/>
        <v>0.53843858984604098</v>
      </c>
      <c r="I83" s="140">
        <f t="shared" si="5"/>
        <v>9.4232361178919182E-3</v>
      </c>
      <c r="J83" s="140">
        <f t="shared" si="6"/>
        <v>5.4611989413279612E-2</v>
      </c>
      <c r="K83" s="140">
        <f t="shared" si="7"/>
        <v>6.2050177048701355E-3</v>
      </c>
    </row>
    <row r="84" spans="1:11">
      <c r="A84" s="135">
        <v>11027</v>
      </c>
      <c r="B84" s="136" t="s">
        <v>1479</v>
      </c>
      <c r="C84" s="139">
        <v>30770908.270000003</v>
      </c>
      <c r="D84" s="148">
        <v>254399.8</v>
      </c>
      <c r="E84" s="148">
        <v>2490194.8600000003</v>
      </c>
      <c r="F84" s="148">
        <v>555811.32999999996</v>
      </c>
      <c r="G84" s="139">
        <v>57135516.790000014</v>
      </c>
      <c r="H84" s="140">
        <f t="shared" si="4"/>
        <v>0.53856007609238243</v>
      </c>
      <c r="I84" s="140">
        <f t="shared" si="5"/>
        <v>4.452568459913285E-3</v>
      </c>
      <c r="J84" s="140">
        <f t="shared" si="6"/>
        <v>4.3584008685046846E-2</v>
      </c>
      <c r="K84" s="140">
        <f t="shared" si="7"/>
        <v>9.7279478899765428E-3</v>
      </c>
    </row>
    <row r="85" spans="1:11">
      <c r="A85" s="135">
        <v>11028</v>
      </c>
      <c r="B85" s="136" t="s">
        <v>1480</v>
      </c>
      <c r="C85" s="139">
        <v>33037161.410000004</v>
      </c>
      <c r="D85" s="148">
        <v>232001.80000000002</v>
      </c>
      <c r="E85" s="148">
        <v>1507511.8800000001</v>
      </c>
      <c r="F85" s="148">
        <v>410065.33000000007</v>
      </c>
      <c r="G85" s="139">
        <v>49465269.689999998</v>
      </c>
      <c r="H85" s="140">
        <f t="shared" si="4"/>
        <v>0.66788600602088433</v>
      </c>
      <c r="I85" s="140">
        <f t="shared" si="5"/>
        <v>4.6901957970503488E-3</v>
      </c>
      <c r="J85" s="140">
        <f t="shared" si="6"/>
        <v>3.0476168217571892E-2</v>
      </c>
      <c r="K85" s="140">
        <f t="shared" si="7"/>
        <v>8.289964505801526E-3</v>
      </c>
    </row>
    <row r="86" spans="1:11">
      <c r="A86" s="135">
        <v>11029</v>
      </c>
      <c r="B86" s="136" t="s">
        <v>1481</v>
      </c>
      <c r="C86" s="139">
        <v>34232785.939999998</v>
      </c>
      <c r="D86" s="148">
        <v>422853.56</v>
      </c>
      <c r="E86" s="148">
        <v>2584340.2000000002</v>
      </c>
      <c r="F86" s="148">
        <v>638502.01000000013</v>
      </c>
      <c r="G86" s="139">
        <v>58406912.409999996</v>
      </c>
      <c r="H86" s="140">
        <f t="shared" si="4"/>
        <v>0.5861084677733952</v>
      </c>
      <c r="I86" s="140">
        <f t="shared" si="5"/>
        <v>7.2397862265289369E-3</v>
      </c>
      <c r="J86" s="140">
        <f t="shared" si="6"/>
        <v>4.4247163449741417E-2</v>
      </c>
      <c r="K86" s="140">
        <f t="shared" si="7"/>
        <v>1.0931959654328185E-2</v>
      </c>
    </row>
    <row r="87" spans="1:11">
      <c r="A87" s="135">
        <v>11446</v>
      </c>
      <c r="B87" s="136" t="s">
        <v>1482</v>
      </c>
      <c r="C87" s="139">
        <v>136261441.62</v>
      </c>
      <c r="D87" s="148">
        <v>2603824.2599999998</v>
      </c>
      <c r="E87" s="148">
        <v>21912955.539999999</v>
      </c>
      <c r="F87" s="148">
        <v>4691303.2500000009</v>
      </c>
      <c r="G87" s="139">
        <v>232585921.56</v>
      </c>
      <c r="H87" s="140">
        <f t="shared" si="4"/>
        <v>0.58585421123543258</v>
      </c>
      <c r="I87" s="140">
        <f t="shared" si="5"/>
        <v>1.1195106920210961E-2</v>
      </c>
      <c r="J87" s="140">
        <f t="shared" si="6"/>
        <v>9.4214453708227272E-2</v>
      </c>
      <c r="K87" s="140">
        <f t="shared" si="7"/>
        <v>2.0170194388957414E-2</v>
      </c>
    </row>
    <row r="88" spans="1:11">
      <c r="A88" s="135">
        <v>25058</v>
      </c>
      <c r="B88" s="136" t="s">
        <v>1483</v>
      </c>
      <c r="C88" s="139">
        <v>29300732.02</v>
      </c>
      <c r="D88" s="148">
        <v>340849.25</v>
      </c>
      <c r="E88" s="148">
        <v>1302462.3599999999</v>
      </c>
      <c r="F88" s="148">
        <v>303818.35000000003</v>
      </c>
      <c r="G88" s="139">
        <v>38554104.119999997</v>
      </c>
      <c r="H88" s="140">
        <f t="shared" si="4"/>
        <v>0.75998995927388702</v>
      </c>
      <c r="I88" s="140">
        <f t="shared" si="5"/>
        <v>8.84080327580959E-3</v>
      </c>
      <c r="J88" s="140">
        <f t="shared" si="6"/>
        <v>3.3782716256253134E-2</v>
      </c>
      <c r="K88" s="140">
        <f t="shared" si="7"/>
        <v>7.8803114982094434E-3</v>
      </c>
    </row>
    <row r="89" spans="1:11">
      <c r="A89" s="135">
        <v>25059</v>
      </c>
      <c r="B89" s="136" t="s">
        <v>1484</v>
      </c>
      <c r="C89" s="139">
        <v>23968911.939999998</v>
      </c>
      <c r="D89" s="148">
        <v>178955.42</v>
      </c>
      <c r="E89" s="148">
        <v>1222653.52</v>
      </c>
      <c r="F89" s="148">
        <v>766458.94</v>
      </c>
      <c r="G89" s="139">
        <v>35276065.890000001</v>
      </c>
      <c r="H89" s="140">
        <f t="shared" si="4"/>
        <v>0.67946669605225629</v>
      </c>
      <c r="I89" s="140">
        <f t="shared" si="5"/>
        <v>5.0729982350648118E-3</v>
      </c>
      <c r="J89" s="140">
        <f t="shared" si="6"/>
        <v>3.4659576944111439E-2</v>
      </c>
      <c r="K89" s="140">
        <f t="shared" si="7"/>
        <v>2.1727449494793986E-2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A2A00-0335-486F-AE25-501E4921C15C}">
  <dimension ref="A1:CP8"/>
  <sheetViews>
    <sheetView workbookViewId="0">
      <pane xSplit="2" ySplit="4" topLeftCell="CF5" activePane="bottomRight" state="frozen"/>
      <selection pane="topRight" activeCell="C1" sqref="C1"/>
      <selection pane="bottomLeft" activeCell="A5" sqref="A5"/>
      <selection pane="bottomRight" activeCell="BR6" sqref="BR6:CL8"/>
    </sheetView>
  </sheetViews>
  <sheetFormatPr defaultColWidth="9.08984375" defaultRowHeight="13"/>
  <cols>
    <col min="1" max="1" width="9.08984375" style="142"/>
    <col min="2" max="2" width="40.08984375" style="142" customWidth="1"/>
    <col min="3" max="4" width="14.90625" style="142" customWidth="1"/>
    <col min="5" max="7" width="14.90625" style="145" customWidth="1"/>
    <col min="8" max="90" width="14.90625" style="142" customWidth="1"/>
    <col min="91" max="257" width="9.08984375" style="142"/>
    <col min="258" max="258" width="40.08984375" style="142" customWidth="1"/>
    <col min="259" max="346" width="14.90625" style="142" customWidth="1"/>
    <col min="347" max="513" width="9.08984375" style="142"/>
    <col min="514" max="514" width="40.08984375" style="142" customWidth="1"/>
    <col min="515" max="602" width="14.90625" style="142" customWidth="1"/>
    <col min="603" max="769" width="9.08984375" style="142"/>
    <col min="770" max="770" width="40.08984375" style="142" customWidth="1"/>
    <col min="771" max="858" width="14.90625" style="142" customWidth="1"/>
    <col min="859" max="1025" width="9.08984375" style="142"/>
    <col min="1026" max="1026" width="40.08984375" style="142" customWidth="1"/>
    <col min="1027" max="1114" width="14.90625" style="142" customWidth="1"/>
    <col min="1115" max="1281" width="9.08984375" style="142"/>
    <col min="1282" max="1282" width="40.08984375" style="142" customWidth="1"/>
    <col min="1283" max="1370" width="14.90625" style="142" customWidth="1"/>
    <col min="1371" max="1537" width="9.08984375" style="142"/>
    <col min="1538" max="1538" width="40.08984375" style="142" customWidth="1"/>
    <col min="1539" max="1626" width="14.90625" style="142" customWidth="1"/>
    <col min="1627" max="1793" width="9.08984375" style="142"/>
    <col min="1794" max="1794" width="40.08984375" style="142" customWidth="1"/>
    <col min="1795" max="1882" width="14.90625" style="142" customWidth="1"/>
    <col min="1883" max="2049" width="9.08984375" style="142"/>
    <col min="2050" max="2050" width="40.08984375" style="142" customWidth="1"/>
    <col min="2051" max="2138" width="14.90625" style="142" customWidth="1"/>
    <col min="2139" max="2305" width="9.08984375" style="142"/>
    <col min="2306" max="2306" width="40.08984375" style="142" customWidth="1"/>
    <col min="2307" max="2394" width="14.90625" style="142" customWidth="1"/>
    <col min="2395" max="2561" width="9.08984375" style="142"/>
    <col min="2562" max="2562" width="40.08984375" style="142" customWidth="1"/>
    <col min="2563" max="2650" width="14.90625" style="142" customWidth="1"/>
    <col min="2651" max="2817" width="9.08984375" style="142"/>
    <col min="2818" max="2818" width="40.08984375" style="142" customWidth="1"/>
    <col min="2819" max="2906" width="14.90625" style="142" customWidth="1"/>
    <col min="2907" max="3073" width="9.08984375" style="142"/>
    <col min="3074" max="3074" width="40.08984375" style="142" customWidth="1"/>
    <col min="3075" max="3162" width="14.90625" style="142" customWidth="1"/>
    <col min="3163" max="3329" width="9.08984375" style="142"/>
    <col min="3330" max="3330" width="40.08984375" style="142" customWidth="1"/>
    <col min="3331" max="3418" width="14.90625" style="142" customWidth="1"/>
    <col min="3419" max="3585" width="9.08984375" style="142"/>
    <col min="3586" max="3586" width="40.08984375" style="142" customWidth="1"/>
    <col min="3587" max="3674" width="14.90625" style="142" customWidth="1"/>
    <col min="3675" max="3841" width="9.08984375" style="142"/>
    <col min="3842" max="3842" width="40.08984375" style="142" customWidth="1"/>
    <col min="3843" max="3930" width="14.90625" style="142" customWidth="1"/>
    <col min="3931" max="4097" width="9.08984375" style="142"/>
    <col min="4098" max="4098" width="40.08984375" style="142" customWidth="1"/>
    <col min="4099" max="4186" width="14.90625" style="142" customWidth="1"/>
    <col min="4187" max="4353" width="9.08984375" style="142"/>
    <col min="4354" max="4354" width="40.08984375" style="142" customWidth="1"/>
    <col min="4355" max="4442" width="14.90625" style="142" customWidth="1"/>
    <col min="4443" max="4609" width="9.08984375" style="142"/>
    <col min="4610" max="4610" width="40.08984375" style="142" customWidth="1"/>
    <col min="4611" max="4698" width="14.90625" style="142" customWidth="1"/>
    <col min="4699" max="4865" width="9.08984375" style="142"/>
    <col min="4866" max="4866" width="40.08984375" style="142" customWidth="1"/>
    <col min="4867" max="4954" width="14.90625" style="142" customWidth="1"/>
    <col min="4955" max="5121" width="9.08984375" style="142"/>
    <col min="5122" max="5122" width="40.08984375" style="142" customWidth="1"/>
    <col min="5123" max="5210" width="14.90625" style="142" customWidth="1"/>
    <col min="5211" max="5377" width="9.08984375" style="142"/>
    <col min="5378" max="5378" width="40.08984375" style="142" customWidth="1"/>
    <col min="5379" max="5466" width="14.90625" style="142" customWidth="1"/>
    <col min="5467" max="5633" width="9.08984375" style="142"/>
    <col min="5634" max="5634" width="40.08984375" style="142" customWidth="1"/>
    <col min="5635" max="5722" width="14.90625" style="142" customWidth="1"/>
    <col min="5723" max="5889" width="9.08984375" style="142"/>
    <col min="5890" max="5890" width="40.08984375" style="142" customWidth="1"/>
    <col min="5891" max="5978" width="14.90625" style="142" customWidth="1"/>
    <col min="5979" max="6145" width="9.08984375" style="142"/>
    <col min="6146" max="6146" width="40.08984375" style="142" customWidth="1"/>
    <col min="6147" max="6234" width="14.90625" style="142" customWidth="1"/>
    <col min="6235" max="6401" width="9.08984375" style="142"/>
    <col min="6402" max="6402" width="40.08984375" style="142" customWidth="1"/>
    <col min="6403" max="6490" width="14.90625" style="142" customWidth="1"/>
    <col min="6491" max="6657" width="9.08984375" style="142"/>
    <col min="6658" max="6658" width="40.08984375" style="142" customWidth="1"/>
    <col min="6659" max="6746" width="14.90625" style="142" customWidth="1"/>
    <col min="6747" max="6913" width="9.08984375" style="142"/>
    <col min="6914" max="6914" width="40.08984375" style="142" customWidth="1"/>
    <col min="6915" max="7002" width="14.90625" style="142" customWidth="1"/>
    <col min="7003" max="7169" width="9.08984375" style="142"/>
    <col min="7170" max="7170" width="40.08984375" style="142" customWidth="1"/>
    <col min="7171" max="7258" width="14.90625" style="142" customWidth="1"/>
    <col min="7259" max="7425" width="9.08984375" style="142"/>
    <col min="7426" max="7426" width="40.08984375" style="142" customWidth="1"/>
    <col min="7427" max="7514" width="14.90625" style="142" customWidth="1"/>
    <col min="7515" max="7681" width="9.08984375" style="142"/>
    <col min="7682" max="7682" width="40.08984375" style="142" customWidth="1"/>
    <col min="7683" max="7770" width="14.90625" style="142" customWidth="1"/>
    <col min="7771" max="7937" width="9.08984375" style="142"/>
    <col min="7938" max="7938" width="40.08984375" style="142" customWidth="1"/>
    <col min="7939" max="8026" width="14.90625" style="142" customWidth="1"/>
    <col min="8027" max="8193" width="9.08984375" style="142"/>
    <col min="8194" max="8194" width="40.08984375" style="142" customWidth="1"/>
    <col min="8195" max="8282" width="14.90625" style="142" customWidth="1"/>
    <col min="8283" max="8449" width="9.08984375" style="142"/>
    <col min="8450" max="8450" width="40.08984375" style="142" customWidth="1"/>
    <col min="8451" max="8538" width="14.90625" style="142" customWidth="1"/>
    <col min="8539" max="8705" width="9.08984375" style="142"/>
    <col min="8706" max="8706" width="40.08984375" style="142" customWidth="1"/>
    <col min="8707" max="8794" width="14.90625" style="142" customWidth="1"/>
    <col min="8795" max="8961" width="9.08984375" style="142"/>
    <col min="8962" max="8962" width="40.08984375" style="142" customWidth="1"/>
    <col min="8963" max="9050" width="14.90625" style="142" customWidth="1"/>
    <col min="9051" max="9217" width="9.08984375" style="142"/>
    <col min="9218" max="9218" width="40.08984375" style="142" customWidth="1"/>
    <col min="9219" max="9306" width="14.90625" style="142" customWidth="1"/>
    <col min="9307" max="9473" width="9.08984375" style="142"/>
    <col min="9474" max="9474" width="40.08984375" style="142" customWidth="1"/>
    <col min="9475" max="9562" width="14.90625" style="142" customWidth="1"/>
    <col min="9563" max="9729" width="9.08984375" style="142"/>
    <col min="9730" max="9730" width="40.08984375" style="142" customWidth="1"/>
    <col min="9731" max="9818" width="14.90625" style="142" customWidth="1"/>
    <col min="9819" max="9985" width="9.08984375" style="142"/>
    <col min="9986" max="9986" width="40.08984375" style="142" customWidth="1"/>
    <col min="9987" max="10074" width="14.90625" style="142" customWidth="1"/>
    <col min="10075" max="10241" width="9.08984375" style="142"/>
    <col min="10242" max="10242" width="40.08984375" style="142" customWidth="1"/>
    <col min="10243" max="10330" width="14.90625" style="142" customWidth="1"/>
    <col min="10331" max="10497" width="9.08984375" style="142"/>
    <col min="10498" max="10498" width="40.08984375" style="142" customWidth="1"/>
    <col min="10499" max="10586" width="14.90625" style="142" customWidth="1"/>
    <col min="10587" max="10753" width="9.08984375" style="142"/>
    <col min="10754" max="10754" width="40.08984375" style="142" customWidth="1"/>
    <col min="10755" max="10842" width="14.90625" style="142" customWidth="1"/>
    <col min="10843" max="11009" width="9.08984375" style="142"/>
    <col min="11010" max="11010" width="40.08984375" style="142" customWidth="1"/>
    <col min="11011" max="11098" width="14.90625" style="142" customWidth="1"/>
    <col min="11099" max="11265" width="9.08984375" style="142"/>
    <col min="11266" max="11266" width="40.08984375" style="142" customWidth="1"/>
    <col min="11267" max="11354" width="14.90625" style="142" customWidth="1"/>
    <col min="11355" max="11521" width="9.08984375" style="142"/>
    <col min="11522" max="11522" width="40.08984375" style="142" customWidth="1"/>
    <col min="11523" max="11610" width="14.90625" style="142" customWidth="1"/>
    <col min="11611" max="11777" width="9.08984375" style="142"/>
    <col min="11778" max="11778" width="40.08984375" style="142" customWidth="1"/>
    <col min="11779" max="11866" width="14.90625" style="142" customWidth="1"/>
    <col min="11867" max="12033" width="9.08984375" style="142"/>
    <col min="12034" max="12034" width="40.08984375" style="142" customWidth="1"/>
    <col min="12035" max="12122" width="14.90625" style="142" customWidth="1"/>
    <col min="12123" max="12289" width="9.08984375" style="142"/>
    <col min="12290" max="12290" width="40.08984375" style="142" customWidth="1"/>
    <col min="12291" max="12378" width="14.90625" style="142" customWidth="1"/>
    <col min="12379" max="12545" width="9.08984375" style="142"/>
    <col min="12546" max="12546" width="40.08984375" style="142" customWidth="1"/>
    <col min="12547" max="12634" width="14.90625" style="142" customWidth="1"/>
    <col min="12635" max="12801" width="9.08984375" style="142"/>
    <col min="12802" max="12802" width="40.08984375" style="142" customWidth="1"/>
    <col min="12803" max="12890" width="14.90625" style="142" customWidth="1"/>
    <col min="12891" max="13057" width="9.08984375" style="142"/>
    <col min="13058" max="13058" width="40.08984375" style="142" customWidth="1"/>
    <col min="13059" max="13146" width="14.90625" style="142" customWidth="1"/>
    <col min="13147" max="13313" width="9.08984375" style="142"/>
    <col min="13314" max="13314" width="40.08984375" style="142" customWidth="1"/>
    <col min="13315" max="13402" width="14.90625" style="142" customWidth="1"/>
    <col min="13403" max="13569" width="9.08984375" style="142"/>
    <col min="13570" max="13570" width="40.08984375" style="142" customWidth="1"/>
    <col min="13571" max="13658" width="14.90625" style="142" customWidth="1"/>
    <col min="13659" max="13825" width="9.08984375" style="142"/>
    <col min="13826" max="13826" width="40.08984375" style="142" customWidth="1"/>
    <col min="13827" max="13914" width="14.90625" style="142" customWidth="1"/>
    <col min="13915" max="14081" width="9.08984375" style="142"/>
    <col min="14082" max="14082" width="40.08984375" style="142" customWidth="1"/>
    <col min="14083" max="14170" width="14.90625" style="142" customWidth="1"/>
    <col min="14171" max="14337" width="9.08984375" style="142"/>
    <col min="14338" max="14338" width="40.08984375" style="142" customWidth="1"/>
    <col min="14339" max="14426" width="14.90625" style="142" customWidth="1"/>
    <col min="14427" max="14593" width="9.08984375" style="142"/>
    <col min="14594" max="14594" width="40.08984375" style="142" customWidth="1"/>
    <col min="14595" max="14682" width="14.90625" style="142" customWidth="1"/>
    <col min="14683" max="14849" width="9.08984375" style="142"/>
    <col min="14850" max="14850" width="40.08984375" style="142" customWidth="1"/>
    <col min="14851" max="14938" width="14.90625" style="142" customWidth="1"/>
    <col min="14939" max="15105" width="9.08984375" style="142"/>
    <col min="15106" max="15106" width="40.08984375" style="142" customWidth="1"/>
    <col min="15107" max="15194" width="14.90625" style="142" customWidth="1"/>
    <col min="15195" max="15361" width="9.08984375" style="142"/>
    <col min="15362" max="15362" width="40.08984375" style="142" customWidth="1"/>
    <col min="15363" max="15450" width="14.90625" style="142" customWidth="1"/>
    <col min="15451" max="15617" width="9.08984375" style="142"/>
    <col min="15618" max="15618" width="40.08984375" style="142" customWidth="1"/>
    <col min="15619" max="15706" width="14.90625" style="142" customWidth="1"/>
    <col min="15707" max="15873" width="9.08984375" style="142"/>
    <col min="15874" max="15874" width="40.08984375" style="142" customWidth="1"/>
    <col min="15875" max="15962" width="14.90625" style="142" customWidth="1"/>
    <col min="15963" max="16129" width="9.08984375" style="142"/>
    <col min="16130" max="16130" width="40.08984375" style="142" customWidth="1"/>
    <col min="16131" max="16218" width="14.90625" style="142" customWidth="1"/>
    <col min="16219" max="16384" width="9.08984375" style="142"/>
  </cols>
  <sheetData>
    <row r="1" spans="1:94">
      <c r="C1" s="143">
        <v>1</v>
      </c>
      <c r="D1" s="143">
        <v>2</v>
      </c>
      <c r="E1" s="144">
        <v>3</v>
      </c>
      <c r="F1" s="144">
        <v>4</v>
      </c>
      <c r="G1" s="144">
        <v>5</v>
      </c>
      <c r="H1" s="143">
        <v>6</v>
      </c>
      <c r="I1" s="143">
        <v>7</v>
      </c>
      <c r="J1" s="143">
        <v>8</v>
      </c>
      <c r="K1" s="143">
        <v>9</v>
      </c>
      <c r="L1" s="143">
        <v>10</v>
      </c>
      <c r="M1" s="143">
        <v>11</v>
      </c>
      <c r="N1" s="143">
        <v>12</v>
      </c>
      <c r="O1" s="143">
        <v>13</v>
      </c>
      <c r="P1" s="143">
        <v>14</v>
      </c>
      <c r="Q1" s="143">
        <v>15</v>
      </c>
      <c r="R1" s="143">
        <v>16</v>
      </c>
      <c r="S1" s="143">
        <v>17</v>
      </c>
      <c r="T1" s="143">
        <v>18</v>
      </c>
      <c r="U1" s="143">
        <v>19</v>
      </c>
      <c r="V1" s="143">
        <v>20</v>
      </c>
      <c r="W1" s="143">
        <v>21</v>
      </c>
      <c r="X1" s="143">
        <v>22</v>
      </c>
      <c r="Y1" s="143">
        <v>23</v>
      </c>
      <c r="Z1" s="143">
        <v>24</v>
      </c>
      <c r="AA1" s="143">
        <v>25</v>
      </c>
      <c r="AB1" s="143">
        <v>26</v>
      </c>
      <c r="AC1" s="143">
        <v>27</v>
      </c>
      <c r="AD1" s="143">
        <v>28</v>
      </c>
      <c r="AE1" s="143">
        <v>29</v>
      </c>
      <c r="AF1" s="143">
        <v>30</v>
      </c>
      <c r="AG1" s="143">
        <v>31</v>
      </c>
      <c r="AH1" s="143">
        <v>32</v>
      </c>
      <c r="AI1" s="143">
        <v>33</v>
      </c>
      <c r="AJ1" s="143">
        <v>34</v>
      </c>
      <c r="AK1" s="143">
        <v>35</v>
      </c>
      <c r="AL1" s="143">
        <v>36</v>
      </c>
      <c r="AM1" s="143">
        <v>37</v>
      </c>
      <c r="AN1" s="143">
        <v>38</v>
      </c>
      <c r="AO1" s="143">
        <v>39</v>
      </c>
      <c r="AP1" s="143">
        <v>40</v>
      </c>
      <c r="AQ1" s="143">
        <v>41</v>
      </c>
      <c r="AR1" s="143">
        <v>42</v>
      </c>
      <c r="AS1" s="143">
        <v>43</v>
      </c>
      <c r="AT1" s="143">
        <v>44</v>
      </c>
      <c r="AU1" s="143">
        <v>45</v>
      </c>
      <c r="AV1" s="143">
        <v>46</v>
      </c>
      <c r="AW1" s="143">
        <v>47</v>
      </c>
      <c r="AX1" s="143">
        <v>48</v>
      </c>
      <c r="AY1" s="143">
        <v>49</v>
      </c>
      <c r="AZ1" s="143">
        <v>50</v>
      </c>
      <c r="BA1" s="143">
        <v>51</v>
      </c>
      <c r="BB1" s="143">
        <v>52</v>
      </c>
      <c r="BC1" s="143">
        <v>53</v>
      </c>
      <c r="BD1" s="143">
        <v>54</v>
      </c>
      <c r="BE1" s="143">
        <v>55</v>
      </c>
      <c r="BF1" s="143">
        <v>56</v>
      </c>
      <c r="BG1" s="143">
        <v>57</v>
      </c>
      <c r="BH1" s="143">
        <v>58</v>
      </c>
      <c r="BI1" s="143">
        <v>59</v>
      </c>
      <c r="BJ1" s="143">
        <v>60</v>
      </c>
      <c r="BK1" s="143">
        <v>61</v>
      </c>
      <c r="BL1" s="143">
        <v>62</v>
      </c>
      <c r="BM1" s="143">
        <v>63</v>
      </c>
      <c r="BN1" s="143">
        <v>64</v>
      </c>
      <c r="BO1" s="143">
        <v>65</v>
      </c>
      <c r="BP1" s="143">
        <v>66</v>
      </c>
      <c r="BQ1" s="143">
        <v>67</v>
      </c>
      <c r="BR1" s="143">
        <v>68</v>
      </c>
      <c r="BS1" s="143">
        <v>69</v>
      </c>
      <c r="BT1" s="143">
        <v>70</v>
      </c>
      <c r="BU1" s="143">
        <v>71</v>
      </c>
      <c r="BV1" s="143">
        <v>72</v>
      </c>
      <c r="BW1" s="143">
        <v>73</v>
      </c>
      <c r="BX1" s="143">
        <v>74</v>
      </c>
      <c r="BY1" s="143">
        <v>75</v>
      </c>
      <c r="BZ1" s="143">
        <v>76</v>
      </c>
      <c r="CA1" s="143">
        <v>77</v>
      </c>
      <c r="CB1" s="143">
        <v>78</v>
      </c>
      <c r="CC1" s="143">
        <v>79</v>
      </c>
      <c r="CD1" s="143">
        <v>80</v>
      </c>
      <c r="CE1" s="143">
        <v>81</v>
      </c>
      <c r="CF1" s="143">
        <v>82</v>
      </c>
      <c r="CG1" s="143">
        <v>83</v>
      </c>
      <c r="CH1" s="143">
        <v>84</v>
      </c>
      <c r="CI1" s="143">
        <v>85</v>
      </c>
      <c r="CJ1" s="143">
        <v>86</v>
      </c>
      <c r="CK1" s="143">
        <v>87</v>
      </c>
      <c r="CL1" s="143">
        <v>88</v>
      </c>
    </row>
    <row r="2" spans="1:94">
      <c r="C2" s="143" t="s">
        <v>1</v>
      </c>
      <c r="D2" s="143" t="s">
        <v>1</v>
      </c>
      <c r="E2" s="144" t="s">
        <v>1</v>
      </c>
      <c r="F2" s="144" t="s">
        <v>1</v>
      </c>
      <c r="G2" s="144" t="s">
        <v>1</v>
      </c>
      <c r="H2" s="143" t="s">
        <v>1</v>
      </c>
      <c r="I2" s="143" t="s">
        <v>1</v>
      </c>
      <c r="J2" s="143" t="s">
        <v>1</v>
      </c>
      <c r="K2" s="143" t="s">
        <v>1</v>
      </c>
      <c r="L2" s="143" t="s">
        <v>1</v>
      </c>
      <c r="M2" s="143" t="s">
        <v>1</v>
      </c>
      <c r="N2" s="143" t="s">
        <v>1</v>
      </c>
      <c r="O2" s="143" t="s">
        <v>2</v>
      </c>
      <c r="P2" s="143" t="s">
        <v>2</v>
      </c>
      <c r="Q2" s="143" t="s">
        <v>2</v>
      </c>
      <c r="R2" s="143" t="s">
        <v>2</v>
      </c>
      <c r="S2" s="143" t="s">
        <v>2</v>
      </c>
      <c r="T2" s="143" t="s">
        <v>2</v>
      </c>
      <c r="U2" s="143" t="s">
        <v>2</v>
      </c>
      <c r="V2" s="143" t="s">
        <v>2</v>
      </c>
      <c r="W2" s="143" t="s">
        <v>0</v>
      </c>
      <c r="X2" s="143" t="s">
        <v>0</v>
      </c>
      <c r="Y2" s="143" t="s">
        <v>0</v>
      </c>
      <c r="Z2" s="143" t="s">
        <v>0</v>
      </c>
      <c r="AA2" s="143" t="s">
        <v>0</v>
      </c>
      <c r="AB2" s="143" t="s">
        <v>0</v>
      </c>
      <c r="AC2" s="143" t="s">
        <v>0</v>
      </c>
      <c r="AD2" s="143" t="s">
        <v>0</v>
      </c>
      <c r="AE2" s="143" t="s">
        <v>0</v>
      </c>
      <c r="AF2" s="143" t="s">
        <v>0</v>
      </c>
      <c r="AG2" s="143" t="s">
        <v>0</v>
      </c>
      <c r="AH2" s="143" t="s">
        <v>0</v>
      </c>
      <c r="AI2" s="143" t="s">
        <v>0</v>
      </c>
      <c r="AJ2" s="143" t="s">
        <v>0</v>
      </c>
      <c r="AK2" s="143" t="s">
        <v>3</v>
      </c>
      <c r="AL2" s="143" t="s">
        <v>3</v>
      </c>
      <c r="AM2" s="143" t="s">
        <v>3</v>
      </c>
      <c r="AN2" s="143" t="s">
        <v>3</v>
      </c>
      <c r="AO2" s="143" t="s">
        <v>3</v>
      </c>
      <c r="AP2" s="143" t="s">
        <v>3</v>
      </c>
      <c r="AQ2" s="143" t="s">
        <v>3</v>
      </c>
      <c r="AR2" s="143" t="s">
        <v>3</v>
      </c>
      <c r="AS2" s="143" t="s">
        <v>3</v>
      </c>
      <c r="AT2" s="143" t="s">
        <v>3</v>
      </c>
      <c r="AU2" s="143" t="s">
        <v>3</v>
      </c>
      <c r="AV2" s="143" t="s">
        <v>3</v>
      </c>
      <c r="AW2" s="143" t="s">
        <v>3</v>
      </c>
      <c r="AX2" s="143" t="s">
        <v>3</v>
      </c>
      <c r="AY2" s="143" t="s">
        <v>3</v>
      </c>
      <c r="AZ2" s="143" t="s">
        <v>3</v>
      </c>
      <c r="BA2" s="143" t="s">
        <v>3</v>
      </c>
      <c r="BB2" s="143" t="s">
        <v>3</v>
      </c>
      <c r="BC2" s="143" t="s">
        <v>4</v>
      </c>
      <c r="BD2" s="143" t="s">
        <v>4</v>
      </c>
      <c r="BE2" s="143" t="s">
        <v>4</v>
      </c>
      <c r="BF2" s="143" t="s">
        <v>4</v>
      </c>
      <c r="BG2" s="143" t="s">
        <v>4</v>
      </c>
      <c r="BH2" s="143" t="s">
        <v>4</v>
      </c>
      <c r="BI2" s="143" t="s">
        <v>4</v>
      </c>
      <c r="BJ2" s="143" t="s">
        <v>4</v>
      </c>
      <c r="BK2" s="143" t="s">
        <v>4</v>
      </c>
      <c r="BL2" s="143" t="s">
        <v>5</v>
      </c>
      <c r="BM2" s="143" t="s">
        <v>5</v>
      </c>
      <c r="BN2" s="143" t="s">
        <v>5</v>
      </c>
      <c r="BO2" s="143" t="s">
        <v>5</v>
      </c>
      <c r="BP2" s="143" t="s">
        <v>5</v>
      </c>
      <c r="BQ2" s="143" t="s">
        <v>5</v>
      </c>
      <c r="BR2" s="143" t="s">
        <v>6</v>
      </c>
      <c r="BS2" s="143" t="s">
        <v>6</v>
      </c>
      <c r="BT2" s="143" t="s">
        <v>6</v>
      </c>
      <c r="BU2" s="143" t="s">
        <v>6</v>
      </c>
      <c r="BV2" s="143" t="s">
        <v>6</v>
      </c>
      <c r="BW2" s="143" t="s">
        <v>6</v>
      </c>
      <c r="BX2" s="143" t="s">
        <v>6</v>
      </c>
      <c r="BY2" s="143" t="s">
        <v>6</v>
      </c>
      <c r="BZ2" s="143" t="s">
        <v>6</v>
      </c>
      <c r="CA2" s="143" t="s">
        <v>6</v>
      </c>
      <c r="CB2" s="143" t="s">
        <v>6</v>
      </c>
      <c r="CC2" s="143" t="s">
        <v>6</v>
      </c>
      <c r="CD2" s="143" t="s">
        <v>6</v>
      </c>
      <c r="CE2" s="143" t="s">
        <v>6</v>
      </c>
      <c r="CF2" s="143" t="s">
        <v>6</v>
      </c>
      <c r="CG2" s="143" t="s">
        <v>6</v>
      </c>
      <c r="CH2" s="143" t="s">
        <v>6</v>
      </c>
      <c r="CI2" s="143" t="s">
        <v>6</v>
      </c>
      <c r="CJ2" s="143" t="s">
        <v>6</v>
      </c>
      <c r="CK2" s="143" t="s">
        <v>6</v>
      </c>
      <c r="CL2" s="143" t="s">
        <v>6</v>
      </c>
    </row>
    <row r="3" spans="1:94">
      <c r="C3" s="143" t="s">
        <v>511</v>
      </c>
      <c r="D3" s="143" t="s">
        <v>512</v>
      </c>
      <c r="E3" s="144" t="s">
        <v>513</v>
      </c>
      <c r="F3" s="144" t="s">
        <v>514</v>
      </c>
      <c r="G3" s="144" t="s">
        <v>515</v>
      </c>
      <c r="H3" s="143" t="s">
        <v>516</v>
      </c>
      <c r="I3" s="143" t="s">
        <v>517</v>
      </c>
      <c r="J3" s="143" t="s">
        <v>518</v>
      </c>
      <c r="K3" s="143" t="s">
        <v>519</v>
      </c>
      <c r="L3" s="143" t="s">
        <v>520</v>
      </c>
      <c r="M3" s="143" t="s">
        <v>521</v>
      </c>
      <c r="N3" s="143" t="s">
        <v>522</v>
      </c>
      <c r="O3" s="143" t="s">
        <v>523</v>
      </c>
      <c r="P3" s="143" t="s">
        <v>524</v>
      </c>
      <c r="Q3" s="143" t="s">
        <v>525</v>
      </c>
      <c r="R3" s="143" t="s">
        <v>526</v>
      </c>
      <c r="S3" s="143" t="s">
        <v>527</v>
      </c>
      <c r="T3" s="143" t="s">
        <v>528</v>
      </c>
      <c r="U3" s="143" t="s">
        <v>529</v>
      </c>
      <c r="V3" s="143" t="s">
        <v>530</v>
      </c>
      <c r="W3" s="143" t="s">
        <v>497</v>
      </c>
      <c r="X3" s="143" t="s">
        <v>498</v>
      </c>
      <c r="Y3" s="143" t="s">
        <v>499</v>
      </c>
      <c r="Z3" s="143" t="s">
        <v>500</v>
      </c>
      <c r="AA3" s="143" t="s">
        <v>501</v>
      </c>
      <c r="AB3" s="143" t="s">
        <v>502</v>
      </c>
      <c r="AC3" s="143" t="s">
        <v>503</v>
      </c>
      <c r="AD3" s="143" t="s">
        <v>504</v>
      </c>
      <c r="AE3" s="143" t="s">
        <v>505</v>
      </c>
      <c r="AF3" s="143" t="s">
        <v>506</v>
      </c>
      <c r="AG3" s="143" t="s">
        <v>507</v>
      </c>
      <c r="AH3" s="143" t="s">
        <v>508</v>
      </c>
      <c r="AI3" s="143" t="s">
        <v>509</v>
      </c>
      <c r="AJ3" s="143" t="s">
        <v>510</v>
      </c>
      <c r="AK3" s="143" t="s">
        <v>531</v>
      </c>
      <c r="AL3" s="143" t="s">
        <v>532</v>
      </c>
      <c r="AM3" s="143" t="s">
        <v>533</v>
      </c>
      <c r="AN3" s="143" t="s">
        <v>534</v>
      </c>
      <c r="AO3" s="143" t="s">
        <v>535</v>
      </c>
      <c r="AP3" s="143" t="s">
        <v>536</v>
      </c>
      <c r="AQ3" s="143" t="s">
        <v>537</v>
      </c>
      <c r="AR3" s="143" t="s">
        <v>538</v>
      </c>
      <c r="AS3" s="143" t="s">
        <v>539</v>
      </c>
      <c r="AT3" s="143" t="s">
        <v>540</v>
      </c>
      <c r="AU3" s="143" t="s">
        <v>541</v>
      </c>
      <c r="AV3" s="143" t="s">
        <v>542</v>
      </c>
      <c r="AW3" s="143" t="s">
        <v>543</v>
      </c>
      <c r="AX3" s="143" t="s">
        <v>544</v>
      </c>
      <c r="AY3" s="143" t="s">
        <v>545</v>
      </c>
      <c r="AZ3" s="143" t="s">
        <v>546</v>
      </c>
      <c r="BA3" s="143" t="s">
        <v>547</v>
      </c>
      <c r="BB3" s="143" t="s">
        <v>548</v>
      </c>
      <c r="BC3" s="143" t="s">
        <v>549</v>
      </c>
      <c r="BD3" s="143" t="s">
        <v>550</v>
      </c>
      <c r="BE3" s="143" t="s">
        <v>551</v>
      </c>
      <c r="BF3" s="143" t="s">
        <v>552</v>
      </c>
      <c r="BG3" s="143" t="s">
        <v>553</v>
      </c>
      <c r="BH3" s="143" t="s">
        <v>554</v>
      </c>
      <c r="BI3" s="143" t="s">
        <v>555</v>
      </c>
      <c r="BJ3" s="143" t="s">
        <v>556</v>
      </c>
      <c r="BK3" s="143" t="s">
        <v>557</v>
      </c>
      <c r="BL3" s="143" t="s">
        <v>558</v>
      </c>
      <c r="BM3" s="143" t="s">
        <v>559</v>
      </c>
      <c r="BN3" s="143" t="s">
        <v>560</v>
      </c>
      <c r="BO3" s="143" t="s">
        <v>561</v>
      </c>
      <c r="BP3" s="143" t="s">
        <v>562</v>
      </c>
      <c r="BQ3" s="143" t="s">
        <v>563</v>
      </c>
      <c r="BR3" s="143" t="s">
        <v>564</v>
      </c>
      <c r="BS3" s="143" t="s">
        <v>565</v>
      </c>
      <c r="BT3" s="143" t="s">
        <v>566</v>
      </c>
      <c r="BU3" s="143" t="s">
        <v>567</v>
      </c>
      <c r="BV3" s="143" t="s">
        <v>568</v>
      </c>
      <c r="BW3" s="143" t="s">
        <v>569</v>
      </c>
      <c r="BX3" s="143" t="s">
        <v>570</v>
      </c>
      <c r="BY3" s="143" t="s">
        <v>571</v>
      </c>
      <c r="BZ3" s="143" t="s">
        <v>572</v>
      </c>
      <c r="CA3" s="143" t="s">
        <v>573</v>
      </c>
      <c r="CB3" s="143" t="s">
        <v>574</v>
      </c>
      <c r="CC3" s="143" t="s">
        <v>575</v>
      </c>
      <c r="CD3" s="143" t="s">
        <v>576</v>
      </c>
      <c r="CE3" s="143" t="s">
        <v>577</v>
      </c>
      <c r="CF3" s="143" t="s">
        <v>578</v>
      </c>
      <c r="CG3" s="143" t="s">
        <v>579</v>
      </c>
      <c r="CH3" s="143" t="s">
        <v>580</v>
      </c>
      <c r="CI3" s="143" t="s">
        <v>581</v>
      </c>
      <c r="CJ3" s="143" t="s">
        <v>582</v>
      </c>
      <c r="CK3" s="143" t="s">
        <v>583</v>
      </c>
      <c r="CL3" s="143" t="s">
        <v>584</v>
      </c>
    </row>
    <row r="4" spans="1:94">
      <c r="B4" s="142" t="s">
        <v>1906</v>
      </c>
      <c r="C4" s="143" t="s">
        <v>1411</v>
      </c>
      <c r="D4" s="143" t="s">
        <v>1412</v>
      </c>
      <c r="E4" s="143" t="s">
        <v>1413</v>
      </c>
      <c r="F4" s="143" t="s">
        <v>1414</v>
      </c>
      <c r="G4" s="143" t="s">
        <v>1415</v>
      </c>
      <c r="H4" s="143" t="s">
        <v>1416</v>
      </c>
      <c r="I4" s="143" t="s">
        <v>1417</v>
      </c>
      <c r="J4" s="143" t="s">
        <v>1418</v>
      </c>
      <c r="K4" s="143" t="s">
        <v>1419</v>
      </c>
      <c r="L4" s="143" t="s">
        <v>1420</v>
      </c>
      <c r="M4" s="143" t="s">
        <v>1421</v>
      </c>
      <c r="N4" s="143" t="s">
        <v>1422</v>
      </c>
      <c r="O4" s="143" t="s">
        <v>1423</v>
      </c>
      <c r="P4" s="143" t="s">
        <v>1424</v>
      </c>
      <c r="Q4" s="143" t="s">
        <v>1425</v>
      </c>
      <c r="R4" s="143" t="s">
        <v>1426</v>
      </c>
      <c r="S4" s="143" t="s">
        <v>1427</v>
      </c>
      <c r="T4" s="143" t="s">
        <v>1428</v>
      </c>
      <c r="U4" s="143" t="s">
        <v>1429</v>
      </c>
      <c r="V4" s="143" t="s">
        <v>1430</v>
      </c>
      <c r="W4" s="143" t="s">
        <v>1397</v>
      </c>
      <c r="X4" s="143" t="s">
        <v>1398</v>
      </c>
      <c r="Y4" s="143" t="s">
        <v>1399</v>
      </c>
      <c r="Z4" s="143" t="s">
        <v>1400</v>
      </c>
      <c r="AA4" s="143" t="s">
        <v>1401</v>
      </c>
      <c r="AB4" s="143" t="s">
        <v>1402</v>
      </c>
      <c r="AC4" s="143" t="s">
        <v>1403</v>
      </c>
      <c r="AD4" s="143" t="s">
        <v>1404</v>
      </c>
      <c r="AE4" s="143" t="s">
        <v>1405</v>
      </c>
      <c r="AF4" s="143" t="s">
        <v>1406</v>
      </c>
      <c r="AG4" s="143" t="s">
        <v>1407</v>
      </c>
      <c r="AH4" s="143" t="s">
        <v>1408</v>
      </c>
      <c r="AI4" s="143" t="s">
        <v>1409</v>
      </c>
      <c r="AJ4" s="143" t="s">
        <v>1410</v>
      </c>
      <c r="AK4" s="143" t="s">
        <v>1431</v>
      </c>
      <c r="AL4" s="143" t="s">
        <v>1432</v>
      </c>
      <c r="AM4" s="143" t="s">
        <v>1433</v>
      </c>
      <c r="AN4" s="143" t="s">
        <v>1434</v>
      </c>
      <c r="AO4" s="143" t="s">
        <v>1435</v>
      </c>
      <c r="AP4" s="143" t="s">
        <v>1436</v>
      </c>
      <c r="AQ4" s="143" t="s">
        <v>1437</v>
      </c>
      <c r="AR4" s="143" t="s">
        <v>1438</v>
      </c>
      <c r="AS4" s="143" t="s">
        <v>1439</v>
      </c>
      <c r="AT4" s="143" t="s">
        <v>1440</v>
      </c>
      <c r="AU4" s="143" t="s">
        <v>1441</v>
      </c>
      <c r="AV4" s="143" t="s">
        <v>1442</v>
      </c>
      <c r="AW4" s="143" t="s">
        <v>1443</v>
      </c>
      <c r="AX4" s="143" t="s">
        <v>1444</v>
      </c>
      <c r="AY4" s="143" t="s">
        <v>1445</v>
      </c>
      <c r="AZ4" s="143" t="s">
        <v>1446</v>
      </c>
      <c r="BA4" s="143" t="s">
        <v>1447</v>
      </c>
      <c r="BB4" s="143" t="s">
        <v>1448</v>
      </c>
      <c r="BC4" s="143" t="s">
        <v>1449</v>
      </c>
      <c r="BD4" s="143" t="s">
        <v>1450</v>
      </c>
      <c r="BE4" s="143" t="s">
        <v>1451</v>
      </c>
      <c r="BF4" s="143" t="s">
        <v>1452</v>
      </c>
      <c r="BG4" s="143" t="s">
        <v>1453</v>
      </c>
      <c r="BH4" s="143" t="s">
        <v>1454</v>
      </c>
      <c r="BI4" s="143" t="s">
        <v>1455</v>
      </c>
      <c r="BJ4" s="143" t="s">
        <v>1456</v>
      </c>
      <c r="BK4" s="143" t="s">
        <v>1457</v>
      </c>
      <c r="BL4" s="143" t="s">
        <v>1458</v>
      </c>
      <c r="BM4" s="143" t="s">
        <v>1459</v>
      </c>
      <c r="BN4" s="143" t="s">
        <v>1460</v>
      </c>
      <c r="BO4" s="143" t="s">
        <v>1461</v>
      </c>
      <c r="BP4" s="143" t="s">
        <v>1462</v>
      </c>
      <c r="BQ4" s="143" t="s">
        <v>1463</v>
      </c>
      <c r="BR4" s="143" t="s">
        <v>1464</v>
      </c>
      <c r="BS4" s="143" t="s">
        <v>1465</v>
      </c>
      <c r="BT4" s="143" t="s">
        <v>1466</v>
      </c>
      <c r="BU4" s="143" t="s">
        <v>1467</v>
      </c>
      <c r="BV4" s="143" t="s">
        <v>1468</v>
      </c>
      <c r="BW4" s="143" t="s">
        <v>1469</v>
      </c>
      <c r="BX4" s="143" t="s">
        <v>1470</v>
      </c>
      <c r="BY4" s="143" t="s">
        <v>1471</v>
      </c>
      <c r="BZ4" s="143" t="s">
        <v>1472</v>
      </c>
      <c r="CA4" s="143" t="s">
        <v>1473</v>
      </c>
      <c r="CB4" s="143" t="s">
        <v>1474</v>
      </c>
      <c r="CC4" s="143" t="s">
        <v>1475</v>
      </c>
      <c r="CD4" s="143" t="s">
        <v>1476</v>
      </c>
      <c r="CE4" s="143" t="s">
        <v>1477</v>
      </c>
      <c r="CF4" s="143" t="s">
        <v>1478</v>
      </c>
      <c r="CG4" s="143" t="s">
        <v>1479</v>
      </c>
      <c r="CH4" s="143" t="s">
        <v>1480</v>
      </c>
      <c r="CI4" s="143" t="s">
        <v>1481</v>
      </c>
      <c r="CJ4" s="143" t="s">
        <v>1482</v>
      </c>
      <c r="CK4" s="143" t="s">
        <v>1483</v>
      </c>
      <c r="CL4" s="143" t="s">
        <v>1484</v>
      </c>
      <c r="CN4" s="145"/>
      <c r="CO4" s="145"/>
      <c r="CP4" s="145"/>
    </row>
    <row r="5" spans="1:94">
      <c r="A5" s="144" t="s">
        <v>1907</v>
      </c>
      <c r="B5" s="143" t="s">
        <v>1908</v>
      </c>
      <c r="C5" s="146">
        <v>224295433.24999991</v>
      </c>
      <c r="D5" s="146">
        <v>37721623.599999994</v>
      </c>
      <c r="E5" s="146">
        <v>31536064.61999999</v>
      </c>
      <c r="F5" s="146">
        <v>31270566.580000002</v>
      </c>
      <c r="G5" s="146">
        <v>27563674.219999999</v>
      </c>
      <c r="H5" s="146">
        <v>31555820.589999985</v>
      </c>
      <c r="I5" s="146">
        <v>43173530.569999985</v>
      </c>
      <c r="J5" s="146">
        <v>63509809.069999985</v>
      </c>
      <c r="K5" s="146">
        <v>37182814.320000008</v>
      </c>
      <c r="L5" s="146">
        <v>44630979.550000019</v>
      </c>
      <c r="M5" s="146">
        <v>63063606.879999995</v>
      </c>
      <c r="N5" s="146">
        <v>20679391.210000005</v>
      </c>
      <c r="O5" s="146">
        <v>189365910.93000004</v>
      </c>
      <c r="P5" s="146">
        <v>51048890.569999993</v>
      </c>
      <c r="Q5" s="146">
        <v>66692856.679999985</v>
      </c>
      <c r="R5" s="146">
        <v>78511235.75</v>
      </c>
      <c r="S5" s="146">
        <v>41765917.439999998</v>
      </c>
      <c r="T5" s="146">
        <v>48041260.569999993</v>
      </c>
      <c r="U5" s="146">
        <v>38897389.460000001</v>
      </c>
      <c r="V5" s="146">
        <v>25267421.100000005</v>
      </c>
      <c r="W5" s="146">
        <v>315423551.56</v>
      </c>
      <c r="X5" s="146">
        <v>25507719.459999997</v>
      </c>
      <c r="Y5" s="146">
        <v>43968071.949999988</v>
      </c>
      <c r="Z5" s="146">
        <v>55365112.119999997</v>
      </c>
      <c r="AA5" s="146">
        <v>25955214.41</v>
      </c>
      <c r="AB5" s="146">
        <v>25810047.439999994</v>
      </c>
      <c r="AC5" s="146">
        <v>30043504.480000004</v>
      </c>
      <c r="AD5" s="146">
        <v>74099321.060000002</v>
      </c>
      <c r="AE5" s="146">
        <v>30646155.219999991</v>
      </c>
      <c r="AF5" s="146">
        <v>34762914.509999998</v>
      </c>
      <c r="AG5" s="146">
        <v>52913730.720000006</v>
      </c>
      <c r="AH5" s="146">
        <v>56385840.970000006</v>
      </c>
      <c r="AI5" s="146">
        <v>36354825.88000001</v>
      </c>
      <c r="AJ5" s="146">
        <v>26064978.240000002</v>
      </c>
      <c r="AK5" s="146">
        <v>674430987.66999972</v>
      </c>
      <c r="AL5" s="146">
        <v>40052157.039999999</v>
      </c>
      <c r="AM5" s="146">
        <v>26466587.229999997</v>
      </c>
      <c r="AN5" s="146">
        <v>57240391.040000007</v>
      </c>
      <c r="AO5" s="146">
        <v>47802852.669999994</v>
      </c>
      <c r="AP5" s="146">
        <v>33862164.329999998</v>
      </c>
      <c r="AQ5" s="146">
        <v>20253205.789999995</v>
      </c>
      <c r="AR5" s="146">
        <v>145330984.13000003</v>
      </c>
      <c r="AS5" s="146">
        <v>34570965.449999988</v>
      </c>
      <c r="AT5" s="146">
        <v>63846861.840000018</v>
      </c>
      <c r="AU5" s="146">
        <v>67138859.540000007</v>
      </c>
      <c r="AV5" s="146">
        <v>32822499.910000011</v>
      </c>
      <c r="AW5" s="146">
        <v>22361493.549999997</v>
      </c>
      <c r="AX5" s="146">
        <v>30252150.510000002</v>
      </c>
      <c r="AY5" s="146">
        <v>33116257.699999999</v>
      </c>
      <c r="AZ5" s="146">
        <v>32971783.739999991</v>
      </c>
      <c r="BA5" s="146">
        <v>187907042.46000004</v>
      </c>
      <c r="BB5" s="146">
        <v>32808576.199999996</v>
      </c>
      <c r="BC5" s="146">
        <v>209086386.44000006</v>
      </c>
      <c r="BD5" s="146">
        <v>58196311.179999992</v>
      </c>
      <c r="BE5" s="146">
        <v>37540011.669999994</v>
      </c>
      <c r="BF5" s="146">
        <v>36213316.490000002</v>
      </c>
      <c r="BG5" s="146">
        <v>160620193.82000002</v>
      </c>
      <c r="BH5" s="146">
        <v>22695609.669999991</v>
      </c>
      <c r="BI5" s="146">
        <v>26390832.100000005</v>
      </c>
      <c r="BJ5" s="146">
        <v>44518373.400000013</v>
      </c>
      <c r="BK5" s="146">
        <v>33835146.299999997</v>
      </c>
      <c r="BL5" s="146">
        <v>214434188.09000003</v>
      </c>
      <c r="BM5" s="146">
        <v>71875857.439999998</v>
      </c>
      <c r="BN5" s="146">
        <v>46351875.489999995</v>
      </c>
      <c r="BO5" s="146">
        <v>81440889.009999976</v>
      </c>
      <c r="BP5" s="146">
        <v>63354170.070000008</v>
      </c>
      <c r="BQ5" s="146">
        <v>41252145.649999999</v>
      </c>
      <c r="BR5" s="146">
        <v>973519632.89999974</v>
      </c>
      <c r="BS5" s="146">
        <v>58089817.839999996</v>
      </c>
      <c r="BT5" s="146">
        <v>52845893.95000001</v>
      </c>
      <c r="BU5" s="146">
        <v>164597512.05000001</v>
      </c>
      <c r="BV5" s="146">
        <v>14016116.970000003</v>
      </c>
      <c r="BW5" s="146">
        <v>44779586.469999999</v>
      </c>
      <c r="BX5" s="146">
        <v>99540227.260000035</v>
      </c>
      <c r="BY5" s="146">
        <v>33153820.029999994</v>
      </c>
      <c r="BZ5" s="146">
        <v>40077516.000000007</v>
      </c>
      <c r="CA5" s="146">
        <v>44082725.880000003</v>
      </c>
      <c r="CB5" s="146">
        <v>61895627.399999999</v>
      </c>
      <c r="CC5" s="146">
        <v>104548598.53</v>
      </c>
      <c r="CD5" s="146">
        <v>60170881.109999992</v>
      </c>
      <c r="CE5" s="146">
        <v>107002657.19999999</v>
      </c>
      <c r="CF5" s="146">
        <v>28069620.84999999</v>
      </c>
      <c r="CG5" s="146">
        <v>30770908.27</v>
      </c>
      <c r="CH5" s="146">
        <v>33037161.409999996</v>
      </c>
      <c r="CI5" s="146">
        <v>34232785.940000005</v>
      </c>
      <c r="CJ5" s="146">
        <v>136261441.61999997</v>
      </c>
      <c r="CK5" s="146">
        <v>29300732.020000007</v>
      </c>
      <c r="CL5" s="146">
        <v>23968911.940000001</v>
      </c>
      <c r="CN5" s="145"/>
      <c r="CO5" s="145"/>
      <c r="CP5" s="145"/>
    </row>
    <row r="6" spans="1:94">
      <c r="A6" s="144" t="s">
        <v>1909</v>
      </c>
      <c r="B6" s="143" t="s">
        <v>1901</v>
      </c>
      <c r="C6" s="146">
        <v>10372483.619999999</v>
      </c>
      <c r="D6" s="146">
        <v>1598249.34</v>
      </c>
      <c r="E6" s="146">
        <v>664751.99000000011</v>
      </c>
      <c r="F6" s="146">
        <v>718003.01</v>
      </c>
      <c r="G6" s="146">
        <v>197464.67</v>
      </c>
      <c r="H6" s="146">
        <v>1463809.26</v>
      </c>
      <c r="I6" s="146">
        <v>369862.48</v>
      </c>
      <c r="J6" s="146">
        <v>2590105.9499999997</v>
      </c>
      <c r="K6" s="146">
        <v>576871.13000000012</v>
      </c>
      <c r="L6" s="146">
        <v>432286.46</v>
      </c>
      <c r="M6" s="146">
        <v>2514672.27</v>
      </c>
      <c r="N6" s="146">
        <v>172737.74000000002</v>
      </c>
      <c r="O6" s="146">
        <v>8123587.0599999996</v>
      </c>
      <c r="P6" s="146">
        <v>965929.03999999992</v>
      </c>
      <c r="Q6" s="146">
        <v>1055205.48</v>
      </c>
      <c r="R6" s="146">
        <v>1677097.1199999999</v>
      </c>
      <c r="S6" s="146">
        <v>574886.05000000005</v>
      </c>
      <c r="T6" s="146">
        <v>1110763.9899999998</v>
      </c>
      <c r="U6" s="146">
        <v>622127.89</v>
      </c>
      <c r="V6" s="146">
        <v>328423.46000000002</v>
      </c>
      <c r="W6" s="146">
        <v>21154845.419999998</v>
      </c>
      <c r="X6" s="146">
        <v>466712.36</v>
      </c>
      <c r="Y6" s="146">
        <v>1001578.52</v>
      </c>
      <c r="Z6" s="146">
        <v>513332.58</v>
      </c>
      <c r="AA6" s="146">
        <v>529824.64</v>
      </c>
      <c r="AB6" s="146">
        <v>724911.33</v>
      </c>
      <c r="AC6" s="146">
        <v>790757.41999999993</v>
      </c>
      <c r="AD6" s="146">
        <v>3693436.71</v>
      </c>
      <c r="AE6" s="146">
        <v>631984</v>
      </c>
      <c r="AF6" s="146">
        <v>782382.85999999987</v>
      </c>
      <c r="AG6" s="146">
        <v>620669.93999999994</v>
      </c>
      <c r="AH6" s="146">
        <v>1335664.8600000001</v>
      </c>
      <c r="AI6" s="146">
        <v>552878.31999999995</v>
      </c>
      <c r="AJ6" s="146">
        <v>567887.09</v>
      </c>
      <c r="AK6" s="146">
        <v>46191057.760000005</v>
      </c>
      <c r="AL6" s="146">
        <v>568908.85</v>
      </c>
      <c r="AM6" s="146">
        <v>937155.46</v>
      </c>
      <c r="AN6" s="146">
        <v>2249960.91</v>
      </c>
      <c r="AO6" s="146">
        <v>2059374.18</v>
      </c>
      <c r="AP6" s="146">
        <v>923584.76</v>
      </c>
      <c r="AQ6" s="146">
        <v>526780.89</v>
      </c>
      <c r="AR6" s="146">
        <v>7405866.3399999989</v>
      </c>
      <c r="AS6" s="146">
        <v>994501.32000000007</v>
      </c>
      <c r="AT6" s="146">
        <v>2559409.79</v>
      </c>
      <c r="AU6" s="146">
        <v>2573174.7499999995</v>
      </c>
      <c r="AV6" s="146">
        <v>637815.29</v>
      </c>
      <c r="AW6" s="146">
        <v>416962.25</v>
      </c>
      <c r="AX6" s="146">
        <v>845088.39</v>
      </c>
      <c r="AY6" s="146">
        <v>537047.79999999993</v>
      </c>
      <c r="AZ6" s="146">
        <v>462459.62</v>
      </c>
      <c r="BA6" s="146">
        <v>10231193.5</v>
      </c>
      <c r="BB6" s="146">
        <v>410384.48999999993</v>
      </c>
      <c r="BC6" s="146">
        <v>20055714.84</v>
      </c>
      <c r="BD6" s="146">
        <v>1999968.57</v>
      </c>
      <c r="BE6" s="146">
        <v>552341.18000000005</v>
      </c>
      <c r="BF6" s="146">
        <v>798412.19</v>
      </c>
      <c r="BG6" s="146">
        <v>12161698.23</v>
      </c>
      <c r="BH6" s="146">
        <v>223103.75</v>
      </c>
      <c r="BI6" s="146">
        <v>271118.30000000005</v>
      </c>
      <c r="BJ6" s="146">
        <v>410522.5</v>
      </c>
      <c r="BK6" s="146">
        <v>515829.89</v>
      </c>
      <c r="BL6" s="146">
        <v>11918814.380000001</v>
      </c>
      <c r="BM6" s="146">
        <v>970796.45</v>
      </c>
      <c r="BN6" s="146">
        <v>851949.88</v>
      </c>
      <c r="BO6" s="146">
        <v>1534360.04</v>
      </c>
      <c r="BP6" s="146">
        <v>767911.41</v>
      </c>
      <c r="BQ6" s="146">
        <v>847741.12</v>
      </c>
      <c r="BR6" s="146">
        <v>55730191.120000005</v>
      </c>
      <c r="BS6" s="146">
        <v>1127729.78</v>
      </c>
      <c r="BT6" s="146">
        <v>1079517.3</v>
      </c>
      <c r="BU6" s="146">
        <v>6404278.8400000008</v>
      </c>
      <c r="BV6" s="146">
        <v>404626.41</v>
      </c>
      <c r="BW6" s="146">
        <v>490280.93000000005</v>
      </c>
      <c r="BX6" s="146">
        <v>2315334.37</v>
      </c>
      <c r="BY6" s="146">
        <v>512409.37000000005</v>
      </c>
      <c r="BZ6" s="146">
        <v>446637.63999999996</v>
      </c>
      <c r="CA6" s="146">
        <v>837372.56</v>
      </c>
      <c r="CB6" s="146">
        <v>1003712.55</v>
      </c>
      <c r="CC6" s="146">
        <v>3614166.24</v>
      </c>
      <c r="CD6" s="146">
        <v>760745.22</v>
      </c>
      <c r="CE6" s="146">
        <v>2316610.4099999997</v>
      </c>
      <c r="CF6" s="146">
        <v>491247.60000000003</v>
      </c>
      <c r="CG6" s="146">
        <v>254399.8</v>
      </c>
      <c r="CH6" s="146">
        <v>232001.80000000002</v>
      </c>
      <c r="CI6" s="146">
        <v>422853.56</v>
      </c>
      <c r="CJ6" s="146">
        <v>2603824.2599999998</v>
      </c>
      <c r="CK6" s="146">
        <v>340849.25</v>
      </c>
      <c r="CL6" s="146">
        <v>178955.42</v>
      </c>
      <c r="CN6" s="145"/>
      <c r="CO6" s="145"/>
      <c r="CP6" s="145"/>
    </row>
    <row r="7" spans="1:94">
      <c r="A7" s="144" t="s">
        <v>1910</v>
      </c>
      <c r="B7" s="143" t="s">
        <v>1899</v>
      </c>
      <c r="C7" s="146">
        <v>87844782.209999993</v>
      </c>
      <c r="D7" s="146">
        <v>8735658.959999999</v>
      </c>
      <c r="E7" s="146">
        <v>4547214.7299999995</v>
      </c>
      <c r="F7" s="146">
        <v>4013569.91</v>
      </c>
      <c r="G7" s="146">
        <v>1559562.1699999997</v>
      </c>
      <c r="H7" s="146">
        <v>12250644.559999999</v>
      </c>
      <c r="I7" s="146">
        <v>2997824.86</v>
      </c>
      <c r="J7" s="146">
        <v>10987199.959999999</v>
      </c>
      <c r="K7" s="146">
        <v>3302411.4400000004</v>
      </c>
      <c r="L7" s="146">
        <v>2213333.23</v>
      </c>
      <c r="M7" s="146">
        <v>24220989.809999999</v>
      </c>
      <c r="N7" s="146">
        <v>760709.50000000012</v>
      </c>
      <c r="O7" s="146">
        <v>43499774.00999999</v>
      </c>
      <c r="P7" s="146">
        <v>4593543.59</v>
      </c>
      <c r="Q7" s="146">
        <v>4718718.1700000009</v>
      </c>
      <c r="R7" s="146">
        <v>14765803.110000001</v>
      </c>
      <c r="S7" s="146">
        <v>5034517.99</v>
      </c>
      <c r="T7" s="146">
        <v>5422859.6200000001</v>
      </c>
      <c r="U7" s="146">
        <v>3931183.31</v>
      </c>
      <c r="V7" s="146">
        <v>2026832.97</v>
      </c>
      <c r="W7" s="146">
        <v>122582565.36</v>
      </c>
      <c r="X7" s="146">
        <v>1883327.2</v>
      </c>
      <c r="Y7" s="146">
        <v>5843917.0700000003</v>
      </c>
      <c r="Z7" s="146">
        <v>2917898.7</v>
      </c>
      <c r="AA7" s="146">
        <v>1927692.4300000002</v>
      </c>
      <c r="AB7" s="146">
        <v>2199587.81</v>
      </c>
      <c r="AC7" s="146">
        <v>5217809.49</v>
      </c>
      <c r="AD7" s="146">
        <v>19541615.330000002</v>
      </c>
      <c r="AE7" s="146">
        <v>3784355.35</v>
      </c>
      <c r="AF7" s="146">
        <v>2924937.8699999996</v>
      </c>
      <c r="AG7" s="146">
        <v>2668509.36</v>
      </c>
      <c r="AH7" s="146">
        <v>11831585.1</v>
      </c>
      <c r="AI7" s="146">
        <v>3095789.56</v>
      </c>
      <c r="AJ7" s="146">
        <v>2287484.4900000002</v>
      </c>
      <c r="AK7" s="146">
        <v>249951343.81000003</v>
      </c>
      <c r="AL7" s="146">
        <v>2895253.87</v>
      </c>
      <c r="AM7" s="146">
        <v>3156551.36</v>
      </c>
      <c r="AN7" s="146">
        <v>13156734.16</v>
      </c>
      <c r="AO7" s="146">
        <v>12103903.940000001</v>
      </c>
      <c r="AP7" s="146">
        <v>6657473.6999999993</v>
      </c>
      <c r="AQ7" s="146">
        <v>1521267.02</v>
      </c>
      <c r="AR7" s="146">
        <v>28422793.48</v>
      </c>
      <c r="AS7" s="146">
        <v>4034702.3899999997</v>
      </c>
      <c r="AT7" s="146">
        <v>17023753.879999999</v>
      </c>
      <c r="AU7" s="146">
        <v>11650604.579999998</v>
      </c>
      <c r="AV7" s="146">
        <v>2649120.77</v>
      </c>
      <c r="AW7" s="146">
        <v>2116383.08</v>
      </c>
      <c r="AX7" s="146">
        <v>6949858.3999999994</v>
      </c>
      <c r="AY7" s="146">
        <v>2841261.17</v>
      </c>
      <c r="AZ7" s="146">
        <v>2525743.13</v>
      </c>
      <c r="BA7" s="146">
        <v>54497891.160000004</v>
      </c>
      <c r="BB7" s="146">
        <v>3141503.29</v>
      </c>
      <c r="BC7" s="146">
        <v>134575920.62</v>
      </c>
      <c r="BD7" s="146">
        <v>12456130.630000001</v>
      </c>
      <c r="BE7" s="146">
        <v>4069560.19</v>
      </c>
      <c r="BF7" s="146">
        <v>2970497.2600000002</v>
      </c>
      <c r="BG7" s="146">
        <v>66153039.590000004</v>
      </c>
      <c r="BH7" s="146">
        <v>1449780.28</v>
      </c>
      <c r="BI7" s="146">
        <v>1101466.55</v>
      </c>
      <c r="BJ7" s="146">
        <v>1518997.97</v>
      </c>
      <c r="BK7" s="146">
        <v>1913820.64</v>
      </c>
      <c r="BL7" s="146">
        <v>70097759.719999999</v>
      </c>
      <c r="BM7" s="146">
        <v>7988734.2000000002</v>
      </c>
      <c r="BN7" s="146">
        <v>5900998.5299999993</v>
      </c>
      <c r="BO7" s="146">
        <v>8907465.5600000005</v>
      </c>
      <c r="BP7" s="146">
        <v>4218783.4300000006</v>
      </c>
      <c r="BQ7" s="146">
        <v>3794299.1399999997</v>
      </c>
      <c r="BR7" s="146">
        <v>441887277.33999997</v>
      </c>
      <c r="BS7" s="146">
        <v>4974938.26</v>
      </c>
      <c r="BT7" s="146">
        <v>4667436.4200000009</v>
      </c>
      <c r="BU7" s="146">
        <v>46706621.379999995</v>
      </c>
      <c r="BV7" s="146">
        <v>1408184.97</v>
      </c>
      <c r="BW7" s="146">
        <v>3339935.27</v>
      </c>
      <c r="BX7" s="146">
        <v>18238106.380000003</v>
      </c>
      <c r="BY7" s="146">
        <v>2571264.5800000005</v>
      </c>
      <c r="BZ7" s="146">
        <v>2484153.75</v>
      </c>
      <c r="CA7" s="146">
        <v>5606713.5200000005</v>
      </c>
      <c r="CB7" s="146">
        <v>5437591.9100000001</v>
      </c>
      <c r="CC7" s="146">
        <v>14688091.630000001</v>
      </c>
      <c r="CD7" s="146">
        <v>4190888.6500000008</v>
      </c>
      <c r="CE7" s="146">
        <v>11852548.75</v>
      </c>
      <c r="CF7" s="146">
        <v>2847005.8899999997</v>
      </c>
      <c r="CG7" s="146">
        <v>2490194.8600000003</v>
      </c>
      <c r="CH7" s="146">
        <v>1507511.8800000001</v>
      </c>
      <c r="CI7" s="146">
        <v>2584340.2000000002</v>
      </c>
      <c r="CJ7" s="146">
        <v>21912955.539999999</v>
      </c>
      <c r="CK7" s="146">
        <v>1302462.3599999999</v>
      </c>
      <c r="CL7" s="146">
        <v>1222653.52</v>
      </c>
      <c r="CN7" s="145"/>
      <c r="CO7" s="145"/>
      <c r="CP7" s="145"/>
    </row>
    <row r="8" spans="1:94">
      <c r="A8" s="144" t="s">
        <v>1911</v>
      </c>
      <c r="B8" s="143" t="s">
        <v>1900</v>
      </c>
      <c r="C8" s="146">
        <v>23141751.399999995</v>
      </c>
      <c r="D8" s="146">
        <v>1877892.23</v>
      </c>
      <c r="E8" s="146">
        <v>305740.24</v>
      </c>
      <c r="F8" s="146">
        <v>690389.12</v>
      </c>
      <c r="G8" s="146">
        <v>567491.77999999991</v>
      </c>
      <c r="H8" s="146">
        <v>2101343.44</v>
      </c>
      <c r="I8" s="146">
        <v>964782.17</v>
      </c>
      <c r="J8" s="146">
        <v>1175140.9500000002</v>
      </c>
      <c r="K8" s="146">
        <v>696276.63000000012</v>
      </c>
      <c r="L8" s="146">
        <v>808100.05999999994</v>
      </c>
      <c r="M8" s="146">
        <v>4832615.97</v>
      </c>
      <c r="N8" s="146">
        <v>391897.89</v>
      </c>
      <c r="O8" s="146">
        <v>18211136.969999999</v>
      </c>
      <c r="P8" s="146">
        <v>1148724.43</v>
      </c>
      <c r="Q8" s="146">
        <v>1267092.2</v>
      </c>
      <c r="R8" s="146">
        <v>1315707.4000000004</v>
      </c>
      <c r="S8" s="146">
        <v>961247.03</v>
      </c>
      <c r="T8" s="146">
        <v>1260825.3599999999</v>
      </c>
      <c r="U8" s="146">
        <v>884337.77</v>
      </c>
      <c r="V8" s="146">
        <v>344490.81</v>
      </c>
      <c r="W8" s="146">
        <v>59097855.430000007</v>
      </c>
      <c r="X8" s="146">
        <v>681468.20000000007</v>
      </c>
      <c r="Y8" s="146">
        <v>748383.88</v>
      </c>
      <c r="Z8" s="146">
        <v>1093364.76</v>
      </c>
      <c r="AA8" s="146">
        <v>457630.79</v>
      </c>
      <c r="AB8" s="146">
        <v>899621.95</v>
      </c>
      <c r="AC8" s="146">
        <v>773481</v>
      </c>
      <c r="AD8" s="146">
        <v>3106792.54</v>
      </c>
      <c r="AE8" s="146">
        <v>1384632.5699999998</v>
      </c>
      <c r="AF8" s="146">
        <v>673110.26</v>
      </c>
      <c r="AG8" s="146">
        <v>786215.94</v>
      </c>
      <c r="AH8" s="146">
        <v>2627271.6500000004</v>
      </c>
      <c r="AI8" s="146">
        <v>887884.74000000011</v>
      </c>
      <c r="AJ8" s="146">
        <v>678086.62</v>
      </c>
      <c r="AK8" s="146">
        <v>74291470.949999988</v>
      </c>
      <c r="AL8" s="146">
        <v>578763.54000000015</v>
      </c>
      <c r="AM8" s="146">
        <v>422052.65000000008</v>
      </c>
      <c r="AN8" s="146">
        <v>3032014.4800000004</v>
      </c>
      <c r="AO8" s="146">
        <v>2776125.0299999993</v>
      </c>
      <c r="AP8" s="146">
        <v>829400.96999999986</v>
      </c>
      <c r="AQ8" s="146">
        <v>201368.11000000004</v>
      </c>
      <c r="AR8" s="146">
        <v>6889101.1000000006</v>
      </c>
      <c r="AS8" s="146">
        <v>717678.50999999989</v>
      </c>
      <c r="AT8" s="146">
        <v>2204489.0800000005</v>
      </c>
      <c r="AU8" s="146">
        <v>1681670.52</v>
      </c>
      <c r="AV8" s="146">
        <v>743535.93</v>
      </c>
      <c r="AW8" s="146">
        <v>337998.76</v>
      </c>
      <c r="AX8" s="146">
        <v>1094131.2000000002</v>
      </c>
      <c r="AY8" s="146">
        <v>643066.5</v>
      </c>
      <c r="AZ8" s="146">
        <v>882882.42000000016</v>
      </c>
      <c r="BA8" s="146">
        <v>20989254.359999999</v>
      </c>
      <c r="BB8" s="146">
        <v>711716.1100000001</v>
      </c>
      <c r="BC8" s="146">
        <v>47180049.650000006</v>
      </c>
      <c r="BD8" s="146">
        <v>2148528.64</v>
      </c>
      <c r="BE8" s="146">
        <v>790782.2</v>
      </c>
      <c r="BF8" s="146">
        <v>816371.59</v>
      </c>
      <c r="BG8" s="146">
        <v>14898879.390000001</v>
      </c>
      <c r="BH8" s="146">
        <v>1005535.3999999999</v>
      </c>
      <c r="BI8" s="146">
        <v>343225.35000000003</v>
      </c>
      <c r="BJ8" s="146">
        <v>158373.62000000002</v>
      </c>
      <c r="BK8" s="146">
        <v>245213.53999999998</v>
      </c>
      <c r="BL8" s="146">
        <v>22271343.440000001</v>
      </c>
      <c r="BM8" s="146">
        <v>2553537.5699999998</v>
      </c>
      <c r="BN8" s="146">
        <v>2372035.3899999997</v>
      </c>
      <c r="BO8" s="146">
        <v>3356388.3000000003</v>
      </c>
      <c r="BP8" s="146">
        <v>1821985.1600000001</v>
      </c>
      <c r="BQ8" s="146">
        <v>937718</v>
      </c>
      <c r="BR8" s="146">
        <v>135782298.28</v>
      </c>
      <c r="BS8" s="146">
        <v>2420085.9299999997</v>
      </c>
      <c r="BT8" s="146">
        <v>988543.66999999993</v>
      </c>
      <c r="BU8" s="146">
        <v>10426463.430000002</v>
      </c>
      <c r="BV8" s="146">
        <v>390335.33999999997</v>
      </c>
      <c r="BW8" s="146">
        <v>907708.34</v>
      </c>
      <c r="BX8" s="146">
        <v>3028258.1799999992</v>
      </c>
      <c r="BY8" s="146">
        <v>475917.67999999993</v>
      </c>
      <c r="BZ8" s="146">
        <v>742736.62999999989</v>
      </c>
      <c r="CA8" s="146">
        <v>759404.33</v>
      </c>
      <c r="CB8" s="146">
        <v>1093860</v>
      </c>
      <c r="CC8" s="146">
        <v>3859937.44</v>
      </c>
      <c r="CD8" s="146">
        <v>1252447.74</v>
      </c>
      <c r="CE8" s="146">
        <v>4759834.7200000007</v>
      </c>
      <c r="CF8" s="146">
        <v>323476.99</v>
      </c>
      <c r="CG8" s="146">
        <v>555811.32999999996</v>
      </c>
      <c r="CH8" s="146">
        <v>410065.33000000007</v>
      </c>
      <c r="CI8" s="146">
        <v>638502.01000000013</v>
      </c>
      <c r="CJ8" s="146">
        <v>4691303.2500000009</v>
      </c>
      <c r="CK8" s="146">
        <v>303818.35000000003</v>
      </c>
      <c r="CL8" s="146">
        <v>766458.94</v>
      </c>
      <c r="CN8" s="145"/>
      <c r="CO8" s="145"/>
      <c r="CP8" s="14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0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"/>
    </sheetView>
  </sheetViews>
  <sheetFormatPr defaultRowHeight="14.5"/>
  <cols>
    <col min="2" max="5" width="8.90625" bestFit="1" customWidth="1"/>
    <col min="6" max="6" width="10.6328125" style="84" customWidth="1"/>
    <col min="7" max="11" width="8.90625" bestFit="1" customWidth="1"/>
    <col min="12" max="13" width="9.90625" bestFit="1" customWidth="1"/>
  </cols>
  <sheetData>
    <row r="1" spans="1:14" s="87" customFormat="1">
      <c r="B1" s="87" t="s">
        <v>1841</v>
      </c>
      <c r="C1" s="87" t="s">
        <v>1842</v>
      </c>
      <c r="D1" s="87" t="s">
        <v>1843</v>
      </c>
      <c r="E1" s="87" t="s">
        <v>1844</v>
      </c>
      <c r="F1" s="88"/>
      <c r="G1" s="87" t="s">
        <v>1845</v>
      </c>
      <c r="H1" s="87" t="s">
        <v>1846</v>
      </c>
      <c r="I1" s="87" t="s">
        <v>1847</v>
      </c>
      <c r="J1" s="87" t="s">
        <v>1848</v>
      </c>
      <c r="K1" s="87" t="s">
        <v>1849</v>
      </c>
      <c r="M1" s="87" t="s">
        <v>1850</v>
      </c>
    </row>
    <row r="2" spans="1:14" s="89" customFormat="1" ht="87">
      <c r="A2" s="89" t="s">
        <v>1851</v>
      </c>
      <c r="B2" s="89" t="s">
        <v>1852</v>
      </c>
      <c r="C2" s="89" t="s">
        <v>1853</v>
      </c>
      <c r="D2" s="89" t="s">
        <v>1854</v>
      </c>
      <c r="E2" s="89" t="s">
        <v>1855</v>
      </c>
      <c r="F2" s="90"/>
      <c r="G2" s="89" t="s">
        <v>1856</v>
      </c>
      <c r="H2" s="89" t="s">
        <v>1857</v>
      </c>
      <c r="I2" s="89" t="s">
        <v>1858</v>
      </c>
      <c r="J2" s="89" t="s">
        <v>1859</v>
      </c>
      <c r="K2" s="89" t="s">
        <v>1860</v>
      </c>
      <c r="M2" s="89" t="s">
        <v>1861</v>
      </c>
    </row>
    <row r="3" spans="1:14">
      <c r="A3">
        <v>2548</v>
      </c>
      <c r="B3" s="83">
        <v>25285</v>
      </c>
      <c r="C3" s="83">
        <v>2940</v>
      </c>
      <c r="D3" s="83">
        <v>2531</v>
      </c>
      <c r="E3" s="83">
        <v>243</v>
      </c>
      <c r="F3" s="85">
        <f>G3-B3--C3-D3-E3</f>
        <v>5936</v>
      </c>
      <c r="G3" s="83">
        <v>31055</v>
      </c>
      <c r="H3" s="83">
        <v>0</v>
      </c>
      <c r="I3" s="83">
        <v>0</v>
      </c>
      <c r="J3" s="83">
        <v>0</v>
      </c>
      <c r="K3" s="83">
        <v>0</v>
      </c>
      <c r="L3" s="83">
        <f t="shared" ref="L3:L57" si="0">M3-H3-I3-J3-K3</f>
        <v>0</v>
      </c>
      <c r="M3" s="83">
        <v>0</v>
      </c>
      <c r="N3">
        <f>INT(A3)</f>
        <v>2548</v>
      </c>
    </row>
    <row r="4" spans="1:14">
      <c r="A4">
        <v>2653</v>
      </c>
      <c r="B4" s="83">
        <v>14442</v>
      </c>
      <c r="C4" s="83">
        <v>1626</v>
      </c>
      <c r="D4" s="83">
        <v>658</v>
      </c>
      <c r="E4" s="83">
        <v>321</v>
      </c>
      <c r="F4" s="85">
        <f t="shared" ref="F4:F67" si="1">G4-B4--C4-D4-E4</f>
        <v>6203</v>
      </c>
      <c r="G4" s="83">
        <v>19998</v>
      </c>
      <c r="H4" s="83">
        <v>0</v>
      </c>
      <c r="I4" s="83">
        <v>0</v>
      </c>
      <c r="J4" s="83">
        <v>0</v>
      </c>
      <c r="K4" s="83">
        <v>0</v>
      </c>
      <c r="L4" s="83">
        <f t="shared" si="0"/>
        <v>0</v>
      </c>
      <c r="M4" s="83">
        <v>0</v>
      </c>
      <c r="N4">
        <f t="shared" ref="N4:N67" si="2">INT(A4)</f>
        <v>2653</v>
      </c>
    </row>
    <row r="5" spans="1:14">
      <c r="A5">
        <v>4007</v>
      </c>
      <c r="B5" s="83">
        <v>30187</v>
      </c>
      <c r="C5" s="83">
        <v>1692</v>
      </c>
      <c r="D5" s="83">
        <v>1871</v>
      </c>
      <c r="E5" s="83">
        <v>208</v>
      </c>
      <c r="F5" s="85">
        <f t="shared" si="1"/>
        <v>7318</v>
      </c>
      <c r="G5" s="83">
        <v>37892</v>
      </c>
      <c r="H5" s="83">
        <v>332.55</v>
      </c>
      <c r="I5" s="83">
        <v>7.2600000000000007</v>
      </c>
      <c r="J5" s="83">
        <v>5.64</v>
      </c>
      <c r="K5" s="83">
        <v>1.7000000000000002</v>
      </c>
      <c r="L5" s="83">
        <f t="shared" si="0"/>
        <v>14.550000000000033</v>
      </c>
      <c r="M5" s="83">
        <v>361.70000000000005</v>
      </c>
      <c r="N5">
        <f t="shared" si="2"/>
        <v>4007</v>
      </c>
    </row>
    <row r="6" spans="1:14">
      <c r="A6">
        <v>10660</v>
      </c>
      <c r="B6" s="83">
        <v>189090</v>
      </c>
      <c r="C6" s="83">
        <v>75153</v>
      </c>
      <c r="D6" s="83">
        <v>65005</v>
      </c>
      <c r="E6" s="83">
        <v>5736</v>
      </c>
      <c r="F6" s="85">
        <f t="shared" si="1"/>
        <v>253024</v>
      </c>
      <c r="G6" s="83">
        <v>437702</v>
      </c>
      <c r="H6" s="83">
        <v>30693.268100000001</v>
      </c>
      <c r="I6" s="83">
        <v>4150.7</v>
      </c>
      <c r="J6" s="83">
        <v>4438.9381000000003</v>
      </c>
      <c r="K6" s="83">
        <v>508.91410000000002</v>
      </c>
      <c r="L6" s="83">
        <f t="shared" si="0"/>
        <v>3800.9081999999953</v>
      </c>
      <c r="M6" s="83">
        <v>43592.728499999997</v>
      </c>
      <c r="N6">
        <f t="shared" si="2"/>
        <v>10660</v>
      </c>
    </row>
    <row r="7" spans="1:14">
      <c r="A7">
        <v>10661</v>
      </c>
      <c r="B7" s="83">
        <v>404585</v>
      </c>
      <c r="C7" s="83">
        <v>140858</v>
      </c>
      <c r="D7" s="83">
        <v>111026</v>
      </c>
      <c r="E7" s="83">
        <v>13331</v>
      </c>
      <c r="F7" s="85">
        <f t="shared" si="1"/>
        <v>393167</v>
      </c>
      <c r="G7" s="83">
        <v>781251</v>
      </c>
      <c r="H7" s="83">
        <v>49639.580399999999</v>
      </c>
      <c r="I7" s="83">
        <v>9692.7895000000008</v>
      </c>
      <c r="J7" s="83">
        <v>8476.3086000000003</v>
      </c>
      <c r="K7" s="83">
        <v>945.01920000000007</v>
      </c>
      <c r="L7" s="83">
        <f t="shared" si="0"/>
        <v>4925.8675000000121</v>
      </c>
      <c r="M7" s="83">
        <v>73679.565200000012</v>
      </c>
      <c r="N7">
        <f t="shared" si="2"/>
        <v>10661</v>
      </c>
    </row>
    <row r="8" spans="1:14">
      <c r="A8">
        <v>10662</v>
      </c>
      <c r="B8" s="83">
        <v>523846</v>
      </c>
      <c r="C8" s="83">
        <v>158410</v>
      </c>
      <c r="D8" s="83">
        <v>122577</v>
      </c>
      <c r="E8" s="83">
        <v>11655</v>
      </c>
      <c r="F8" s="85">
        <f t="shared" si="1"/>
        <v>506889</v>
      </c>
      <c r="G8" s="83">
        <v>1006557</v>
      </c>
      <c r="H8" s="83">
        <v>57861.276899999997</v>
      </c>
      <c r="I8" s="83">
        <v>1007422.2026999999</v>
      </c>
      <c r="J8" s="83">
        <v>6292.6379000000006</v>
      </c>
      <c r="K8" s="83">
        <v>673.09930000000008</v>
      </c>
      <c r="L8" s="83">
        <f t="shared" si="0"/>
        <v>-984293.39879999985</v>
      </c>
      <c r="M8" s="83">
        <v>87955.817999999999</v>
      </c>
      <c r="N8">
        <f t="shared" si="2"/>
        <v>10662</v>
      </c>
    </row>
    <row r="9" spans="1:14">
      <c r="A9">
        <v>10663</v>
      </c>
      <c r="B9" s="83">
        <v>223890</v>
      </c>
      <c r="C9" s="83">
        <v>98702</v>
      </c>
      <c r="D9" s="83">
        <v>47307</v>
      </c>
      <c r="E9" s="83">
        <v>5655</v>
      </c>
      <c r="F9" s="85">
        <f t="shared" si="1"/>
        <v>268213</v>
      </c>
      <c r="G9" s="83">
        <v>446363</v>
      </c>
      <c r="H9" s="83">
        <v>32091.0072</v>
      </c>
      <c r="I9" s="83">
        <v>11272.084699999999</v>
      </c>
      <c r="J9" s="83">
        <v>3124.3312999999998</v>
      </c>
      <c r="K9" s="83">
        <v>329.68309999999997</v>
      </c>
      <c r="L9" s="83">
        <f t="shared" si="0"/>
        <v>5586.9153000000006</v>
      </c>
      <c r="M9" s="83">
        <v>52404.0216</v>
      </c>
      <c r="N9">
        <f t="shared" si="2"/>
        <v>10663</v>
      </c>
    </row>
    <row r="10" spans="1:14">
      <c r="A10">
        <v>10664</v>
      </c>
      <c r="B10" s="83">
        <v>384808</v>
      </c>
      <c r="C10" s="83">
        <v>75239</v>
      </c>
      <c r="D10" s="83">
        <v>127335</v>
      </c>
      <c r="E10" s="83">
        <v>16490</v>
      </c>
      <c r="F10" s="85">
        <f t="shared" si="1"/>
        <v>233193</v>
      </c>
      <c r="G10" s="83">
        <v>686587</v>
      </c>
      <c r="H10" s="83">
        <v>60344.877899999992</v>
      </c>
      <c r="I10" s="83">
        <v>4156.7556000000004</v>
      </c>
      <c r="J10" s="83">
        <v>8296.7281000000003</v>
      </c>
      <c r="K10" s="83">
        <v>1014.6343999999999</v>
      </c>
      <c r="L10" s="83">
        <f t="shared" si="0"/>
        <v>3343.8579999999993</v>
      </c>
      <c r="M10" s="83">
        <v>77156.853999999992</v>
      </c>
      <c r="N10">
        <f t="shared" si="2"/>
        <v>10664</v>
      </c>
    </row>
    <row r="11" spans="1:14">
      <c r="A11">
        <v>10665</v>
      </c>
      <c r="B11" s="83">
        <v>162982</v>
      </c>
      <c r="C11" s="83">
        <v>93007</v>
      </c>
      <c r="D11" s="83">
        <v>68754</v>
      </c>
      <c r="E11" s="83">
        <v>5381</v>
      </c>
      <c r="F11" s="85">
        <f t="shared" si="1"/>
        <v>231430</v>
      </c>
      <c r="G11" s="83">
        <v>375540</v>
      </c>
      <c r="H11" s="83">
        <v>25294.896499999999</v>
      </c>
      <c r="I11" s="83">
        <v>6453.3060999999998</v>
      </c>
      <c r="J11" s="83">
        <v>5546.108400000001</v>
      </c>
      <c r="K11" s="83">
        <v>404.12219999999996</v>
      </c>
      <c r="L11" s="83">
        <f t="shared" si="0"/>
        <v>1577.7293000000061</v>
      </c>
      <c r="M11" s="83">
        <v>39276.162500000006</v>
      </c>
      <c r="N11">
        <f t="shared" si="2"/>
        <v>10665</v>
      </c>
    </row>
    <row r="12" spans="1:14">
      <c r="A12">
        <v>10666</v>
      </c>
      <c r="B12" s="83">
        <v>400697</v>
      </c>
      <c r="C12" s="83">
        <v>125201</v>
      </c>
      <c r="D12" s="83">
        <v>175179</v>
      </c>
      <c r="E12" s="83">
        <v>18135</v>
      </c>
      <c r="F12" s="85">
        <f t="shared" si="1"/>
        <v>346410</v>
      </c>
      <c r="G12" s="83">
        <v>815220</v>
      </c>
      <c r="H12" s="83">
        <v>159468.71999999997</v>
      </c>
      <c r="I12" s="83">
        <v>16922.489999999994</v>
      </c>
      <c r="J12" s="83">
        <v>20202.059999999998</v>
      </c>
      <c r="K12" s="83">
        <v>2359.42</v>
      </c>
      <c r="L12" s="83">
        <f t="shared" si="0"/>
        <v>10405.500000000042</v>
      </c>
      <c r="M12" s="83">
        <v>209358.19</v>
      </c>
      <c r="N12">
        <f t="shared" si="2"/>
        <v>10666</v>
      </c>
    </row>
    <row r="13" spans="1:14">
      <c r="A13">
        <v>10667</v>
      </c>
      <c r="B13" s="83">
        <v>339514</v>
      </c>
      <c r="C13" s="83">
        <v>64939</v>
      </c>
      <c r="D13" s="83">
        <v>97641</v>
      </c>
      <c r="E13" s="83">
        <v>15883</v>
      </c>
      <c r="F13" s="85">
        <f t="shared" si="1"/>
        <v>138671</v>
      </c>
      <c r="G13" s="83">
        <v>526770</v>
      </c>
      <c r="H13" s="83">
        <v>59532</v>
      </c>
      <c r="I13" s="83">
        <v>5181</v>
      </c>
      <c r="J13" s="83">
        <v>8064</v>
      </c>
      <c r="K13" s="83">
        <v>1209</v>
      </c>
      <c r="L13" s="83">
        <f t="shared" si="0"/>
        <v>5752</v>
      </c>
      <c r="M13" s="83">
        <v>79738</v>
      </c>
      <c r="N13">
        <f t="shared" si="2"/>
        <v>10667</v>
      </c>
    </row>
    <row r="14" spans="1:14">
      <c r="A14">
        <v>10668</v>
      </c>
      <c r="B14" s="83">
        <v>295855</v>
      </c>
      <c r="C14" s="83">
        <v>64323</v>
      </c>
      <c r="D14" s="83">
        <v>112448</v>
      </c>
      <c r="E14" s="83">
        <v>11230</v>
      </c>
      <c r="F14" s="85">
        <f t="shared" si="1"/>
        <v>229399</v>
      </c>
      <c r="G14" s="83">
        <v>584609</v>
      </c>
      <c r="H14" s="83">
        <v>65005.08</v>
      </c>
      <c r="I14" s="83">
        <v>5419.4499999999989</v>
      </c>
      <c r="J14" s="83">
        <v>11255.730000000001</v>
      </c>
      <c r="K14" s="83">
        <v>1392.49</v>
      </c>
      <c r="L14" s="83">
        <f t="shared" si="0"/>
        <v>11384.309999999998</v>
      </c>
      <c r="M14" s="83">
        <v>94457.06</v>
      </c>
      <c r="N14">
        <f t="shared" si="2"/>
        <v>10668</v>
      </c>
    </row>
    <row r="15" spans="1:14">
      <c r="A15">
        <v>10669</v>
      </c>
      <c r="B15" s="83">
        <v>372350</v>
      </c>
      <c r="C15" s="83">
        <v>78363</v>
      </c>
      <c r="D15" s="83">
        <v>194059</v>
      </c>
      <c r="E15" s="83">
        <v>19938</v>
      </c>
      <c r="F15" s="85">
        <f t="shared" si="1"/>
        <v>268234</v>
      </c>
      <c r="G15" s="83">
        <v>776218</v>
      </c>
      <c r="H15" s="83">
        <v>92639.613100000017</v>
      </c>
      <c r="I15" s="83">
        <v>7037.5482999999995</v>
      </c>
      <c r="J15" s="83">
        <v>20524.890000000003</v>
      </c>
      <c r="K15" s="83">
        <v>2728.1094000000007</v>
      </c>
      <c r="L15" s="83">
        <f t="shared" si="0"/>
        <v>15712.615399999999</v>
      </c>
      <c r="M15" s="83">
        <v>138642.77620000002</v>
      </c>
      <c r="N15">
        <f t="shared" si="2"/>
        <v>10669</v>
      </c>
    </row>
    <row r="16" spans="1:14">
      <c r="A16">
        <v>10670</v>
      </c>
      <c r="B16" s="83">
        <v>433923</v>
      </c>
      <c r="C16" s="83">
        <v>112443</v>
      </c>
      <c r="D16" s="83">
        <v>96053</v>
      </c>
      <c r="E16" s="83">
        <v>10052</v>
      </c>
      <c r="F16" s="85">
        <f t="shared" si="1"/>
        <v>294659</v>
      </c>
      <c r="G16" s="83">
        <v>722244</v>
      </c>
      <c r="H16" s="83">
        <v>92074.36</v>
      </c>
      <c r="I16" s="83">
        <v>10985.41</v>
      </c>
      <c r="J16" s="83">
        <v>9473</v>
      </c>
      <c r="K16" s="83">
        <v>1464.13</v>
      </c>
      <c r="L16" s="83">
        <f t="shared" si="0"/>
        <v>5050.2900000000018</v>
      </c>
      <c r="M16" s="83">
        <v>119047.19</v>
      </c>
      <c r="N16">
        <f t="shared" si="2"/>
        <v>10670</v>
      </c>
    </row>
    <row r="17" spans="1:14">
      <c r="A17">
        <v>10671</v>
      </c>
      <c r="B17" s="83">
        <v>434901</v>
      </c>
      <c r="C17" s="83">
        <v>84687</v>
      </c>
      <c r="D17" s="83">
        <v>126662</v>
      </c>
      <c r="E17" s="83">
        <v>13166</v>
      </c>
      <c r="F17" s="85">
        <f t="shared" si="1"/>
        <v>239383</v>
      </c>
      <c r="G17" s="83">
        <v>729425</v>
      </c>
      <c r="H17" s="83">
        <v>105722.2858</v>
      </c>
      <c r="I17" s="83">
        <v>7550.5121000000008</v>
      </c>
      <c r="J17" s="83">
        <v>14602.746000000001</v>
      </c>
      <c r="K17" s="83">
        <v>1785.2933</v>
      </c>
      <c r="L17" s="83">
        <f t="shared" si="0"/>
        <v>8717.1550000000097</v>
      </c>
      <c r="M17" s="83">
        <v>138377.99220000001</v>
      </c>
      <c r="N17">
        <f t="shared" si="2"/>
        <v>10671</v>
      </c>
    </row>
    <row r="18" spans="1:14">
      <c r="A18">
        <v>10672</v>
      </c>
      <c r="B18" s="83">
        <v>426798</v>
      </c>
      <c r="C18" s="83">
        <v>95456</v>
      </c>
      <c r="D18" s="83">
        <v>145963</v>
      </c>
      <c r="E18" s="83">
        <v>16037</v>
      </c>
      <c r="F18" s="85">
        <f t="shared" si="1"/>
        <v>246312</v>
      </c>
      <c r="G18" s="83">
        <v>739654</v>
      </c>
      <c r="H18" s="83">
        <v>72796.399999999994</v>
      </c>
      <c r="I18" s="83">
        <v>8345.5499999999993</v>
      </c>
      <c r="J18" s="83">
        <v>15848.970000000001</v>
      </c>
      <c r="K18" s="83">
        <v>1657.51</v>
      </c>
      <c r="L18" s="83">
        <f t="shared" si="0"/>
        <v>10460641.07</v>
      </c>
      <c r="M18" s="83">
        <v>10559289.500000002</v>
      </c>
      <c r="N18">
        <f t="shared" si="2"/>
        <v>10672</v>
      </c>
    </row>
    <row r="19" spans="1:14">
      <c r="A19">
        <v>10673</v>
      </c>
      <c r="B19" s="83">
        <v>305154</v>
      </c>
      <c r="C19" s="83">
        <v>39992</v>
      </c>
      <c r="D19" s="83">
        <v>115608</v>
      </c>
      <c r="E19" s="83">
        <v>9866</v>
      </c>
      <c r="F19" s="85">
        <f t="shared" si="1"/>
        <v>150612</v>
      </c>
      <c r="G19" s="83">
        <v>541248</v>
      </c>
      <c r="H19" s="83">
        <v>46002.536499999995</v>
      </c>
      <c r="I19" s="83">
        <v>3077.5868</v>
      </c>
      <c r="J19" s="83">
        <v>6960.6773999999996</v>
      </c>
      <c r="K19" s="83">
        <v>1144.8848</v>
      </c>
      <c r="L19" s="83">
        <f t="shared" si="0"/>
        <v>4078.8161000000082</v>
      </c>
      <c r="M19" s="83">
        <v>61264.501600000003</v>
      </c>
      <c r="N19">
        <f t="shared" si="2"/>
        <v>10673</v>
      </c>
    </row>
    <row r="20" spans="1:14">
      <c r="A20">
        <v>10674</v>
      </c>
      <c r="B20" s="83">
        <v>432905</v>
      </c>
      <c r="C20" s="83">
        <v>69566</v>
      </c>
      <c r="D20" s="83">
        <v>119729</v>
      </c>
      <c r="E20" s="83">
        <v>17762</v>
      </c>
      <c r="F20" s="85">
        <f t="shared" si="1"/>
        <v>256505</v>
      </c>
      <c r="G20" s="83">
        <v>757335</v>
      </c>
      <c r="H20" s="83">
        <v>91603.3073</v>
      </c>
      <c r="I20" s="83">
        <v>4516.7087000000001</v>
      </c>
      <c r="J20" s="83">
        <v>11225.5149</v>
      </c>
      <c r="K20" s="83">
        <v>1499.6617999999999</v>
      </c>
      <c r="L20" s="83">
        <f t="shared" si="0"/>
        <v>11580.997100000022</v>
      </c>
      <c r="M20" s="83">
        <v>120426.18980000002</v>
      </c>
      <c r="N20">
        <f t="shared" si="2"/>
        <v>10674</v>
      </c>
    </row>
    <row r="21" spans="1:14">
      <c r="A21">
        <v>10675</v>
      </c>
      <c r="B21" s="83">
        <v>302673</v>
      </c>
      <c r="C21" s="83">
        <v>43731</v>
      </c>
      <c r="D21" s="83">
        <v>73474</v>
      </c>
      <c r="E21" s="83">
        <v>7231</v>
      </c>
      <c r="F21" s="85">
        <f t="shared" si="1"/>
        <v>130322</v>
      </c>
      <c r="G21" s="83">
        <v>469969</v>
      </c>
      <c r="H21" s="83">
        <v>68893.750299999985</v>
      </c>
      <c r="I21" s="83">
        <v>4582.2709999999997</v>
      </c>
      <c r="J21" s="83">
        <v>9029.0058999999983</v>
      </c>
      <c r="K21" s="83">
        <v>1180.4947000000002</v>
      </c>
      <c r="L21" s="83">
        <f t="shared" si="0"/>
        <v>3797.337300000022</v>
      </c>
      <c r="M21" s="83">
        <v>87482.859200000006</v>
      </c>
      <c r="N21">
        <f t="shared" si="2"/>
        <v>10675</v>
      </c>
    </row>
    <row r="22" spans="1:14">
      <c r="A22">
        <v>10676</v>
      </c>
      <c r="B22" s="83">
        <v>417204</v>
      </c>
      <c r="C22" s="83">
        <v>96471</v>
      </c>
      <c r="D22" s="83">
        <v>176383</v>
      </c>
      <c r="E22" s="83">
        <v>133</v>
      </c>
      <c r="F22" s="85">
        <f t="shared" si="1"/>
        <v>259887</v>
      </c>
      <c r="G22" s="83">
        <v>757136</v>
      </c>
      <c r="H22" s="83">
        <v>87511.700000000012</v>
      </c>
      <c r="I22" s="83">
        <v>8996.3700000000008</v>
      </c>
      <c r="J22" s="83">
        <v>14145.15</v>
      </c>
      <c r="K22" s="83">
        <v>1500.98</v>
      </c>
      <c r="L22" s="83">
        <f t="shared" si="0"/>
        <v>755.36999999996397</v>
      </c>
      <c r="M22" s="83">
        <v>112909.56999999998</v>
      </c>
      <c r="N22">
        <f t="shared" si="2"/>
        <v>10676</v>
      </c>
    </row>
    <row r="23" spans="1:14">
      <c r="A23">
        <v>10677</v>
      </c>
      <c r="B23" s="83">
        <v>475172</v>
      </c>
      <c r="C23" s="83">
        <v>120929</v>
      </c>
      <c r="D23" s="83">
        <v>201348</v>
      </c>
      <c r="E23" s="83">
        <v>18541</v>
      </c>
      <c r="F23" s="85">
        <f t="shared" si="1"/>
        <v>354739</v>
      </c>
      <c r="G23" s="83">
        <v>928871</v>
      </c>
      <c r="H23" s="83">
        <v>47700.490000000005</v>
      </c>
      <c r="I23" s="83">
        <v>6264.87</v>
      </c>
      <c r="J23" s="83">
        <v>10187.469999999998</v>
      </c>
      <c r="K23" s="83">
        <v>1091.9299999999998</v>
      </c>
      <c r="L23" s="83">
        <f t="shared" si="0"/>
        <v>7605.7900000000009</v>
      </c>
      <c r="M23" s="83">
        <v>72850.55</v>
      </c>
      <c r="N23">
        <f t="shared" si="2"/>
        <v>10677</v>
      </c>
    </row>
    <row r="24" spans="1:14">
      <c r="A24">
        <v>10678</v>
      </c>
      <c r="B24" s="83">
        <v>302512</v>
      </c>
      <c r="C24" s="83">
        <v>61071</v>
      </c>
      <c r="D24" s="83">
        <v>121639</v>
      </c>
      <c r="E24" s="83">
        <v>13060</v>
      </c>
      <c r="F24" s="85">
        <f t="shared" si="1"/>
        <v>213545</v>
      </c>
      <c r="G24" s="83">
        <v>589685</v>
      </c>
      <c r="H24" s="83">
        <v>30979.780000000002</v>
      </c>
      <c r="I24" s="83">
        <v>2457.2800000000002</v>
      </c>
      <c r="J24" s="83">
        <v>5528.84</v>
      </c>
      <c r="K24" s="83">
        <v>623.2299999999999</v>
      </c>
      <c r="L24" s="83">
        <f t="shared" si="0"/>
        <v>5154.1999999999916</v>
      </c>
      <c r="M24" s="83">
        <v>44743.329999999994</v>
      </c>
      <c r="N24">
        <f t="shared" si="2"/>
        <v>10678</v>
      </c>
    </row>
    <row r="25" spans="1:14">
      <c r="A25">
        <v>10679</v>
      </c>
      <c r="B25" s="83">
        <v>310826</v>
      </c>
      <c r="C25" s="83">
        <v>92170</v>
      </c>
      <c r="D25" s="83">
        <v>108828</v>
      </c>
      <c r="E25" s="83">
        <v>10821</v>
      </c>
      <c r="F25" s="85">
        <f t="shared" si="1"/>
        <v>288950</v>
      </c>
      <c r="G25" s="83">
        <v>627255</v>
      </c>
      <c r="H25" s="83">
        <v>43854.350300000006</v>
      </c>
      <c r="I25" s="83">
        <v>6173.5385000000006</v>
      </c>
      <c r="J25" s="83">
        <v>6173.2873999999993</v>
      </c>
      <c r="K25" s="83">
        <v>652.10299999999995</v>
      </c>
      <c r="L25" s="83">
        <f t="shared" si="0"/>
        <v>2159.1900999999916</v>
      </c>
      <c r="M25" s="83">
        <v>59012.469299999997</v>
      </c>
      <c r="N25">
        <f t="shared" si="2"/>
        <v>10679</v>
      </c>
    </row>
    <row r="26" spans="1:14">
      <c r="A26">
        <v>10680</v>
      </c>
      <c r="B26" s="83">
        <v>287642</v>
      </c>
      <c r="C26" s="83">
        <v>59543</v>
      </c>
      <c r="D26" s="83">
        <v>112172</v>
      </c>
      <c r="E26" s="83">
        <v>12415</v>
      </c>
      <c r="F26" s="85">
        <f t="shared" si="1"/>
        <v>191165</v>
      </c>
      <c r="G26" s="83">
        <v>543851</v>
      </c>
      <c r="H26" s="83">
        <v>47149.510999999999</v>
      </c>
      <c r="I26" s="83">
        <v>3350.8810000000003</v>
      </c>
      <c r="J26" s="83">
        <v>9417.2029999999995</v>
      </c>
      <c r="K26" s="83">
        <v>2217.8860000000004</v>
      </c>
      <c r="L26" s="83">
        <f t="shared" si="0"/>
        <v>9203.8150000000023</v>
      </c>
      <c r="M26" s="83">
        <v>71339.296000000002</v>
      </c>
      <c r="N26">
        <f t="shared" si="2"/>
        <v>10680</v>
      </c>
    </row>
    <row r="27" spans="1:14">
      <c r="A27">
        <v>10681</v>
      </c>
      <c r="B27" s="83">
        <v>384745</v>
      </c>
      <c r="C27" s="83">
        <v>82541</v>
      </c>
      <c r="D27" s="83">
        <v>115320</v>
      </c>
      <c r="E27" s="83">
        <v>9191</v>
      </c>
      <c r="F27" s="85">
        <f t="shared" si="1"/>
        <v>196702</v>
      </c>
      <c r="G27" s="83">
        <v>623417</v>
      </c>
      <c r="H27" s="83">
        <v>67652.472899999993</v>
      </c>
      <c r="I27" s="83">
        <v>7699.2623999999996</v>
      </c>
      <c r="J27" s="83">
        <v>10652.5906</v>
      </c>
      <c r="K27" s="83">
        <v>828.50210000000015</v>
      </c>
      <c r="L27" s="83">
        <f t="shared" si="0"/>
        <v>1159.0986000000134</v>
      </c>
      <c r="M27" s="83">
        <v>87991.926600000006</v>
      </c>
      <c r="N27">
        <f t="shared" si="2"/>
        <v>10681</v>
      </c>
    </row>
    <row r="28" spans="1:14">
      <c r="A28">
        <v>10682</v>
      </c>
      <c r="B28" s="83">
        <v>433068</v>
      </c>
      <c r="C28" s="83">
        <v>139478</v>
      </c>
      <c r="D28" s="83">
        <v>93076</v>
      </c>
      <c r="E28" s="83">
        <v>15098</v>
      </c>
      <c r="F28" s="85">
        <f t="shared" si="1"/>
        <v>374467</v>
      </c>
      <c r="G28" s="83">
        <v>776231</v>
      </c>
      <c r="H28" s="83">
        <v>57429.225100000003</v>
      </c>
      <c r="I28" s="83">
        <v>8792.7474000000002</v>
      </c>
      <c r="J28" s="83">
        <v>6716.3608999999997</v>
      </c>
      <c r="K28" s="83">
        <v>827.2396</v>
      </c>
      <c r="L28" s="83">
        <f t="shared" si="0"/>
        <v>4737.899099999996</v>
      </c>
      <c r="M28" s="83">
        <v>78503.472099999999</v>
      </c>
      <c r="N28">
        <f t="shared" si="2"/>
        <v>10682</v>
      </c>
    </row>
    <row r="29" spans="1:14">
      <c r="A29">
        <v>10683</v>
      </c>
      <c r="B29" s="83">
        <v>344414</v>
      </c>
      <c r="C29" s="83">
        <v>83463</v>
      </c>
      <c r="D29" s="83">
        <v>174729</v>
      </c>
      <c r="E29" s="83">
        <v>19149</v>
      </c>
      <c r="F29" s="85">
        <f t="shared" si="1"/>
        <v>210904</v>
      </c>
      <c r="G29" s="83">
        <v>665733</v>
      </c>
      <c r="H29" s="83">
        <v>48081.854999999996</v>
      </c>
      <c r="I29" s="83">
        <v>4637.7426000000005</v>
      </c>
      <c r="J29" s="83">
        <v>8883.9</v>
      </c>
      <c r="K29" s="83">
        <v>1163.5414999999998</v>
      </c>
      <c r="L29" s="83">
        <f t="shared" si="0"/>
        <v>2783.6636000000121</v>
      </c>
      <c r="M29" s="83">
        <v>65550.702700000009</v>
      </c>
      <c r="N29">
        <f t="shared" si="2"/>
        <v>10683</v>
      </c>
    </row>
    <row r="30" spans="1:14">
      <c r="A30">
        <v>10684</v>
      </c>
      <c r="B30" s="83">
        <v>302971</v>
      </c>
      <c r="C30" s="83">
        <v>44675</v>
      </c>
      <c r="D30" s="83">
        <v>120479</v>
      </c>
      <c r="E30" s="83">
        <v>14230</v>
      </c>
      <c r="F30" s="85">
        <f t="shared" si="1"/>
        <v>140315</v>
      </c>
      <c r="G30" s="83">
        <v>533320</v>
      </c>
      <c r="H30" s="83">
        <v>32161.835599999999</v>
      </c>
      <c r="I30" s="83">
        <v>1945.9686000000002</v>
      </c>
      <c r="J30" s="83">
        <v>6588.2712999999994</v>
      </c>
      <c r="K30" s="83">
        <v>824.572</v>
      </c>
      <c r="L30" s="83">
        <f t="shared" si="0"/>
        <v>3292.6040000000075</v>
      </c>
      <c r="M30" s="83">
        <v>44813.251500000006</v>
      </c>
      <c r="N30">
        <f t="shared" si="2"/>
        <v>10684</v>
      </c>
    </row>
    <row r="31" spans="1:14">
      <c r="A31">
        <v>10685</v>
      </c>
      <c r="B31" s="83">
        <v>402709</v>
      </c>
      <c r="C31" s="83">
        <v>55152</v>
      </c>
      <c r="D31" s="83">
        <v>62091</v>
      </c>
      <c r="E31" s="83">
        <v>5475</v>
      </c>
      <c r="F31" s="85">
        <f t="shared" si="1"/>
        <v>187215</v>
      </c>
      <c r="G31" s="83">
        <v>602338</v>
      </c>
      <c r="H31" s="83">
        <v>33707.245900000002</v>
      </c>
      <c r="I31" s="83">
        <v>1465.1006</v>
      </c>
      <c r="J31" s="83">
        <v>2708.8178000000003</v>
      </c>
      <c r="K31" s="83">
        <v>229.49449999999999</v>
      </c>
      <c r="L31" s="83">
        <f t="shared" si="0"/>
        <v>3324.2630999999997</v>
      </c>
      <c r="M31" s="83">
        <v>41434.921900000001</v>
      </c>
      <c r="N31">
        <f t="shared" si="2"/>
        <v>10685</v>
      </c>
    </row>
    <row r="32" spans="1:14">
      <c r="A32">
        <v>10686</v>
      </c>
      <c r="B32" s="83">
        <v>376791</v>
      </c>
      <c r="C32" s="83">
        <v>95686</v>
      </c>
      <c r="D32" s="83">
        <v>98914</v>
      </c>
      <c r="E32" s="83">
        <v>4642</v>
      </c>
      <c r="F32" s="85">
        <f t="shared" si="1"/>
        <v>262510</v>
      </c>
      <c r="G32" s="83">
        <v>647171</v>
      </c>
      <c r="H32" s="83">
        <v>31285.040299999997</v>
      </c>
      <c r="I32" s="83">
        <v>3689.0360000000001</v>
      </c>
      <c r="J32" s="83">
        <v>1703.0756000000001</v>
      </c>
      <c r="K32" s="83">
        <v>56.642299999999999</v>
      </c>
      <c r="L32" s="83">
        <f t="shared" si="0"/>
        <v>6255.7470999999996</v>
      </c>
      <c r="M32" s="83">
        <v>42989.541299999997</v>
      </c>
      <c r="N32">
        <f t="shared" si="2"/>
        <v>10686</v>
      </c>
    </row>
    <row r="33" spans="1:14">
      <c r="A33">
        <v>10687</v>
      </c>
      <c r="B33" s="83">
        <v>294305</v>
      </c>
      <c r="C33" s="83">
        <v>106169</v>
      </c>
      <c r="D33" s="83">
        <v>55307</v>
      </c>
      <c r="E33" s="83">
        <v>4224</v>
      </c>
      <c r="F33" s="85">
        <f t="shared" si="1"/>
        <v>291043</v>
      </c>
      <c r="G33" s="83">
        <v>538710</v>
      </c>
      <c r="H33" s="83">
        <v>32502.0537</v>
      </c>
      <c r="I33" s="83">
        <v>3697.3918000000003</v>
      </c>
      <c r="J33" s="83">
        <v>1487.5013000000001</v>
      </c>
      <c r="K33" s="83">
        <v>75.201099999999997</v>
      </c>
      <c r="L33" s="83">
        <f t="shared" si="0"/>
        <v>2988.1671999999917</v>
      </c>
      <c r="M33" s="83">
        <v>40750.315099999993</v>
      </c>
      <c r="N33">
        <f t="shared" si="2"/>
        <v>10687</v>
      </c>
    </row>
    <row r="34" spans="1:14">
      <c r="A34">
        <v>10688</v>
      </c>
      <c r="B34" s="83">
        <v>116617</v>
      </c>
      <c r="C34" s="83">
        <v>59463</v>
      </c>
      <c r="D34" s="83">
        <v>23722</v>
      </c>
      <c r="E34" s="83">
        <v>4082</v>
      </c>
      <c r="F34" s="85">
        <f t="shared" si="1"/>
        <v>143511</v>
      </c>
      <c r="G34" s="83">
        <v>228469</v>
      </c>
      <c r="H34" s="83">
        <v>8178.3370999999997</v>
      </c>
      <c r="I34" s="83">
        <v>1362.7384999999999</v>
      </c>
      <c r="J34" s="83">
        <v>834.5068</v>
      </c>
      <c r="K34" s="83">
        <v>154.54060000000001</v>
      </c>
      <c r="L34" s="83">
        <f t="shared" si="0"/>
        <v>447.99849999999958</v>
      </c>
      <c r="M34" s="83">
        <v>10978.121499999999</v>
      </c>
      <c r="N34">
        <f t="shared" si="2"/>
        <v>10688</v>
      </c>
    </row>
    <row r="35" spans="1:14">
      <c r="A35">
        <v>10689</v>
      </c>
      <c r="B35" s="83">
        <v>142483</v>
      </c>
      <c r="C35" s="83">
        <v>57069</v>
      </c>
      <c r="D35" s="83">
        <v>66603</v>
      </c>
      <c r="E35" s="83">
        <v>8183</v>
      </c>
      <c r="F35" s="85">
        <f t="shared" si="1"/>
        <v>145337</v>
      </c>
      <c r="G35" s="83">
        <v>305537</v>
      </c>
      <c r="H35" s="83">
        <v>14057.643900000001</v>
      </c>
      <c r="I35" s="83">
        <v>3717.4594000000002</v>
      </c>
      <c r="J35" s="83">
        <v>3131.6267000000003</v>
      </c>
      <c r="K35" s="83">
        <v>457.46270000000004</v>
      </c>
      <c r="L35" s="83">
        <f t="shared" si="0"/>
        <v>1654.7872999999986</v>
      </c>
      <c r="M35" s="83">
        <v>23018.98</v>
      </c>
      <c r="N35">
        <f t="shared" si="2"/>
        <v>10689</v>
      </c>
    </row>
    <row r="36" spans="1:14">
      <c r="A36">
        <v>10690</v>
      </c>
      <c r="B36" s="83">
        <v>254932</v>
      </c>
      <c r="C36" s="83">
        <v>76486</v>
      </c>
      <c r="D36" s="83">
        <v>122035</v>
      </c>
      <c r="E36" s="83">
        <v>7702</v>
      </c>
      <c r="F36" s="85">
        <f t="shared" si="1"/>
        <v>199561</v>
      </c>
      <c r="G36" s="83">
        <v>507744</v>
      </c>
      <c r="H36" s="83">
        <v>18920.866999999998</v>
      </c>
      <c r="I36" s="83">
        <v>2611.8777</v>
      </c>
      <c r="J36" s="83">
        <v>4259.7399000000005</v>
      </c>
      <c r="K36" s="83">
        <v>283.16840000000002</v>
      </c>
      <c r="L36" s="83">
        <f t="shared" si="0"/>
        <v>3362.294900000004</v>
      </c>
      <c r="M36" s="83">
        <v>29437.947900000003</v>
      </c>
      <c r="N36">
        <f t="shared" si="2"/>
        <v>10690</v>
      </c>
    </row>
    <row r="37" spans="1:14">
      <c r="A37">
        <v>10691</v>
      </c>
      <c r="B37" s="83">
        <v>103820</v>
      </c>
      <c r="C37" s="83">
        <v>21278</v>
      </c>
      <c r="D37" s="83">
        <v>31241</v>
      </c>
      <c r="E37" s="83">
        <v>3120</v>
      </c>
      <c r="F37" s="85">
        <f t="shared" si="1"/>
        <v>54916</v>
      </c>
      <c r="G37" s="83">
        <v>171819</v>
      </c>
      <c r="H37" s="83">
        <v>7552.7940000000008</v>
      </c>
      <c r="I37" s="83">
        <v>708.03800000000001</v>
      </c>
      <c r="J37" s="83">
        <v>1016.268</v>
      </c>
      <c r="K37" s="83">
        <v>11543.264999999999</v>
      </c>
      <c r="L37" s="83">
        <f t="shared" si="0"/>
        <v>-10658.198999999999</v>
      </c>
      <c r="M37" s="83">
        <v>10162.166000000001</v>
      </c>
      <c r="N37">
        <f t="shared" si="2"/>
        <v>10691</v>
      </c>
    </row>
    <row r="38" spans="1:14">
      <c r="A38">
        <v>10692</v>
      </c>
      <c r="B38" s="83">
        <v>109021</v>
      </c>
      <c r="C38" s="83">
        <v>38551</v>
      </c>
      <c r="D38" s="83">
        <v>79570</v>
      </c>
      <c r="E38" s="83">
        <v>7628</v>
      </c>
      <c r="F38" s="85">
        <f t="shared" si="1"/>
        <v>97606</v>
      </c>
      <c r="G38" s="83">
        <v>255274</v>
      </c>
      <c r="H38" s="83">
        <v>8570.9</v>
      </c>
      <c r="I38" s="83">
        <v>1372.2399999999998</v>
      </c>
      <c r="J38" s="83">
        <v>3623.2799999999997</v>
      </c>
      <c r="K38" s="83">
        <v>36889.460000000006</v>
      </c>
      <c r="L38" s="83">
        <f t="shared" si="0"/>
        <v>-35101.150000000009</v>
      </c>
      <c r="M38" s="83">
        <v>15354.729999999998</v>
      </c>
      <c r="N38">
        <f t="shared" si="2"/>
        <v>10692</v>
      </c>
    </row>
    <row r="39" spans="1:14">
      <c r="A39">
        <v>10693</v>
      </c>
      <c r="B39" s="83">
        <v>75213</v>
      </c>
      <c r="C39" s="83">
        <v>7356</v>
      </c>
      <c r="D39" s="83">
        <v>23092</v>
      </c>
      <c r="E39" s="83">
        <v>1441</v>
      </c>
      <c r="F39" s="85">
        <f t="shared" si="1"/>
        <v>22403</v>
      </c>
      <c r="G39" s="83">
        <v>114793</v>
      </c>
      <c r="H39" s="83">
        <v>3962.4581000000007</v>
      </c>
      <c r="I39" s="83">
        <v>267.11860000000001</v>
      </c>
      <c r="J39" s="83">
        <v>702.24439999999993</v>
      </c>
      <c r="K39" s="83">
        <v>44.875500000000002</v>
      </c>
      <c r="L39" s="83">
        <f t="shared" si="0"/>
        <v>307.89249999999856</v>
      </c>
      <c r="M39" s="83">
        <v>5284.5890999999992</v>
      </c>
      <c r="N39">
        <f t="shared" si="2"/>
        <v>10693</v>
      </c>
    </row>
    <row r="40" spans="1:14">
      <c r="A40">
        <v>10694</v>
      </c>
      <c r="B40" s="83">
        <v>144294</v>
      </c>
      <c r="C40" s="83">
        <v>33415</v>
      </c>
      <c r="D40" s="83">
        <v>58489</v>
      </c>
      <c r="E40" s="83">
        <v>6457</v>
      </c>
      <c r="F40" s="85">
        <f t="shared" si="1"/>
        <v>84683</v>
      </c>
      <c r="G40" s="83">
        <v>260508</v>
      </c>
      <c r="H40" s="83">
        <v>18828.564499999997</v>
      </c>
      <c r="I40" s="83">
        <v>1880.6125</v>
      </c>
      <c r="J40" s="83">
        <v>3093.683</v>
      </c>
      <c r="K40" s="83">
        <v>286.6773</v>
      </c>
      <c r="L40" s="83">
        <f t="shared" si="0"/>
        <v>1916.8017000000029</v>
      </c>
      <c r="M40" s="83">
        <v>26006.339</v>
      </c>
      <c r="N40">
        <f t="shared" si="2"/>
        <v>10694</v>
      </c>
    </row>
    <row r="41" spans="1:14">
      <c r="A41">
        <v>10695</v>
      </c>
      <c r="B41" s="83">
        <v>97454</v>
      </c>
      <c r="C41" s="83">
        <v>50871</v>
      </c>
      <c r="D41" s="83">
        <v>30549</v>
      </c>
      <c r="E41" s="83">
        <v>2962</v>
      </c>
      <c r="F41" s="85">
        <f t="shared" si="1"/>
        <v>129946</v>
      </c>
      <c r="G41" s="83">
        <v>210040</v>
      </c>
      <c r="H41" s="83">
        <v>9748.7999999999993</v>
      </c>
      <c r="I41" s="83">
        <v>2044.2200000000003</v>
      </c>
      <c r="J41" s="83">
        <v>1300.1400000000001</v>
      </c>
      <c r="K41" s="83">
        <v>195.34</v>
      </c>
      <c r="L41" s="83">
        <f t="shared" si="0"/>
        <v>894.49000000000012</v>
      </c>
      <c r="M41" s="83">
        <v>14182.99</v>
      </c>
      <c r="N41">
        <f t="shared" si="2"/>
        <v>10695</v>
      </c>
    </row>
    <row r="42" spans="1:14">
      <c r="A42">
        <v>10696</v>
      </c>
      <c r="B42" s="83">
        <v>175557</v>
      </c>
      <c r="C42" s="83">
        <v>27470</v>
      </c>
      <c r="D42" s="83">
        <v>61344</v>
      </c>
      <c r="E42" s="83">
        <v>4358</v>
      </c>
      <c r="F42" s="85">
        <f t="shared" si="1"/>
        <v>84221</v>
      </c>
      <c r="G42" s="83">
        <v>298010</v>
      </c>
      <c r="H42" s="83">
        <v>14217.856500000002</v>
      </c>
      <c r="I42" s="83">
        <v>1442.5810000000001</v>
      </c>
      <c r="J42" s="83">
        <v>2238.9960000000001</v>
      </c>
      <c r="K42" s="83">
        <v>251.11019999999999</v>
      </c>
      <c r="L42" s="83">
        <f t="shared" si="0"/>
        <v>3672.6514999999963</v>
      </c>
      <c r="M42" s="83">
        <v>21823.195199999998</v>
      </c>
      <c r="N42">
        <f t="shared" si="2"/>
        <v>10696</v>
      </c>
    </row>
    <row r="43" spans="1:14">
      <c r="A43">
        <v>10697</v>
      </c>
      <c r="B43" s="83">
        <v>176353</v>
      </c>
      <c r="C43" s="83">
        <v>90131</v>
      </c>
      <c r="D43" s="83">
        <v>69920</v>
      </c>
      <c r="E43" s="83">
        <v>6649</v>
      </c>
      <c r="F43" s="85">
        <f t="shared" si="1"/>
        <v>251162</v>
      </c>
      <c r="G43" s="83">
        <v>413953</v>
      </c>
      <c r="H43" s="83">
        <v>28881.447899999999</v>
      </c>
      <c r="I43" s="83">
        <v>5657.4252999999999</v>
      </c>
      <c r="J43" s="83">
        <v>3781.6645999999996</v>
      </c>
      <c r="K43" s="83">
        <v>403.48430000000002</v>
      </c>
      <c r="L43" s="83">
        <f t="shared" si="0"/>
        <v>6329.3288999999968</v>
      </c>
      <c r="M43" s="83">
        <v>45053.350999999995</v>
      </c>
      <c r="N43">
        <f t="shared" si="2"/>
        <v>10697</v>
      </c>
    </row>
    <row r="44" spans="1:14">
      <c r="A44">
        <v>10698</v>
      </c>
      <c r="B44" s="83">
        <v>136702</v>
      </c>
      <c r="C44" s="83">
        <v>37686</v>
      </c>
      <c r="D44" s="83">
        <v>79106</v>
      </c>
      <c r="E44" s="83">
        <v>6463</v>
      </c>
      <c r="F44" s="85">
        <f t="shared" si="1"/>
        <v>109276</v>
      </c>
      <c r="G44" s="83">
        <v>293861</v>
      </c>
      <c r="H44" s="83">
        <v>13778.349999999999</v>
      </c>
      <c r="I44" s="83">
        <v>1479.4299999999998</v>
      </c>
      <c r="J44" s="83">
        <v>2584.7699999999995</v>
      </c>
      <c r="K44" s="83">
        <v>157.66999999999999</v>
      </c>
      <c r="L44" s="83">
        <f t="shared" si="0"/>
        <v>2706.4500000000035</v>
      </c>
      <c r="M44" s="83">
        <v>20706.670000000002</v>
      </c>
      <c r="N44">
        <f t="shared" si="2"/>
        <v>10698</v>
      </c>
    </row>
    <row r="45" spans="1:14">
      <c r="A45">
        <v>10699</v>
      </c>
      <c r="B45" s="83">
        <v>178998</v>
      </c>
      <c r="C45" s="83">
        <v>37668</v>
      </c>
      <c r="D45" s="83">
        <v>46421</v>
      </c>
      <c r="E45" s="83">
        <v>4742</v>
      </c>
      <c r="F45" s="85">
        <f t="shared" si="1"/>
        <v>116354</v>
      </c>
      <c r="G45" s="83">
        <v>308847</v>
      </c>
      <c r="H45" s="83">
        <v>23972.51</v>
      </c>
      <c r="I45" s="83">
        <v>1902.1000000000001</v>
      </c>
      <c r="J45" s="83">
        <v>2529.33</v>
      </c>
      <c r="K45" s="83">
        <v>355.68000000000006</v>
      </c>
      <c r="L45" s="83">
        <f t="shared" si="0"/>
        <v>2629.0200000000041</v>
      </c>
      <c r="M45" s="83">
        <v>31388.640000000003</v>
      </c>
      <c r="N45">
        <f t="shared" si="2"/>
        <v>10699</v>
      </c>
    </row>
    <row r="46" spans="1:14">
      <c r="A46">
        <v>10700</v>
      </c>
      <c r="B46" s="83">
        <v>262144</v>
      </c>
      <c r="C46" s="83">
        <v>33561</v>
      </c>
      <c r="D46" s="83">
        <v>70932</v>
      </c>
      <c r="E46" s="83">
        <v>11033</v>
      </c>
      <c r="F46" s="85">
        <f t="shared" si="1"/>
        <v>105029</v>
      </c>
      <c r="G46" s="83">
        <v>415577</v>
      </c>
      <c r="H46" s="83">
        <v>61635.749799999998</v>
      </c>
      <c r="I46" s="83">
        <v>3262.9846999999995</v>
      </c>
      <c r="J46" s="83">
        <v>6979.6790000000001</v>
      </c>
      <c r="K46" s="83">
        <v>1193.3810000000001</v>
      </c>
      <c r="L46" s="83">
        <f t="shared" si="0"/>
        <v>4112.1050000000023</v>
      </c>
      <c r="M46" s="83">
        <v>77183.8995</v>
      </c>
      <c r="N46">
        <f t="shared" si="2"/>
        <v>10700</v>
      </c>
    </row>
    <row r="47" spans="1:14">
      <c r="A47">
        <v>10701</v>
      </c>
      <c r="B47" s="83">
        <v>192948</v>
      </c>
      <c r="C47" s="83">
        <v>22685</v>
      </c>
      <c r="D47" s="83">
        <v>47375</v>
      </c>
      <c r="E47" s="83">
        <v>8084</v>
      </c>
      <c r="F47" s="85">
        <f t="shared" si="1"/>
        <v>72659</v>
      </c>
      <c r="G47" s="83">
        <v>298381</v>
      </c>
      <c r="H47" s="83">
        <v>30039.710000000003</v>
      </c>
      <c r="I47" s="83">
        <v>1458.9099999999999</v>
      </c>
      <c r="J47" s="83">
        <v>4016.85</v>
      </c>
      <c r="K47" s="83">
        <v>724.3</v>
      </c>
      <c r="L47" s="83">
        <f t="shared" si="0"/>
        <v>2878.7299999999977</v>
      </c>
      <c r="M47" s="83">
        <v>39118.5</v>
      </c>
      <c r="N47">
        <f t="shared" si="2"/>
        <v>10701</v>
      </c>
    </row>
    <row r="48" spans="1:14">
      <c r="A48">
        <v>10702</v>
      </c>
      <c r="B48" s="83">
        <v>268559</v>
      </c>
      <c r="C48" s="83">
        <v>39403</v>
      </c>
      <c r="D48" s="83">
        <v>56778</v>
      </c>
      <c r="E48" s="83">
        <v>8134</v>
      </c>
      <c r="F48" s="85">
        <f t="shared" si="1"/>
        <v>118734</v>
      </c>
      <c r="G48" s="83">
        <v>412802</v>
      </c>
      <c r="H48" s="83">
        <v>47834.414999999994</v>
      </c>
      <c r="I48" s="83">
        <v>3469.4189999999999</v>
      </c>
      <c r="J48" s="83">
        <v>6540.523000000001</v>
      </c>
      <c r="K48" s="83">
        <v>784.17600000000004</v>
      </c>
      <c r="L48" s="83">
        <f t="shared" si="0"/>
        <v>4085.5370000000125</v>
      </c>
      <c r="M48" s="83">
        <v>62714.070000000007</v>
      </c>
      <c r="N48">
        <f t="shared" si="2"/>
        <v>10702</v>
      </c>
    </row>
    <row r="49" spans="1:18">
      <c r="A49">
        <v>10703</v>
      </c>
      <c r="B49" s="83">
        <v>203363</v>
      </c>
      <c r="C49" s="83">
        <v>16236</v>
      </c>
      <c r="D49" s="83">
        <v>47461</v>
      </c>
      <c r="E49" s="83">
        <v>6648</v>
      </c>
      <c r="F49" s="85">
        <f t="shared" si="1"/>
        <v>47624</v>
      </c>
      <c r="G49" s="83">
        <v>288860</v>
      </c>
      <c r="H49" s="83">
        <v>19595.532300000003</v>
      </c>
      <c r="I49" s="83">
        <v>946.86699999999996</v>
      </c>
      <c r="J49" s="83">
        <v>2716.1612</v>
      </c>
      <c r="K49" s="83">
        <v>422.02320000000003</v>
      </c>
      <c r="L49" s="83">
        <f t="shared" si="0"/>
        <v>1242.2774999999965</v>
      </c>
      <c r="M49" s="83">
        <v>24922.861199999999</v>
      </c>
      <c r="N49">
        <f t="shared" si="2"/>
        <v>10703</v>
      </c>
    </row>
    <row r="50" spans="1:18">
      <c r="A50">
        <v>10704</v>
      </c>
      <c r="B50" s="83">
        <v>185449</v>
      </c>
      <c r="C50" s="83">
        <v>29592</v>
      </c>
      <c r="D50" s="83">
        <v>39870</v>
      </c>
      <c r="E50" s="83">
        <v>6313</v>
      </c>
      <c r="F50" s="85">
        <f t="shared" si="1"/>
        <v>85056</v>
      </c>
      <c r="G50" s="83">
        <v>287096</v>
      </c>
      <c r="H50" s="83">
        <v>20024.118200000001</v>
      </c>
      <c r="I50" s="83">
        <v>2027.0614</v>
      </c>
      <c r="J50" s="83">
        <v>1983.5652</v>
      </c>
      <c r="K50" s="83">
        <v>321.76619999999997</v>
      </c>
      <c r="L50" s="83">
        <f t="shared" si="0"/>
        <v>2745.5528999999924</v>
      </c>
      <c r="M50" s="83">
        <v>27102.063899999994</v>
      </c>
      <c r="N50">
        <f t="shared" si="2"/>
        <v>10704</v>
      </c>
    </row>
    <row r="51" spans="1:18">
      <c r="A51">
        <v>10705</v>
      </c>
      <c r="B51" s="83">
        <v>233624</v>
      </c>
      <c r="C51" s="83">
        <v>31900</v>
      </c>
      <c r="D51" s="83">
        <v>64980</v>
      </c>
      <c r="E51" s="83">
        <v>10491</v>
      </c>
      <c r="F51" s="85">
        <f t="shared" si="1"/>
        <v>105618</v>
      </c>
      <c r="G51" s="83">
        <v>382813</v>
      </c>
      <c r="H51" s="83">
        <v>34479.448499999999</v>
      </c>
      <c r="I51" s="83">
        <v>2013.5547999999999</v>
      </c>
      <c r="J51" s="83">
        <v>4302.0420000000004</v>
      </c>
      <c r="K51" s="83">
        <v>876.67729999999995</v>
      </c>
      <c r="L51" s="83">
        <f t="shared" si="0"/>
        <v>7116.8120000000072</v>
      </c>
      <c r="M51" s="83">
        <v>48788.534600000006</v>
      </c>
      <c r="N51">
        <f t="shared" si="2"/>
        <v>10705</v>
      </c>
    </row>
    <row r="52" spans="1:18">
      <c r="A52">
        <v>10706</v>
      </c>
      <c r="B52" s="83">
        <v>237714</v>
      </c>
      <c r="C52" s="83">
        <v>34810</v>
      </c>
      <c r="D52" s="83">
        <v>62473</v>
      </c>
      <c r="E52" s="83">
        <v>8424</v>
      </c>
      <c r="F52" s="85">
        <f t="shared" si="1"/>
        <v>115007</v>
      </c>
      <c r="G52" s="83">
        <v>388808</v>
      </c>
      <c r="H52" s="83">
        <v>21854.727999999999</v>
      </c>
      <c r="I52" s="83">
        <v>1622.4871000000001</v>
      </c>
      <c r="J52" s="83">
        <v>2980.9586999999997</v>
      </c>
      <c r="K52" s="83">
        <v>639.85529999999994</v>
      </c>
      <c r="L52" s="83">
        <f t="shared" si="0"/>
        <v>2540.4140000000016</v>
      </c>
      <c r="M52" s="83">
        <v>29638.4431</v>
      </c>
      <c r="N52">
        <f t="shared" si="2"/>
        <v>10706</v>
      </c>
    </row>
    <row r="53" spans="1:18">
      <c r="A53">
        <v>10707</v>
      </c>
      <c r="B53" s="83">
        <v>286943</v>
      </c>
      <c r="C53" s="83">
        <v>46495</v>
      </c>
      <c r="D53" s="83">
        <v>96521</v>
      </c>
      <c r="E53" s="83">
        <v>13526</v>
      </c>
      <c r="F53" s="85">
        <f t="shared" si="1"/>
        <v>143895</v>
      </c>
      <c r="G53" s="83">
        <v>494390</v>
      </c>
      <c r="H53" s="83">
        <v>38048.561499999996</v>
      </c>
      <c r="I53" s="83">
        <v>2615.393</v>
      </c>
      <c r="J53" s="83">
        <v>5503.1926000000003</v>
      </c>
      <c r="K53" s="83">
        <v>705622.5919</v>
      </c>
      <c r="L53" s="83">
        <f t="shared" si="0"/>
        <v>-698588.13210000005</v>
      </c>
      <c r="M53" s="83">
        <v>53201.606900000006</v>
      </c>
      <c r="N53">
        <f t="shared" si="2"/>
        <v>10707</v>
      </c>
    </row>
    <row r="54" spans="1:18">
      <c r="A54">
        <v>10708</v>
      </c>
      <c r="B54" s="83">
        <v>320212</v>
      </c>
      <c r="C54" s="83">
        <v>51010</v>
      </c>
      <c r="D54" s="83">
        <v>140190</v>
      </c>
      <c r="E54" s="83">
        <v>20453</v>
      </c>
      <c r="F54" s="85">
        <f t="shared" si="1"/>
        <v>102727</v>
      </c>
      <c r="G54" s="83">
        <v>532572</v>
      </c>
      <c r="H54" s="83">
        <v>65656.84</v>
      </c>
      <c r="I54" s="83">
        <v>3789.07</v>
      </c>
      <c r="J54" s="83">
        <v>10162.52</v>
      </c>
      <c r="K54" s="83">
        <v>6310.99</v>
      </c>
      <c r="L54" s="83">
        <f t="shared" si="0"/>
        <v>-871.89999999999236</v>
      </c>
      <c r="M54" s="83">
        <v>85047.52</v>
      </c>
      <c r="N54">
        <f t="shared" si="2"/>
        <v>10708</v>
      </c>
    </row>
    <row r="55" spans="1:18">
      <c r="A55">
        <v>10709</v>
      </c>
      <c r="B55" s="83">
        <v>218605</v>
      </c>
      <c r="C55" s="83">
        <v>32972</v>
      </c>
      <c r="D55" s="83">
        <v>57642</v>
      </c>
      <c r="E55" s="83">
        <v>10696</v>
      </c>
      <c r="F55" s="85">
        <f t="shared" si="1"/>
        <v>116024</v>
      </c>
      <c r="G55" s="83">
        <v>369995</v>
      </c>
      <c r="H55" s="83">
        <v>42662.799999999996</v>
      </c>
      <c r="I55" s="83">
        <v>2481.7599999999998</v>
      </c>
      <c r="J55" s="83">
        <v>5946.4599999999991</v>
      </c>
      <c r="K55" s="83">
        <v>1512.06</v>
      </c>
      <c r="L55" s="83">
        <f t="shared" si="0"/>
        <v>-2680.1299999999978</v>
      </c>
      <c r="M55" s="83">
        <v>49922.95</v>
      </c>
      <c r="N55">
        <f t="shared" si="2"/>
        <v>10709</v>
      </c>
    </row>
    <row r="56" spans="1:18">
      <c r="A56">
        <v>10710</v>
      </c>
      <c r="B56" s="83">
        <v>406405</v>
      </c>
      <c r="C56" s="83">
        <v>69891</v>
      </c>
      <c r="D56" s="83">
        <v>129359</v>
      </c>
      <c r="E56" s="83">
        <v>16588</v>
      </c>
      <c r="F56" s="85">
        <f t="shared" si="1"/>
        <v>176368</v>
      </c>
      <c r="G56" s="83">
        <v>658829</v>
      </c>
      <c r="H56" s="83">
        <v>62905.081500000008</v>
      </c>
      <c r="I56" s="83">
        <v>6891.9731000000002</v>
      </c>
      <c r="J56" s="83">
        <v>8983.271200000001</v>
      </c>
      <c r="K56" s="83">
        <v>1347.4484</v>
      </c>
      <c r="L56" s="83">
        <f t="shared" si="0"/>
        <v>2777.8533999999991</v>
      </c>
      <c r="M56" s="83">
        <v>82905.627600000007</v>
      </c>
      <c r="N56">
        <f t="shared" si="2"/>
        <v>10710</v>
      </c>
    </row>
    <row r="57" spans="1:18">
      <c r="A57">
        <v>10711</v>
      </c>
      <c r="B57" s="83">
        <v>164565</v>
      </c>
      <c r="C57" s="83">
        <v>24324</v>
      </c>
      <c r="D57" s="83">
        <v>51172</v>
      </c>
      <c r="E57" s="83">
        <v>5943</v>
      </c>
      <c r="F57" s="85">
        <f t="shared" si="1"/>
        <v>74248</v>
      </c>
      <c r="G57" s="83">
        <v>271604</v>
      </c>
      <c r="H57" s="83">
        <v>19721.859499999999</v>
      </c>
      <c r="I57" s="83">
        <v>1623.5563</v>
      </c>
      <c r="J57" s="83">
        <v>2479.4477000000002</v>
      </c>
      <c r="K57" s="83">
        <v>260.61019999999996</v>
      </c>
      <c r="L57" s="83">
        <f t="shared" si="0"/>
        <v>2629.9450000000029</v>
      </c>
      <c r="M57" s="83">
        <v>26715.418700000002</v>
      </c>
      <c r="N57">
        <f t="shared" si="2"/>
        <v>10711</v>
      </c>
    </row>
    <row r="58" spans="1:18">
      <c r="A58">
        <v>10712</v>
      </c>
      <c r="B58" s="83">
        <v>176731</v>
      </c>
      <c r="C58" s="83">
        <v>24184</v>
      </c>
      <c r="D58" s="83">
        <v>39936</v>
      </c>
      <c r="E58" s="83">
        <v>5748</v>
      </c>
      <c r="F58" s="85">
        <f t="shared" si="1"/>
        <v>80303</v>
      </c>
      <c r="G58" s="83">
        <v>278534</v>
      </c>
      <c r="H58" s="83">
        <v>16145.466899999999</v>
      </c>
      <c r="I58" s="83">
        <v>1565.5812999999998</v>
      </c>
      <c r="J58" s="83">
        <v>1410996.4483</v>
      </c>
      <c r="K58" s="83">
        <v>317.23579999999998</v>
      </c>
      <c r="L58" s="83">
        <f>M58-H58-I58-J58-K58</f>
        <v>-1405446.7623999999</v>
      </c>
      <c r="M58" s="83">
        <v>23577.9699</v>
      </c>
      <c r="N58">
        <f t="shared" si="2"/>
        <v>10712</v>
      </c>
    </row>
    <row r="59" spans="1:18">
      <c r="A59">
        <v>10713</v>
      </c>
      <c r="B59" s="83">
        <v>299449</v>
      </c>
      <c r="C59" s="83">
        <v>45343</v>
      </c>
      <c r="D59" s="83">
        <v>97694</v>
      </c>
      <c r="E59" s="83">
        <v>8232</v>
      </c>
      <c r="F59" s="85">
        <f t="shared" si="1"/>
        <v>212599</v>
      </c>
      <c r="G59" s="83">
        <v>572631</v>
      </c>
      <c r="H59" s="83">
        <v>76167.907899999991</v>
      </c>
      <c r="I59" s="83">
        <v>5109.1858999999995</v>
      </c>
      <c r="J59" s="83">
        <v>7599.8636000000006</v>
      </c>
      <c r="K59" s="83">
        <v>559.38310000000001</v>
      </c>
      <c r="L59" s="83">
        <f t="shared" ref="L59:L122" si="3">M59-H59-I59-J59-K59</f>
        <v>9801.7748000000138</v>
      </c>
      <c r="M59" s="83">
        <v>99238.115300000005</v>
      </c>
      <c r="N59">
        <f t="shared" si="2"/>
        <v>10713</v>
      </c>
    </row>
    <row r="60" spans="1:18">
      <c r="A60">
        <v>10714</v>
      </c>
      <c r="B60" s="83">
        <v>213719</v>
      </c>
      <c r="C60" s="83">
        <v>58350</v>
      </c>
      <c r="D60" s="83">
        <v>59489</v>
      </c>
      <c r="E60" s="83">
        <v>7733</v>
      </c>
      <c r="F60" s="85">
        <f t="shared" si="1"/>
        <v>157445</v>
      </c>
      <c r="G60" s="83">
        <v>380036</v>
      </c>
      <c r="H60" s="83">
        <v>28652.732300000003</v>
      </c>
      <c r="I60" s="83">
        <v>2619.0658000000003</v>
      </c>
      <c r="J60" s="83">
        <v>3718.5658000000003</v>
      </c>
      <c r="K60" s="83">
        <v>662.904</v>
      </c>
      <c r="L60" s="83">
        <f t="shared" si="3"/>
        <v>4721.629799999997</v>
      </c>
      <c r="M60" s="83">
        <v>40374.897700000001</v>
      </c>
      <c r="N60">
        <f t="shared" si="2"/>
        <v>10714</v>
      </c>
    </row>
    <row r="61" spans="1:18">
      <c r="A61">
        <v>10715</v>
      </c>
      <c r="B61" s="83">
        <v>245834</v>
      </c>
      <c r="C61" s="83">
        <v>43426</v>
      </c>
      <c r="D61" s="83">
        <v>110709</v>
      </c>
      <c r="E61" s="83">
        <v>12440</v>
      </c>
      <c r="F61" s="85">
        <f t="shared" si="1"/>
        <v>133310</v>
      </c>
      <c r="G61" s="83">
        <v>458867</v>
      </c>
      <c r="H61" s="83">
        <v>32894.753199999999</v>
      </c>
      <c r="I61" s="83">
        <v>2823.5047</v>
      </c>
      <c r="J61" s="83">
        <v>6017.0473999999995</v>
      </c>
      <c r="K61" s="83">
        <v>786.11470000000008</v>
      </c>
      <c r="L61" s="83">
        <f t="shared" si="3"/>
        <v>1973.2641000000003</v>
      </c>
      <c r="M61" s="83">
        <v>44494.684099999999</v>
      </c>
      <c r="N61">
        <f t="shared" si="2"/>
        <v>10715</v>
      </c>
      <c r="R61" t="s">
        <v>1870</v>
      </c>
    </row>
    <row r="62" spans="1:18">
      <c r="A62">
        <v>10716</v>
      </c>
      <c r="B62" s="83">
        <v>190149</v>
      </c>
      <c r="C62" s="83">
        <v>36510</v>
      </c>
      <c r="D62" s="83">
        <v>88252</v>
      </c>
      <c r="E62" s="83">
        <v>10841</v>
      </c>
      <c r="F62" s="85">
        <f t="shared" si="1"/>
        <v>148431</v>
      </c>
      <c r="G62" s="83">
        <v>401163</v>
      </c>
      <c r="H62" s="83">
        <v>30523.229900000002</v>
      </c>
      <c r="I62" s="83">
        <v>3054.9904999999999</v>
      </c>
      <c r="J62" s="83">
        <v>7278.7631000000001</v>
      </c>
      <c r="K62" s="83">
        <v>1039.9283</v>
      </c>
      <c r="L62" s="83">
        <f t="shared" si="3"/>
        <v>2747.1970999999971</v>
      </c>
      <c r="M62" s="83">
        <v>44644.108899999999</v>
      </c>
      <c r="N62">
        <f t="shared" si="2"/>
        <v>10716</v>
      </c>
    </row>
    <row r="63" spans="1:18">
      <c r="A63">
        <v>10717</v>
      </c>
      <c r="B63" s="83">
        <v>238700</v>
      </c>
      <c r="C63" s="83">
        <v>32285</v>
      </c>
      <c r="D63" s="83">
        <v>83405</v>
      </c>
      <c r="E63" s="83">
        <v>11150</v>
      </c>
      <c r="F63" s="85">
        <f t="shared" si="1"/>
        <v>73006</v>
      </c>
      <c r="G63" s="83">
        <v>373976</v>
      </c>
      <c r="H63" s="83">
        <v>19254.96</v>
      </c>
      <c r="I63" s="83">
        <v>1837.7199999999998</v>
      </c>
      <c r="J63" s="83">
        <v>3615.9799999999996</v>
      </c>
      <c r="K63" s="83">
        <v>411.61</v>
      </c>
      <c r="L63" s="83">
        <f t="shared" si="3"/>
        <v>120.37000000000137</v>
      </c>
      <c r="M63" s="83">
        <v>25240.639999999999</v>
      </c>
      <c r="N63">
        <f t="shared" si="2"/>
        <v>10717</v>
      </c>
    </row>
    <row r="64" spans="1:18">
      <c r="A64">
        <v>10718</v>
      </c>
      <c r="B64" s="83">
        <v>206342</v>
      </c>
      <c r="C64" s="83">
        <v>17882</v>
      </c>
      <c r="D64" s="83">
        <v>54139</v>
      </c>
      <c r="E64" s="83">
        <v>6753</v>
      </c>
      <c r="F64" s="85">
        <f t="shared" si="1"/>
        <v>62758</v>
      </c>
      <c r="G64" s="83">
        <v>312110</v>
      </c>
      <c r="H64" s="83">
        <v>12113.144800000002</v>
      </c>
      <c r="I64" s="83">
        <v>882.14080000000001</v>
      </c>
      <c r="J64" s="83">
        <v>2164.9263999999998</v>
      </c>
      <c r="K64" s="83">
        <v>312.44659999999999</v>
      </c>
      <c r="L64" s="83">
        <f t="shared" si="3"/>
        <v>3023.2432999999992</v>
      </c>
      <c r="M64" s="83">
        <v>18495.901900000001</v>
      </c>
      <c r="N64">
        <f t="shared" si="2"/>
        <v>10718</v>
      </c>
    </row>
    <row r="65" spans="1:14">
      <c r="A65">
        <v>10719</v>
      </c>
      <c r="B65" s="83">
        <v>78176</v>
      </c>
      <c r="C65" s="83">
        <v>15951</v>
      </c>
      <c r="D65" s="83">
        <v>31976</v>
      </c>
      <c r="E65" s="83">
        <v>3303</v>
      </c>
      <c r="F65" s="85">
        <f t="shared" si="1"/>
        <v>64906</v>
      </c>
      <c r="G65" s="83">
        <v>162410</v>
      </c>
      <c r="H65" s="83">
        <v>7615.4012000000002</v>
      </c>
      <c r="I65" s="83">
        <v>591.22220000000004</v>
      </c>
      <c r="J65" s="83">
        <v>1579.5051000000003</v>
      </c>
      <c r="K65" s="83">
        <v>158.3665</v>
      </c>
      <c r="L65" s="83">
        <f t="shared" si="3"/>
        <v>2737.4300000000021</v>
      </c>
      <c r="M65" s="83">
        <v>12681.925000000003</v>
      </c>
      <c r="N65">
        <f t="shared" si="2"/>
        <v>10719</v>
      </c>
    </row>
    <row r="66" spans="1:14">
      <c r="A66">
        <v>10720</v>
      </c>
      <c r="B66" s="83">
        <v>126678</v>
      </c>
      <c r="C66" s="83">
        <v>14015</v>
      </c>
      <c r="D66" s="83">
        <v>66155</v>
      </c>
      <c r="E66" s="83">
        <v>6148</v>
      </c>
      <c r="F66" s="85">
        <f t="shared" si="1"/>
        <v>36802</v>
      </c>
      <c r="G66" s="83">
        <v>221768</v>
      </c>
      <c r="H66" s="83">
        <v>17898.844499999999</v>
      </c>
      <c r="I66" s="83">
        <v>1180.17</v>
      </c>
      <c r="J66" s="83">
        <v>3537.8695000000002</v>
      </c>
      <c r="K66" s="83">
        <v>0</v>
      </c>
      <c r="L66" s="83">
        <f t="shared" si="3"/>
        <v>4275.2718999999979</v>
      </c>
      <c r="M66" s="83">
        <v>26892.155899999998</v>
      </c>
      <c r="N66">
        <f t="shared" si="2"/>
        <v>10720</v>
      </c>
    </row>
    <row r="67" spans="1:14">
      <c r="A67">
        <v>10721</v>
      </c>
      <c r="B67" s="83">
        <v>214167</v>
      </c>
      <c r="C67" s="83">
        <v>28690</v>
      </c>
      <c r="D67" s="83">
        <v>57281</v>
      </c>
      <c r="E67" s="83">
        <v>7314</v>
      </c>
      <c r="F67" s="85">
        <f t="shared" si="1"/>
        <v>77687</v>
      </c>
      <c r="G67" s="83">
        <v>327759</v>
      </c>
      <c r="H67" s="83">
        <v>41167.045100000003</v>
      </c>
      <c r="I67" s="83">
        <v>2307.0434999999998</v>
      </c>
      <c r="J67" s="83">
        <v>3299.9518999999996</v>
      </c>
      <c r="K67" s="83">
        <v>488.97800000000007</v>
      </c>
      <c r="L67" s="83">
        <f t="shared" si="3"/>
        <v>2977.2448999999938</v>
      </c>
      <c r="M67" s="83">
        <v>50240.263399999996</v>
      </c>
      <c r="N67">
        <f t="shared" si="2"/>
        <v>10721</v>
      </c>
    </row>
    <row r="68" spans="1:14">
      <c r="A68">
        <v>10722</v>
      </c>
      <c r="B68" s="83">
        <v>150247</v>
      </c>
      <c r="C68" s="83">
        <v>24298</v>
      </c>
      <c r="D68" s="83">
        <v>72232</v>
      </c>
      <c r="E68" s="83">
        <v>11952</v>
      </c>
      <c r="F68" s="85">
        <f t="shared" ref="F68:F131" si="4">G68-B68--C68-D68-E68</f>
        <v>89322</v>
      </c>
      <c r="G68" s="83">
        <v>299455</v>
      </c>
      <c r="H68" s="83">
        <v>12050.9494</v>
      </c>
      <c r="I68" s="83">
        <v>1087.2721000000001</v>
      </c>
      <c r="J68" s="83">
        <v>2547.6098999999999</v>
      </c>
      <c r="K68" s="83">
        <v>306.09249999999997</v>
      </c>
      <c r="L68" s="83">
        <f t="shared" si="3"/>
        <v>1143.0074000000006</v>
      </c>
      <c r="M68" s="83">
        <v>17134.9313</v>
      </c>
      <c r="N68">
        <f t="shared" ref="N68:N131" si="5">INT(A68)</f>
        <v>10722</v>
      </c>
    </row>
    <row r="69" spans="1:14">
      <c r="A69">
        <v>10723</v>
      </c>
      <c r="B69" s="83">
        <v>160549</v>
      </c>
      <c r="C69" s="83">
        <v>29448</v>
      </c>
      <c r="D69" s="83">
        <v>62751</v>
      </c>
      <c r="E69" s="83">
        <v>8894</v>
      </c>
      <c r="F69" s="85">
        <f t="shared" si="4"/>
        <v>152085</v>
      </c>
      <c r="G69" s="83">
        <v>354831</v>
      </c>
      <c r="H69" s="83">
        <v>13473.565000000002</v>
      </c>
      <c r="I69" s="83">
        <v>1158.7984000000001</v>
      </c>
      <c r="J69" s="83">
        <v>1731.8828999999998</v>
      </c>
      <c r="K69" s="83">
        <v>314.30269999999996</v>
      </c>
      <c r="L69" s="83">
        <f t="shared" si="3"/>
        <v>11096.214699999993</v>
      </c>
      <c r="M69" s="83">
        <v>27774.763699999996</v>
      </c>
      <c r="N69">
        <f t="shared" si="5"/>
        <v>10723</v>
      </c>
    </row>
    <row r="70" spans="1:14">
      <c r="A70">
        <v>10724</v>
      </c>
      <c r="B70" s="83">
        <v>149610</v>
      </c>
      <c r="C70" s="83">
        <v>23884</v>
      </c>
      <c r="D70" s="83">
        <v>52164</v>
      </c>
      <c r="E70" s="83">
        <v>6055</v>
      </c>
      <c r="F70" s="85">
        <f t="shared" si="4"/>
        <v>71855</v>
      </c>
      <c r="G70" s="83">
        <v>255800</v>
      </c>
      <c r="H70" s="83">
        <v>12935</v>
      </c>
      <c r="I70" s="83">
        <v>739</v>
      </c>
      <c r="J70" s="83">
        <v>1424</v>
      </c>
      <c r="K70" s="83">
        <v>236</v>
      </c>
      <c r="L70" s="83">
        <f t="shared" si="3"/>
        <v>1305</v>
      </c>
      <c r="M70" s="83">
        <v>16639</v>
      </c>
      <c r="N70">
        <f t="shared" si="5"/>
        <v>10724</v>
      </c>
    </row>
    <row r="71" spans="1:14">
      <c r="A71">
        <v>10725</v>
      </c>
      <c r="B71" s="83">
        <v>153459</v>
      </c>
      <c r="C71" s="83">
        <v>14911</v>
      </c>
      <c r="D71" s="83">
        <v>46448</v>
      </c>
      <c r="E71" s="83">
        <v>5261</v>
      </c>
      <c r="F71" s="85">
        <f t="shared" si="4"/>
        <v>45831</v>
      </c>
      <c r="G71" s="83">
        <v>236088</v>
      </c>
      <c r="H71" s="83">
        <v>15693.499299999999</v>
      </c>
      <c r="I71" s="83">
        <v>912.92369999999983</v>
      </c>
      <c r="J71" s="83">
        <v>2411.0555999999997</v>
      </c>
      <c r="K71" s="83">
        <v>315.93120000000005</v>
      </c>
      <c r="L71" s="83">
        <f t="shared" si="3"/>
        <v>1328.2433000000042</v>
      </c>
      <c r="M71" s="83">
        <v>20661.653100000003</v>
      </c>
      <c r="N71">
        <f t="shared" si="5"/>
        <v>10725</v>
      </c>
    </row>
    <row r="72" spans="1:14">
      <c r="A72">
        <v>10726</v>
      </c>
      <c r="B72" s="83">
        <v>203249</v>
      </c>
      <c r="C72" s="83">
        <v>33435</v>
      </c>
      <c r="D72" s="83">
        <v>84721</v>
      </c>
      <c r="E72" s="83">
        <v>10491</v>
      </c>
      <c r="F72" s="85">
        <f t="shared" si="4"/>
        <v>93676</v>
      </c>
      <c r="G72" s="83">
        <v>358702</v>
      </c>
      <c r="H72" s="83">
        <v>29767.936399999999</v>
      </c>
      <c r="I72" s="83">
        <v>1651.2194999999997</v>
      </c>
      <c r="J72" s="83">
        <v>4142.3753999999999</v>
      </c>
      <c r="K72" s="83">
        <v>592.67629999999997</v>
      </c>
      <c r="L72" s="83">
        <f t="shared" si="3"/>
        <v>2431.2302000000018</v>
      </c>
      <c r="M72" s="83">
        <v>38585.4378</v>
      </c>
      <c r="N72">
        <f t="shared" si="5"/>
        <v>10726</v>
      </c>
    </row>
    <row r="73" spans="1:14">
      <c r="A73">
        <v>10727</v>
      </c>
      <c r="B73" s="83">
        <v>147981</v>
      </c>
      <c r="C73" s="83">
        <v>32871</v>
      </c>
      <c r="D73" s="83">
        <v>50790</v>
      </c>
      <c r="E73" s="83">
        <v>5848</v>
      </c>
      <c r="F73" s="85">
        <f t="shared" si="4"/>
        <v>142697</v>
      </c>
      <c r="G73" s="83">
        <v>314445</v>
      </c>
      <c r="H73" s="83">
        <v>13439.45</v>
      </c>
      <c r="I73" s="83">
        <v>2612.2099999999996</v>
      </c>
      <c r="J73" s="83">
        <v>4069.3</v>
      </c>
      <c r="K73" s="83">
        <v>417.41999999999996</v>
      </c>
      <c r="L73" s="83">
        <f t="shared" si="3"/>
        <v>19777.140000000007</v>
      </c>
      <c r="M73" s="83">
        <v>40315.520000000004</v>
      </c>
      <c r="N73">
        <f t="shared" si="5"/>
        <v>10727</v>
      </c>
    </row>
    <row r="74" spans="1:14">
      <c r="A74">
        <v>10728</v>
      </c>
      <c r="B74" s="83">
        <v>132014</v>
      </c>
      <c r="C74" s="83">
        <v>11461</v>
      </c>
      <c r="D74" s="83">
        <v>29703</v>
      </c>
      <c r="E74" s="83">
        <v>2404</v>
      </c>
      <c r="F74" s="85">
        <f t="shared" si="4"/>
        <v>52994</v>
      </c>
      <c r="G74" s="83">
        <v>205654</v>
      </c>
      <c r="H74" s="83">
        <v>7678.9070999999994</v>
      </c>
      <c r="I74" s="83">
        <v>292.88460000000003</v>
      </c>
      <c r="J74" s="83">
        <v>1119.9757</v>
      </c>
      <c r="K74" s="83">
        <v>54.786000000000008</v>
      </c>
      <c r="L74" s="83">
        <f t="shared" si="3"/>
        <v>777.83280000000127</v>
      </c>
      <c r="M74" s="83">
        <v>9924.3862000000008</v>
      </c>
      <c r="N74">
        <f t="shared" si="5"/>
        <v>10728</v>
      </c>
    </row>
    <row r="75" spans="1:14">
      <c r="A75">
        <v>10729</v>
      </c>
      <c r="B75" s="83">
        <v>160613</v>
      </c>
      <c r="C75" s="83">
        <v>58266</v>
      </c>
      <c r="D75" s="83">
        <v>36356</v>
      </c>
      <c r="E75" s="83">
        <v>3926</v>
      </c>
      <c r="F75" s="85">
        <f t="shared" si="4"/>
        <v>154308</v>
      </c>
      <c r="G75" s="83">
        <v>296937</v>
      </c>
      <c r="H75" s="83">
        <v>11792.404899999998</v>
      </c>
      <c r="I75" s="83">
        <v>2005.5104000000003</v>
      </c>
      <c r="J75" s="83">
        <v>1426.7309999999998</v>
      </c>
      <c r="K75" s="83">
        <v>163.1979</v>
      </c>
      <c r="L75" s="83">
        <f t="shared" si="3"/>
        <v>1366.3431000000037</v>
      </c>
      <c r="M75" s="83">
        <v>16754.187300000001</v>
      </c>
      <c r="N75">
        <f t="shared" si="5"/>
        <v>10729</v>
      </c>
    </row>
    <row r="76" spans="1:14">
      <c r="A76">
        <v>10730</v>
      </c>
      <c r="B76" s="83">
        <v>154415</v>
      </c>
      <c r="C76" s="83">
        <v>39385</v>
      </c>
      <c r="D76" s="83">
        <v>50965</v>
      </c>
      <c r="E76" s="83">
        <v>4831</v>
      </c>
      <c r="F76" s="85">
        <f t="shared" si="4"/>
        <v>137127</v>
      </c>
      <c r="G76" s="83">
        <v>307953</v>
      </c>
      <c r="H76" s="83">
        <v>10286.08</v>
      </c>
      <c r="I76" s="83">
        <v>1127.6399999999999</v>
      </c>
      <c r="J76" s="83">
        <v>2385.9499999999998</v>
      </c>
      <c r="K76" s="83">
        <v>165.05</v>
      </c>
      <c r="L76" s="83">
        <f t="shared" si="3"/>
        <v>-255.05000000000138</v>
      </c>
      <c r="M76" s="83">
        <v>13709.669999999998</v>
      </c>
      <c r="N76">
        <f t="shared" si="5"/>
        <v>10730</v>
      </c>
    </row>
    <row r="77" spans="1:14">
      <c r="A77">
        <v>10731</v>
      </c>
      <c r="B77" s="83">
        <v>227912</v>
      </c>
      <c r="C77" s="83">
        <v>60250</v>
      </c>
      <c r="D77" s="83">
        <v>94746</v>
      </c>
      <c r="E77" s="83">
        <v>9447</v>
      </c>
      <c r="F77" s="85">
        <f t="shared" si="4"/>
        <v>150785.03999999998</v>
      </c>
      <c r="G77" s="83">
        <v>422640.04</v>
      </c>
      <c r="H77" s="83">
        <v>29717.45</v>
      </c>
      <c r="I77" s="83">
        <v>2961.6100000000006</v>
      </c>
      <c r="J77" s="83">
        <v>5400.5700000000006</v>
      </c>
      <c r="K77" s="83">
        <v>541.73</v>
      </c>
      <c r="L77" s="83">
        <f t="shared" si="3"/>
        <v>7515.6999999999953</v>
      </c>
      <c r="M77" s="83">
        <v>46137.06</v>
      </c>
      <c r="N77">
        <f t="shared" si="5"/>
        <v>10731</v>
      </c>
    </row>
    <row r="78" spans="1:14">
      <c r="A78">
        <v>10732</v>
      </c>
      <c r="B78" s="83">
        <v>178053</v>
      </c>
      <c r="C78" s="83">
        <v>43778</v>
      </c>
      <c r="D78" s="83">
        <v>38269</v>
      </c>
      <c r="E78" s="83">
        <v>4352</v>
      </c>
      <c r="F78" s="85">
        <f t="shared" si="4"/>
        <v>121712</v>
      </c>
      <c r="G78" s="83">
        <v>298608</v>
      </c>
      <c r="H78" s="83">
        <v>11645.374399999999</v>
      </c>
      <c r="I78" s="83">
        <v>1599.1462000000001</v>
      </c>
      <c r="J78" s="83">
        <v>1599.8858</v>
      </c>
      <c r="K78" s="83">
        <v>305.71250000000003</v>
      </c>
      <c r="L78" s="83">
        <f t="shared" si="3"/>
        <v>1118.9077000000002</v>
      </c>
      <c r="M78" s="83">
        <v>16269.026599999999</v>
      </c>
      <c r="N78">
        <f t="shared" si="5"/>
        <v>10732</v>
      </c>
    </row>
    <row r="79" spans="1:14">
      <c r="A79">
        <v>10733</v>
      </c>
      <c r="B79" s="83">
        <v>156121</v>
      </c>
      <c r="C79" s="83">
        <v>22159</v>
      </c>
      <c r="D79" s="83">
        <v>32074</v>
      </c>
      <c r="E79" s="83">
        <v>3957</v>
      </c>
      <c r="F79" s="85">
        <f t="shared" si="4"/>
        <v>59228</v>
      </c>
      <c r="G79" s="83">
        <v>229221</v>
      </c>
      <c r="H79" s="83">
        <v>8926.6795999999995</v>
      </c>
      <c r="I79" s="83">
        <v>1003.8087999999999</v>
      </c>
      <c r="J79" s="83">
        <v>1201.4448</v>
      </c>
      <c r="K79" s="83">
        <v>157.07299999999998</v>
      </c>
      <c r="L79" s="83">
        <f t="shared" si="3"/>
        <v>1179.9020000000005</v>
      </c>
      <c r="M79" s="83">
        <v>12468.9082</v>
      </c>
      <c r="N79">
        <f t="shared" si="5"/>
        <v>10733</v>
      </c>
    </row>
    <row r="80" spans="1:14">
      <c r="A80">
        <v>10734</v>
      </c>
      <c r="B80" s="83">
        <v>292463</v>
      </c>
      <c r="C80" s="83">
        <v>0</v>
      </c>
      <c r="D80" s="83">
        <v>0</v>
      </c>
      <c r="E80" s="83">
        <v>0</v>
      </c>
      <c r="F80" s="85">
        <f t="shared" si="4"/>
        <v>266369</v>
      </c>
      <c r="G80" s="83">
        <v>558832</v>
      </c>
      <c r="H80" s="83">
        <v>0</v>
      </c>
      <c r="I80" s="83">
        <v>0</v>
      </c>
      <c r="J80" s="83">
        <v>0</v>
      </c>
      <c r="K80" s="83">
        <v>0</v>
      </c>
      <c r="L80" s="83">
        <f t="shared" si="3"/>
        <v>47679.737599999993</v>
      </c>
      <c r="M80" s="83">
        <v>47679.737599999993</v>
      </c>
      <c r="N80">
        <f t="shared" si="5"/>
        <v>10734</v>
      </c>
    </row>
    <row r="81" spans="1:14">
      <c r="A81">
        <v>10735</v>
      </c>
      <c r="B81" s="83">
        <v>159185</v>
      </c>
      <c r="C81" s="83">
        <v>41029</v>
      </c>
      <c r="D81" s="83">
        <v>58093</v>
      </c>
      <c r="E81" s="83">
        <v>0</v>
      </c>
      <c r="F81" s="85">
        <f t="shared" si="4"/>
        <v>95557</v>
      </c>
      <c r="G81" s="83">
        <v>271806</v>
      </c>
      <c r="H81" s="83">
        <v>9851.5190000000002</v>
      </c>
      <c r="I81" s="83">
        <v>1520.2559000000001</v>
      </c>
      <c r="J81" s="83">
        <v>1488.4335000000001</v>
      </c>
      <c r="K81" s="83">
        <v>0</v>
      </c>
      <c r="L81" s="83">
        <f t="shared" si="3"/>
        <v>1218.0065999999997</v>
      </c>
      <c r="M81" s="83">
        <v>14078.215</v>
      </c>
      <c r="N81">
        <f t="shared" si="5"/>
        <v>10735</v>
      </c>
    </row>
    <row r="82" spans="1:14">
      <c r="A82">
        <v>10736</v>
      </c>
      <c r="B82" s="83">
        <v>215981</v>
      </c>
      <c r="C82" s="83">
        <v>52738</v>
      </c>
      <c r="D82" s="83">
        <v>73758</v>
      </c>
      <c r="E82" s="83">
        <v>6654</v>
      </c>
      <c r="F82" s="85">
        <f t="shared" si="4"/>
        <v>142032</v>
      </c>
      <c r="G82" s="83">
        <v>385687</v>
      </c>
      <c r="H82" s="83">
        <v>20745.762300000002</v>
      </c>
      <c r="I82" s="83">
        <v>2951.1200999999996</v>
      </c>
      <c r="J82" s="83">
        <v>4609.7259999999997</v>
      </c>
      <c r="K82" s="83">
        <v>401.20170000000002</v>
      </c>
      <c r="L82" s="83">
        <f t="shared" si="3"/>
        <v>1648.4291000000017</v>
      </c>
      <c r="M82" s="83">
        <v>30356.239200000004</v>
      </c>
      <c r="N82">
        <f t="shared" si="5"/>
        <v>10736</v>
      </c>
    </row>
    <row r="83" spans="1:14">
      <c r="A83">
        <v>10737</v>
      </c>
      <c r="B83" s="83">
        <v>154941</v>
      </c>
      <c r="C83" s="83">
        <v>36409</v>
      </c>
      <c r="D83" s="83">
        <v>79169</v>
      </c>
      <c r="E83" s="83">
        <v>6533</v>
      </c>
      <c r="F83" s="85">
        <f t="shared" si="4"/>
        <v>115665</v>
      </c>
      <c r="G83" s="83">
        <v>319899</v>
      </c>
      <c r="H83" s="83">
        <v>13259.711499999999</v>
      </c>
      <c r="I83" s="83">
        <v>1596.7932000000001</v>
      </c>
      <c r="J83" s="83">
        <v>2248.2339999999999</v>
      </c>
      <c r="K83" s="83">
        <v>250.95479999999998</v>
      </c>
      <c r="L83" s="83">
        <f t="shared" si="3"/>
        <v>1971.6335999999992</v>
      </c>
      <c r="M83" s="83">
        <v>19327.327099999999</v>
      </c>
      <c r="N83">
        <f t="shared" si="5"/>
        <v>10737</v>
      </c>
    </row>
    <row r="84" spans="1:14">
      <c r="A84">
        <v>10738</v>
      </c>
      <c r="B84" s="83">
        <v>135322</v>
      </c>
      <c r="C84" s="83">
        <v>37360</v>
      </c>
      <c r="D84" s="83">
        <v>38126</v>
      </c>
      <c r="E84" s="83">
        <v>4701</v>
      </c>
      <c r="F84" s="85">
        <f t="shared" si="4"/>
        <v>103869</v>
      </c>
      <c r="G84" s="83">
        <v>244658</v>
      </c>
      <c r="H84" s="83">
        <v>19725.934499999999</v>
      </c>
      <c r="I84" s="83">
        <v>2032.6360000000004</v>
      </c>
      <c r="J84" s="83">
        <v>2101.2676999999999</v>
      </c>
      <c r="K84" s="83">
        <v>325.38320000000004</v>
      </c>
      <c r="L84" s="83">
        <f t="shared" si="3"/>
        <v>5248.3568000000032</v>
      </c>
      <c r="M84" s="83">
        <v>29433.578200000004</v>
      </c>
      <c r="N84">
        <f t="shared" si="5"/>
        <v>10738</v>
      </c>
    </row>
    <row r="85" spans="1:14">
      <c r="A85">
        <v>10739</v>
      </c>
      <c r="B85" s="83">
        <v>110788</v>
      </c>
      <c r="C85" s="83">
        <v>15700</v>
      </c>
      <c r="D85" s="83">
        <v>42324</v>
      </c>
      <c r="E85" s="83">
        <v>5017</v>
      </c>
      <c r="F85" s="85">
        <f t="shared" si="4"/>
        <v>52378</v>
      </c>
      <c r="G85" s="83">
        <v>194807</v>
      </c>
      <c r="H85" s="83">
        <v>8808.1795999999995</v>
      </c>
      <c r="I85" s="83">
        <v>564.75109999999995</v>
      </c>
      <c r="J85" s="83">
        <v>1431.1783</v>
      </c>
      <c r="K85" s="83">
        <v>183.22379999999998</v>
      </c>
      <c r="L85" s="83">
        <f t="shared" si="3"/>
        <v>1029.838199999999</v>
      </c>
      <c r="M85" s="83">
        <v>12017.170999999998</v>
      </c>
      <c r="N85">
        <f t="shared" si="5"/>
        <v>10739</v>
      </c>
    </row>
    <row r="86" spans="1:14">
      <c r="A86">
        <v>10740</v>
      </c>
      <c r="B86" s="83">
        <v>88688</v>
      </c>
      <c r="C86" s="83">
        <v>18401</v>
      </c>
      <c r="D86" s="83">
        <v>30223</v>
      </c>
      <c r="E86" s="83">
        <v>4321</v>
      </c>
      <c r="F86" s="85">
        <f t="shared" si="4"/>
        <v>61943</v>
      </c>
      <c r="G86" s="83">
        <v>166774</v>
      </c>
      <c r="H86" s="83">
        <v>7416.8505999999998</v>
      </c>
      <c r="I86" s="83">
        <v>787.25599999999997</v>
      </c>
      <c r="J86" s="83">
        <v>901.66939999999988</v>
      </c>
      <c r="K86" s="83">
        <v>136.90190000000001</v>
      </c>
      <c r="L86" s="83">
        <f t="shared" si="3"/>
        <v>1725.8932000000016</v>
      </c>
      <c r="M86" s="83">
        <v>10968.571100000001</v>
      </c>
      <c r="N86">
        <f t="shared" si="5"/>
        <v>10740</v>
      </c>
    </row>
    <row r="87" spans="1:14">
      <c r="A87">
        <v>10741</v>
      </c>
      <c r="B87" s="83">
        <v>300753</v>
      </c>
      <c r="C87" s="83">
        <v>208258</v>
      </c>
      <c r="D87" s="83">
        <v>79422</v>
      </c>
      <c r="E87" s="83">
        <v>10278</v>
      </c>
      <c r="F87" s="85">
        <f t="shared" si="4"/>
        <v>518662</v>
      </c>
      <c r="G87" s="83">
        <v>700857</v>
      </c>
      <c r="H87" s="83">
        <v>28470.772199999999</v>
      </c>
      <c r="I87" s="83">
        <v>7999.925400000001</v>
      </c>
      <c r="J87" s="83">
        <v>2089.0105000000003</v>
      </c>
      <c r="K87" s="83">
        <v>648.6776000000001</v>
      </c>
      <c r="L87" s="83">
        <f t="shared" si="3"/>
        <v>11458.812799999998</v>
      </c>
      <c r="M87" s="83">
        <v>50667.198499999999</v>
      </c>
      <c r="N87">
        <f t="shared" si="5"/>
        <v>10741</v>
      </c>
    </row>
    <row r="88" spans="1:14">
      <c r="A88">
        <v>10742</v>
      </c>
      <c r="B88" s="83">
        <v>108431</v>
      </c>
      <c r="C88" s="83">
        <v>51434</v>
      </c>
      <c r="D88" s="83">
        <v>18431</v>
      </c>
      <c r="E88" s="83">
        <v>1489</v>
      </c>
      <c r="F88" s="85">
        <f t="shared" si="4"/>
        <v>139126</v>
      </c>
      <c r="G88" s="83">
        <v>216043</v>
      </c>
      <c r="H88" s="83">
        <v>5430.9843999999994</v>
      </c>
      <c r="I88" s="83">
        <v>1767.4829999999999</v>
      </c>
      <c r="J88" s="83">
        <v>754.79409999999996</v>
      </c>
      <c r="K88" s="83">
        <v>40.303799999999995</v>
      </c>
      <c r="L88" s="83">
        <f t="shared" si="3"/>
        <v>1718.1007000000016</v>
      </c>
      <c r="M88" s="83">
        <v>9711.6660000000011</v>
      </c>
      <c r="N88">
        <f t="shared" si="5"/>
        <v>10742</v>
      </c>
    </row>
    <row r="89" spans="1:14">
      <c r="A89">
        <v>10743</v>
      </c>
      <c r="B89" s="83">
        <v>138085</v>
      </c>
      <c r="C89" s="83">
        <v>37231</v>
      </c>
      <c r="D89" s="83">
        <v>59450</v>
      </c>
      <c r="E89" s="83">
        <v>5492</v>
      </c>
      <c r="F89" s="85">
        <f t="shared" si="4"/>
        <v>146628</v>
      </c>
      <c r="G89" s="83">
        <v>312424</v>
      </c>
      <c r="H89" s="83">
        <v>8415.9866000000002</v>
      </c>
      <c r="I89" s="83">
        <v>1416.2408</v>
      </c>
      <c r="J89" s="83">
        <v>1404.8479999999997</v>
      </c>
      <c r="K89" s="83">
        <v>146.06189999999998</v>
      </c>
      <c r="L89" s="83">
        <f t="shared" si="3"/>
        <v>3586.6654000000003</v>
      </c>
      <c r="M89" s="83">
        <v>14969.8027</v>
      </c>
      <c r="N89">
        <f t="shared" si="5"/>
        <v>10743</v>
      </c>
    </row>
    <row r="90" spans="1:14">
      <c r="A90">
        <v>10744</v>
      </c>
      <c r="B90" s="83">
        <v>170011</v>
      </c>
      <c r="C90" s="83">
        <v>40254</v>
      </c>
      <c r="D90" s="83">
        <v>67274</v>
      </c>
      <c r="E90" s="83">
        <v>6422</v>
      </c>
      <c r="F90" s="85">
        <f t="shared" si="4"/>
        <v>79649</v>
      </c>
      <c r="G90" s="83">
        <v>283102</v>
      </c>
      <c r="H90" s="83">
        <v>21282.171400000003</v>
      </c>
      <c r="I90" s="83">
        <v>2615.6172000000001</v>
      </c>
      <c r="J90" s="83">
        <v>4349.4210000000003</v>
      </c>
      <c r="K90" s="83">
        <v>489.80290000000008</v>
      </c>
      <c r="L90" s="83">
        <f t="shared" si="3"/>
        <v>4020.7643999999968</v>
      </c>
      <c r="M90" s="83">
        <v>32757.776900000001</v>
      </c>
      <c r="N90">
        <f t="shared" si="5"/>
        <v>10744</v>
      </c>
    </row>
    <row r="91" spans="1:14">
      <c r="A91">
        <v>10745</v>
      </c>
      <c r="B91" s="83">
        <v>310158</v>
      </c>
      <c r="C91" s="83">
        <v>112304</v>
      </c>
      <c r="D91" s="83">
        <v>133353</v>
      </c>
      <c r="E91" s="83">
        <v>10907</v>
      </c>
      <c r="F91" s="85">
        <f t="shared" si="4"/>
        <v>286465</v>
      </c>
      <c r="G91" s="83">
        <v>628579</v>
      </c>
      <c r="H91" s="83">
        <v>28470.900699999998</v>
      </c>
      <c r="I91" s="83">
        <v>3683.8248000000003</v>
      </c>
      <c r="J91" s="83">
        <v>6062.0358000000006</v>
      </c>
      <c r="K91" s="83">
        <v>1295.67</v>
      </c>
      <c r="L91" s="83">
        <f t="shared" si="3"/>
        <v>1870.3210999999983</v>
      </c>
      <c r="M91" s="83">
        <v>41382.752399999998</v>
      </c>
      <c r="N91">
        <f t="shared" si="5"/>
        <v>10745</v>
      </c>
    </row>
    <row r="92" spans="1:14">
      <c r="A92">
        <v>10746</v>
      </c>
      <c r="B92" s="83">
        <v>159693</v>
      </c>
      <c r="C92" s="83">
        <v>27917</v>
      </c>
      <c r="D92" s="83">
        <v>66071</v>
      </c>
      <c r="E92" s="83">
        <v>9587</v>
      </c>
      <c r="F92" s="85">
        <f t="shared" si="4"/>
        <v>72510</v>
      </c>
      <c r="G92" s="83">
        <v>279944</v>
      </c>
      <c r="H92" s="83">
        <v>12794.34</v>
      </c>
      <c r="I92" s="83">
        <v>564.27</v>
      </c>
      <c r="J92" s="83">
        <v>2205.7000000000003</v>
      </c>
      <c r="K92" s="83">
        <v>247.23999999999995</v>
      </c>
      <c r="L92" s="83">
        <f t="shared" si="3"/>
        <v>1317.6299999999999</v>
      </c>
      <c r="M92" s="83">
        <v>17129.18</v>
      </c>
      <c r="N92">
        <f t="shared" si="5"/>
        <v>10746</v>
      </c>
    </row>
    <row r="93" spans="1:14">
      <c r="A93">
        <v>10747</v>
      </c>
      <c r="B93" s="83">
        <v>275448</v>
      </c>
      <c r="C93" s="83">
        <v>41347</v>
      </c>
      <c r="D93" s="83">
        <v>141409</v>
      </c>
      <c r="E93" s="83">
        <v>20519</v>
      </c>
      <c r="F93" s="85">
        <f t="shared" si="4"/>
        <v>83039</v>
      </c>
      <c r="G93" s="83">
        <v>479068</v>
      </c>
      <c r="H93" s="83">
        <v>31105.672599999998</v>
      </c>
      <c r="I93" s="83">
        <v>2401.7290000000003</v>
      </c>
      <c r="J93" s="83">
        <v>10711.634099999999</v>
      </c>
      <c r="K93" s="83">
        <v>1791.2442999999998</v>
      </c>
      <c r="L93" s="83">
        <f t="shared" si="3"/>
        <v>1811.3428000000081</v>
      </c>
      <c r="M93" s="83">
        <v>47821.622800000005</v>
      </c>
      <c r="N93">
        <f t="shared" si="5"/>
        <v>10747</v>
      </c>
    </row>
    <row r="94" spans="1:14">
      <c r="A94">
        <v>10748</v>
      </c>
      <c r="B94" s="83">
        <v>215354</v>
      </c>
      <c r="C94" s="83">
        <v>36083</v>
      </c>
      <c r="D94" s="83">
        <v>73819</v>
      </c>
      <c r="E94" s="83">
        <v>7874</v>
      </c>
      <c r="F94" s="85">
        <f t="shared" si="4"/>
        <v>102564</v>
      </c>
      <c r="G94" s="83">
        <v>363528</v>
      </c>
      <c r="H94" s="83">
        <v>23940.920000000002</v>
      </c>
      <c r="I94" s="83">
        <v>1296.77</v>
      </c>
      <c r="J94" s="83">
        <v>4002.41</v>
      </c>
      <c r="K94" s="83">
        <v>387.24000000000007</v>
      </c>
      <c r="L94" s="83">
        <f t="shared" si="3"/>
        <v>3340.28</v>
      </c>
      <c r="M94" s="83">
        <v>32967.620000000003</v>
      </c>
      <c r="N94">
        <f t="shared" si="5"/>
        <v>10748</v>
      </c>
    </row>
    <row r="95" spans="1:14">
      <c r="A95">
        <v>10749</v>
      </c>
      <c r="B95" s="83">
        <v>103571</v>
      </c>
      <c r="C95" s="83">
        <v>10921</v>
      </c>
      <c r="D95" s="83">
        <v>25579</v>
      </c>
      <c r="E95" s="83">
        <v>2571</v>
      </c>
      <c r="F95" s="85">
        <f t="shared" si="4"/>
        <v>36389</v>
      </c>
      <c r="G95" s="83">
        <v>157189</v>
      </c>
      <c r="H95" s="83">
        <v>5152.3368</v>
      </c>
      <c r="I95" s="83">
        <v>358.16130000000004</v>
      </c>
      <c r="J95" s="83">
        <v>811.21299999999997</v>
      </c>
      <c r="K95" s="83">
        <v>45.521499999999989</v>
      </c>
      <c r="L95" s="83">
        <f t="shared" si="3"/>
        <v>318.61730000000017</v>
      </c>
      <c r="M95" s="83">
        <v>6685.8499000000002</v>
      </c>
      <c r="N95">
        <f t="shared" si="5"/>
        <v>10749</v>
      </c>
    </row>
    <row r="96" spans="1:14">
      <c r="A96">
        <v>10750</v>
      </c>
      <c r="B96" s="83">
        <v>238001</v>
      </c>
      <c r="C96" s="83">
        <v>40972</v>
      </c>
      <c r="D96" s="83">
        <v>123879</v>
      </c>
      <c r="E96" s="83">
        <v>11089</v>
      </c>
      <c r="F96" s="85">
        <f t="shared" si="4"/>
        <v>95412</v>
      </c>
      <c r="G96" s="83">
        <v>427409</v>
      </c>
      <c r="H96" s="83">
        <v>24361.046999999999</v>
      </c>
      <c r="I96" s="83">
        <v>1653.2462</v>
      </c>
      <c r="J96" s="83">
        <v>4815.9132</v>
      </c>
      <c r="K96" s="83">
        <v>495.38550000000004</v>
      </c>
      <c r="L96" s="83">
        <f t="shared" si="3"/>
        <v>51.994700000007754</v>
      </c>
      <c r="M96" s="83">
        <v>31377.586600000006</v>
      </c>
      <c r="N96">
        <f t="shared" si="5"/>
        <v>10750</v>
      </c>
    </row>
    <row r="97" spans="1:14">
      <c r="A97">
        <v>10751</v>
      </c>
      <c r="B97" s="83">
        <v>184613</v>
      </c>
      <c r="C97" s="83">
        <v>20981</v>
      </c>
      <c r="D97" s="83">
        <v>52293</v>
      </c>
      <c r="E97" s="83">
        <v>8528</v>
      </c>
      <c r="F97" s="85">
        <f t="shared" si="4"/>
        <v>48537</v>
      </c>
      <c r="G97" s="83">
        <v>272990</v>
      </c>
      <c r="H97" s="83">
        <v>10036.028300000002</v>
      </c>
      <c r="I97" s="83">
        <v>545199.82289999991</v>
      </c>
      <c r="J97" s="83">
        <v>2149.884</v>
      </c>
      <c r="K97" s="83">
        <v>256.08460000000002</v>
      </c>
      <c r="L97" s="83">
        <f t="shared" si="3"/>
        <v>-543106.41939999978</v>
      </c>
      <c r="M97" s="83">
        <v>14535.400400000002</v>
      </c>
      <c r="N97">
        <f t="shared" si="5"/>
        <v>10751</v>
      </c>
    </row>
    <row r="98" spans="1:14">
      <c r="A98">
        <v>10752</v>
      </c>
      <c r="B98" s="83">
        <v>116660</v>
      </c>
      <c r="C98" s="83">
        <v>23850</v>
      </c>
      <c r="D98" s="83">
        <v>18054</v>
      </c>
      <c r="E98" s="83">
        <v>1548</v>
      </c>
      <c r="F98" s="85">
        <f t="shared" si="4"/>
        <v>98342</v>
      </c>
      <c r="G98" s="83">
        <v>210754</v>
      </c>
      <c r="H98" s="83">
        <v>6389.1706999999997</v>
      </c>
      <c r="I98" s="83">
        <v>432.98719999999997</v>
      </c>
      <c r="J98" s="83">
        <v>684.8850000000001</v>
      </c>
      <c r="K98" s="83">
        <v>90.257899999999992</v>
      </c>
      <c r="L98" s="83">
        <f t="shared" si="3"/>
        <v>441.13680000000039</v>
      </c>
      <c r="M98" s="83">
        <v>8038.4376000000002</v>
      </c>
      <c r="N98">
        <f t="shared" si="5"/>
        <v>10752</v>
      </c>
    </row>
    <row r="99" spans="1:14">
      <c r="A99">
        <v>10753</v>
      </c>
      <c r="B99" s="83">
        <v>131403</v>
      </c>
      <c r="C99" s="83">
        <v>19939</v>
      </c>
      <c r="D99" s="83">
        <v>20545</v>
      </c>
      <c r="E99" s="83">
        <v>1295</v>
      </c>
      <c r="F99" s="85">
        <f t="shared" si="4"/>
        <v>127940</v>
      </c>
      <c r="G99" s="83">
        <v>261244</v>
      </c>
      <c r="H99" s="83">
        <v>10393.502500000001</v>
      </c>
      <c r="I99" s="83">
        <v>1212.6777</v>
      </c>
      <c r="J99" s="83">
        <v>1472.8568</v>
      </c>
      <c r="K99" s="83">
        <v>149.62260000000001</v>
      </c>
      <c r="L99" s="83">
        <f t="shared" si="3"/>
        <v>2234.6768999999986</v>
      </c>
      <c r="M99" s="83">
        <v>15463.336499999999</v>
      </c>
      <c r="N99">
        <f t="shared" si="5"/>
        <v>10753</v>
      </c>
    </row>
    <row r="100" spans="1:14">
      <c r="A100">
        <v>10754</v>
      </c>
      <c r="B100" s="83">
        <v>84918</v>
      </c>
      <c r="C100" s="83">
        <v>5339</v>
      </c>
      <c r="D100" s="83">
        <v>7906</v>
      </c>
      <c r="E100" s="83">
        <v>516</v>
      </c>
      <c r="F100" s="85">
        <f t="shared" si="4"/>
        <v>32472</v>
      </c>
      <c r="G100" s="83">
        <v>120473</v>
      </c>
      <c r="H100" s="83">
        <v>3153.6499999999996</v>
      </c>
      <c r="I100" s="83">
        <v>43.960900000000002</v>
      </c>
      <c r="J100" s="83">
        <v>157.21619999999999</v>
      </c>
      <c r="K100" s="83">
        <v>8.6989999999999998</v>
      </c>
      <c r="L100" s="83">
        <f t="shared" si="3"/>
        <v>282.65390000000065</v>
      </c>
      <c r="M100" s="83">
        <v>3646.1800000000003</v>
      </c>
      <c r="N100">
        <f t="shared" si="5"/>
        <v>10754</v>
      </c>
    </row>
    <row r="101" spans="1:14">
      <c r="A101">
        <v>10755</v>
      </c>
      <c r="B101" s="83">
        <v>97963</v>
      </c>
      <c r="C101" s="83">
        <v>4341</v>
      </c>
      <c r="D101" s="83">
        <v>7445</v>
      </c>
      <c r="E101" s="83">
        <v>420</v>
      </c>
      <c r="F101" s="85">
        <f t="shared" si="4"/>
        <v>19173</v>
      </c>
      <c r="G101" s="83">
        <v>120660</v>
      </c>
      <c r="H101" s="83">
        <v>1973.9978000000001</v>
      </c>
      <c r="I101" s="83">
        <v>13.0908</v>
      </c>
      <c r="J101" s="83">
        <v>78.822599999999994</v>
      </c>
      <c r="K101" s="83">
        <v>18.327899999999996</v>
      </c>
      <c r="L101" s="83">
        <f t="shared" si="3"/>
        <v>118.58920000000003</v>
      </c>
      <c r="M101" s="83">
        <v>2202.8283000000001</v>
      </c>
      <c r="N101">
        <f t="shared" si="5"/>
        <v>10755</v>
      </c>
    </row>
    <row r="102" spans="1:14">
      <c r="A102">
        <v>10756</v>
      </c>
      <c r="B102" s="83">
        <v>59098</v>
      </c>
      <c r="C102" s="83">
        <v>6394</v>
      </c>
      <c r="D102" s="83">
        <v>41440</v>
      </c>
      <c r="E102" s="83">
        <v>2233</v>
      </c>
      <c r="F102" s="85">
        <f t="shared" si="4"/>
        <v>50807</v>
      </c>
      <c r="G102" s="83">
        <v>147184</v>
      </c>
      <c r="H102" s="83">
        <v>1452.7746999999999</v>
      </c>
      <c r="I102" s="83">
        <v>24.529600000000002</v>
      </c>
      <c r="J102" s="83">
        <v>116.98330000000001</v>
      </c>
      <c r="K102" s="83">
        <v>5.3242000000000003</v>
      </c>
      <c r="L102" s="83">
        <f t="shared" si="3"/>
        <v>349.04349999999965</v>
      </c>
      <c r="M102" s="83">
        <v>1948.6552999999997</v>
      </c>
      <c r="N102">
        <f t="shared" si="5"/>
        <v>10756</v>
      </c>
    </row>
    <row r="103" spans="1:14">
      <c r="A103">
        <v>10757</v>
      </c>
      <c r="B103" s="83">
        <v>109473</v>
      </c>
      <c r="C103" s="83">
        <v>7181</v>
      </c>
      <c r="D103" s="83">
        <v>35043</v>
      </c>
      <c r="E103" s="83">
        <v>1488</v>
      </c>
      <c r="F103" s="85">
        <f t="shared" si="4"/>
        <v>71657</v>
      </c>
      <c r="G103" s="83">
        <v>210480</v>
      </c>
      <c r="H103" s="83">
        <v>1973.37</v>
      </c>
      <c r="I103" s="83">
        <v>12.510000000000002</v>
      </c>
      <c r="J103" s="83">
        <v>105.66</v>
      </c>
      <c r="K103" s="83">
        <v>59.02</v>
      </c>
      <c r="L103" s="83">
        <f t="shared" si="3"/>
        <v>207.86999999999998</v>
      </c>
      <c r="M103" s="83">
        <v>2358.4299999999998</v>
      </c>
      <c r="N103">
        <f t="shared" si="5"/>
        <v>10757</v>
      </c>
    </row>
    <row r="104" spans="1:14">
      <c r="A104">
        <v>10758</v>
      </c>
      <c r="B104" s="83">
        <v>110193</v>
      </c>
      <c r="C104" s="83">
        <v>6669</v>
      </c>
      <c r="D104" s="83">
        <v>12669</v>
      </c>
      <c r="E104" s="83">
        <v>1476</v>
      </c>
      <c r="F104" s="85">
        <f t="shared" si="4"/>
        <v>49310</v>
      </c>
      <c r="G104" s="83">
        <v>166979</v>
      </c>
      <c r="H104" s="83">
        <v>3035.6319999999996</v>
      </c>
      <c r="I104" s="83">
        <v>28.797999999999998</v>
      </c>
      <c r="J104" s="83">
        <v>30585.409999999996</v>
      </c>
      <c r="K104" s="83">
        <v>22.407</v>
      </c>
      <c r="L104" s="83">
        <f t="shared" si="3"/>
        <v>-30155.291999999994</v>
      </c>
      <c r="M104" s="83">
        <v>3516.9549999999999</v>
      </c>
      <c r="N104">
        <f t="shared" si="5"/>
        <v>10758</v>
      </c>
    </row>
    <row r="105" spans="1:14">
      <c r="A105">
        <v>10759</v>
      </c>
      <c r="B105" s="83">
        <v>87046</v>
      </c>
      <c r="C105" s="83">
        <v>15745</v>
      </c>
      <c r="D105" s="83">
        <v>18809</v>
      </c>
      <c r="E105" s="83">
        <v>2824</v>
      </c>
      <c r="F105" s="85">
        <f t="shared" si="4"/>
        <v>51494</v>
      </c>
      <c r="G105" s="83">
        <v>144428</v>
      </c>
      <c r="H105" s="83">
        <v>1709.9409999999998</v>
      </c>
      <c r="I105" s="83">
        <v>95.465999999999994</v>
      </c>
      <c r="J105" s="83">
        <v>152.35500000000002</v>
      </c>
      <c r="K105" s="83">
        <v>33.502000000000002</v>
      </c>
      <c r="L105" s="83">
        <f t="shared" si="3"/>
        <v>202.28500000000014</v>
      </c>
      <c r="M105" s="83">
        <v>2193.549</v>
      </c>
      <c r="N105">
        <f t="shared" si="5"/>
        <v>10759</v>
      </c>
    </row>
    <row r="106" spans="1:14">
      <c r="A106">
        <v>10760</v>
      </c>
      <c r="B106" s="83">
        <v>78205</v>
      </c>
      <c r="C106" s="83">
        <v>5675</v>
      </c>
      <c r="D106" s="83">
        <v>28872</v>
      </c>
      <c r="E106" s="83">
        <v>1926</v>
      </c>
      <c r="F106" s="85">
        <f t="shared" si="4"/>
        <v>58138</v>
      </c>
      <c r="G106" s="83">
        <v>161466</v>
      </c>
      <c r="H106" s="83">
        <v>1399.1765</v>
      </c>
      <c r="I106" s="83">
        <v>14.947500000000002</v>
      </c>
      <c r="J106" s="83">
        <v>88.069000000000003</v>
      </c>
      <c r="K106" s="83">
        <v>4.9124999999999996</v>
      </c>
      <c r="L106" s="83">
        <f t="shared" si="3"/>
        <v>1123.5719999999999</v>
      </c>
      <c r="M106" s="83">
        <v>2630.6774999999998</v>
      </c>
      <c r="N106">
        <f t="shared" si="5"/>
        <v>10760</v>
      </c>
    </row>
    <row r="107" spans="1:14">
      <c r="A107">
        <v>10761</v>
      </c>
      <c r="B107" s="83">
        <v>96828</v>
      </c>
      <c r="C107" s="83">
        <v>2822</v>
      </c>
      <c r="D107" s="83">
        <v>10191</v>
      </c>
      <c r="E107" s="83">
        <v>1043</v>
      </c>
      <c r="F107" s="85">
        <f t="shared" si="4"/>
        <v>26543</v>
      </c>
      <c r="G107" s="83">
        <v>131783</v>
      </c>
      <c r="H107" s="83">
        <v>1278.4190000000001</v>
      </c>
      <c r="I107" s="83">
        <v>1.3046</v>
      </c>
      <c r="J107" s="83">
        <v>16.975200000000001</v>
      </c>
      <c r="K107" s="83">
        <v>1.157</v>
      </c>
      <c r="L107" s="83">
        <f t="shared" si="3"/>
        <v>-37.649000000000171</v>
      </c>
      <c r="M107" s="83">
        <v>1260.2067999999999</v>
      </c>
      <c r="N107">
        <f t="shared" si="5"/>
        <v>10761</v>
      </c>
    </row>
    <row r="108" spans="1:14">
      <c r="A108">
        <v>10762</v>
      </c>
      <c r="B108" s="83">
        <v>88073</v>
      </c>
      <c r="C108" s="83">
        <v>2033</v>
      </c>
      <c r="D108" s="83">
        <v>7008</v>
      </c>
      <c r="E108" s="83">
        <v>313</v>
      </c>
      <c r="F108" s="85">
        <f t="shared" si="4"/>
        <v>45030</v>
      </c>
      <c r="G108" s="83">
        <v>138391</v>
      </c>
      <c r="H108" s="83">
        <v>1394.7309</v>
      </c>
      <c r="I108" s="83">
        <v>9.4558</v>
      </c>
      <c r="J108" s="83">
        <v>303452.48109999998</v>
      </c>
      <c r="K108" s="83">
        <v>0</v>
      </c>
      <c r="L108" s="83">
        <f t="shared" si="3"/>
        <v>-302939.73669999995</v>
      </c>
      <c r="M108" s="83">
        <v>1916.9311000000002</v>
      </c>
      <c r="N108">
        <f t="shared" si="5"/>
        <v>10762</v>
      </c>
    </row>
    <row r="109" spans="1:14">
      <c r="A109">
        <v>10763</v>
      </c>
      <c r="B109" s="83">
        <v>78743</v>
      </c>
      <c r="C109" s="83">
        <v>1456</v>
      </c>
      <c r="D109" s="83">
        <v>5506</v>
      </c>
      <c r="E109" s="83">
        <v>361</v>
      </c>
      <c r="F109" s="85">
        <f t="shared" si="4"/>
        <v>23584</v>
      </c>
      <c r="G109" s="83">
        <v>106738</v>
      </c>
      <c r="H109" s="83">
        <v>960.25</v>
      </c>
      <c r="I109" s="83">
        <v>2.5200000000000005</v>
      </c>
      <c r="J109" s="83">
        <v>12.579999999999998</v>
      </c>
      <c r="K109" s="83">
        <v>0</v>
      </c>
      <c r="L109" s="83">
        <f t="shared" si="3"/>
        <v>105.9400000000002</v>
      </c>
      <c r="M109" s="83">
        <v>1081.2900000000002</v>
      </c>
      <c r="N109">
        <f t="shared" si="5"/>
        <v>10763</v>
      </c>
    </row>
    <row r="110" spans="1:14">
      <c r="A110">
        <v>10764</v>
      </c>
      <c r="B110" s="83">
        <v>72634</v>
      </c>
      <c r="C110" s="83">
        <v>2444</v>
      </c>
      <c r="D110" s="83">
        <v>5284</v>
      </c>
      <c r="E110" s="83">
        <v>2351</v>
      </c>
      <c r="F110" s="85">
        <f t="shared" si="4"/>
        <v>16274</v>
      </c>
      <c r="G110" s="83">
        <v>94099</v>
      </c>
      <c r="H110" s="83">
        <v>831.9828</v>
      </c>
      <c r="I110" s="83">
        <v>7.6968999999999994</v>
      </c>
      <c r="J110" s="83">
        <v>11.4339</v>
      </c>
      <c r="K110" s="83">
        <v>0.58530000000000004</v>
      </c>
      <c r="L110" s="83">
        <f t="shared" si="3"/>
        <v>68.154899999999984</v>
      </c>
      <c r="M110" s="83">
        <v>919.85379999999998</v>
      </c>
      <c r="N110">
        <f t="shared" si="5"/>
        <v>10764</v>
      </c>
    </row>
    <row r="111" spans="1:14">
      <c r="A111">
        <v>10765</v>
      </c>
      <c r="B111" s="83">
        <v>50277</v>
      </c>
      <c r="C111" s="83">
        <v>11243</v>
      </c>
      <c r="D111" s="83">
        <v>8192</v>
      </c>
      <c r="E111" s="83">
        <v>533</v>
      </c>
      <c r="F111" s="85">
        <f t="shared" si="4"/>
        <v>33632</v>
      </c>
      <c r="G111" s="83">
        <v>81391</v>
      </c>
      <c r="H111" s="83">
        <v>906.54899999999998</v>
      </c>
      <c r="I111" s="83">
        <v>35.623000000000005</v>
      </c>
      <c r="J111" s="83">
        <v>51.961799999999997</v>
      </c>
      <c r="K111" s="83">
        <v>3.1795</v>
      </c>
      <c r="L111" s="83">
        <f t="shared" si="3"/>
        <v>13.233700000000045</v>
      </c>
      <c r="M111" s="83">
        <v>1010.547</v>
      </c>
      <c r="N111">
        <f t="shared" si="5"/>
        <v>10765</v>
      </c>
    </row>
    <row r="112" spans="1:14">
      <c r="A112">
        <v>10766</v>
      </c>
      <c r="B112" s="83">
        <v>72642</v>
      </c>
      <c r="C112" s="83">
        <v>2521</v>
      </c>
      <c r="D112" s="83">
        <v>8282</v>
      </c>
      <c r="E112" s="83">
        <v>606</v>
      </c>
      <c r="F112" s="85">
        <f t="shared" si="4"/>
        <v>41771</v>
      </c>
      <c r="G112" s="83">
        <v>120780</v>
      </c>
      <c r="H112" s="83">
        <v>1164.1237000000001</v>
      </c>
      <c r="I112" s="83">
        <v>1.5817000000000001</v>
      </c>
      <c r="J112" s="83">
        <v>9.0696000000000012</v>
      </c>
      <c r="K112" s="83">
        <v>0</v>
      </c>
      <c r="L112" s="83">
        <f t="shared" si="3"/>
        <v>437.20990000000006</v>
      </c>
      <c r="M112" s="83">
        <v>1611.9849000000002</v>
      </c>
      <c r="N112">
        <f t="shared" si="5"/>
        <v>10766</v>
      </c>
    </row>
    <row r="113" spans="1:14">
      <c r="A113">
        <v>10767</v>
      </c>
      <c r="B113" s="83">
        <v>35290</v>
      </c>
      <c r="C113" s="83">
        <v>2834</v>
      </c>
      <c r="D113" s="83">
        <v>3339</v>
      </c>
      <c r="E113" s="83">
        <v>0</v>
      </c>
      <c r="F113" s="85">
        <f t="shared" si="4"/>
        <v>9562</v>
      </c>
      <c r="G113" s="83">
        <v>45357</v>
      </c>
      <c r="H113" s="83">
        <v>918.24199999999996</v>
      </c>
      <c r="I113" s="83">
        <v>0.84</v>
      </c>
      <c r="J113" s="83">
        <v>15.48</v>
      </c>
      <c r="K113" s="83">
        <v>0</v>
      </c>
      <c r="L113" s="83">
        <f t="shared" si="3"/>
        <v>-0.46799999999979747</v>
      </c>
      <c r="M113" s="83">
        <v>934.09400000000016</v>
      </c>
      <c r="N113">
        <f t="shared" si="5"/>
        <v>10767</v>
      </c>
    </row>
    <row r="114" spans="1:14">
      <c r="A114">
        <v>10768</v>
      </c>
      <c r="B114" s="83">
        <v>73602</v>
      </c>
      <c r="C114" s="83">
        <v>15249</v>
      </c>
      <c r="D114" s="83">
        <v>14315</v>
      </c>
      <c r="E114" s="83">
        <v>2348</v>
      </c>
      <c r="F114" s="85">
        <f t="shared" si="4"/>
        <v>47605</v>
      </c>
      <c r="G114" s="83">
        <v>122621</v>
      </c>
      <c r="H114" s="83">
        <v>1278.1602</v>
      </c>
      <c r="I114" s="83">
        <v>89.921299999999988</v>
      </c>
      <c r="J114" s="83">
        <v>136.7663</v>
      </c>
      <c r="K114" s="83">
        <v>16.037700000000001</v>
      </c>
      <c r="L114" s="83">
        <f t="shared" si="3"/>
        <v>64.503900000000016</v>
      </c>
      <c r="M114" s="83">
        <v>1585.3894</v>
      </c>
      <c r="N114">
        <f t="shared" si="5"/>
        <v>10768</v>
      </c>
    </row>
    <row r="115" spans="1:14">
      <c r="A115">
        <v>10769</v>
      </c>
      <c r="B115" s="83">
        <v>44016</v>
      </c>
      <c r="C115" s="83">
        <v>6904</v>
      </c>
      <c r="D115" s="83">
        <v>6762</v>
      </c>
      <c r="E115" s="83">
        <v>597</v>
      </c>
      <c r="F115" s="85">
        <f t="shared" si="4"/>
        <v>26133</v>
      </c>
      <c r="G115" s="83">
        <v>70604</v>
      </c>
      <c r="H115" s="83">
        <v>883.23270000000002</v>
      </c>
      <c r="I115" s="83">
        <v>57.751899999999999</v>
      </c>
      <c r="J115" s="83">
        <v>131083.59579999998</v>
      </c>
      <c r="K115" s="83">
        <v>12.9579</v>
      </c>
      <c r="L115" s="83">
        <f t="shared" si="3"/>
        <v>-130893.74449999997</v>
      </c>
      <c r="M115" s="83">
        <v>1143.7937999999999</v>
      </c>
      <c r="N115">
        <f t="shared" si="5"/>
        <v>10769</v>
      </c>
    </row>
    <row r="116" spans="1:14">
      <c r="A116">
        <v>10770</v>
      </c>
      <c r="B116" s="83">
        <v>41347</v>
      </c>
      <c r="C116" s="83">
        <v>8485</v>
      </c>
      <c r="D116" s="83">
        <v>8639</v>
      </c>
      <c r="E116" s="83">
        <v>811</v>
      </c>
      <c r="F116" s="85">
        <f t="shared" si="4"/>
        <v>25736</v>
      </c>
      <c r="G116" s="83">
        <v>68048</v>
      </c>
      <c r="H116" s="83">
        <v>913.01260000000002</v>
      </c>
      <c r="I116" s="83">
        <v>68.394999999999996</v>
      </c>
      <c r="J116" s="83">
        <v>112.36070000000001</v>
      </c>
      <c r="K116" s="83">
        <v>7.7482000000000006</v>
      </c>
      <c r="L116" s="83">
        <f t="shared" si="3"/>
        <v>57.552800000000104</v>
      </c>
      <c r="M116" s="83">
        <v>1159.0693000000001</v>
      </c>
      <c r="N116">
        <f t="shared" si="5"/>
        <v>10770</v>
      </c>
    </row>
    <row r="117" spans="1:14">
      <c r="A117">
        <v>10771</v>
      </c>
      <c r="B117" s="83">
        <v>32400</v>
      </c>
      <c r="C117" s="83">
        <v>3591</v>
      </c>
      <c r="D117" s="83">
        <v>6230</v>
      </c>
      <c r="E117" s="83">
        <v>626</v>
      </c>
      <c r="F117" s="85">
        <f t="shared" si="4"/>
        <v>12217</v>
      </c>
      <c r="G117" s="83">
        <v>47882</v>
      </c>
      <c r="H117" s="83">
        <v>450.31669999999997</v>
      </c>
      <c r="I117" s="83">
        <v>10.358699999999999</v>
      </c>
      <c r="J117" s="83">
        <v>46.138300000000001</v>
      </c>
      <c r="K117" s="83">
        <v>7.3339999999999996</v>
      </c>
      <c r="L117" s="83">
        <f t="shared" si="3"/>
        <v>16.282000000000057</v>
      </c>
      <c r="M117" s="83">
        <v>530.42970000000003</v>
      </c>
      <c r="N117">
        <f t="shared" si="5"/>
        <v>10771</v>
      </c>
    </row>
    <row r="118" spans="1:14">
      <c r="A118">
        <v>10772</v>
      </c>
      <c r="B118" s="83">
        <v>101318</v>
      </c>
      <c r="C118" s="83">
        <v>15604</v>
      </c>
      <c r="D118" s="83">
        <v>15512</v>
      </c>
      <c r="E118" s="83">
        <v>1298</v>
      </c>
      <c r="F118" s="85">
        <f t="shared" si="4"/>
        <v>70556</v>
      </c>
      <c r="G118" s="83">
        <v>173080</v>
      </c>
      <c r="H118" s="83">
        <v>2749.1173000000003</v>
      </c>
      <c r="I118" s="83">
        <v>136.13059999999999</v>
      </c>
      <c r="J118" s="83">
        <v>191.61850000000001</v>
      </c>
      <c r="K118" s="83">
        <v>9.7395999999999994</v>
      </c>
      <c r="L118" s="83">
        <f t="shared" si="3"/>
        <v>2873979.8904000004</v>
      </c>
      <c r="M118" s="83">
        <v>2877066.4964000001</v>
      </c>
      <c r="N118">
        <f t="shared" si="5"/>
        <v>10772</v>
      </c>
    </row>
    <row r="119" spans="1:14">
      <c r="A119">
        <v>10773</v>
      </c>
      <c r="B119" s="83">
        <v>53386</v>
      </c>
      <c r="C119" s="83">
        <v>8778</v>
      </c>
      <c r="D119" s="83">
        <v>8653</v>
      </c>
      <c r="E119" s="83">
        <v>645</v>
      </c>
      <c r="F119" s="85">
        <f t="shared" si="4"/>
        <v>32486</v>
      </c>
      <c r="G119" s="83">
        <v>86392</v>
      </c>
      <c r="H119" s="83">
        <v>1770.2352999999996</v>
      </c>
      <c r="I119" s="83">
        <v>64.650199999999998</v>
      </c>
      <c r="J119" s="83">
        <v>83.759800000000013</v>
      </c>
      <c r="K119" s="83">
        <v>4.970600000000001</v>
      </c>
      <c r="L119" s="83">
        <f t="shared" si="3"/>
        <v>-955.61989999999969</v>
      </c>
      <c r="M119" s="83">
        <v>967.99599999999998</v>
      </c>
      <c r="N119">
        <f t="shared" si="5"/>
        <v>10773</v>
      </c>
    </row>
    <row r="120" spans="1:14">
      <c r="A120">
        <v>10774</v>
      </c>
      <c r="B120" s="83">
        <v>48545</v>
      </c>
      <c r="C120" s="83">
        <v>6120</v>
      </c>
      <c r="D120" s="83">
        <v>8251</v>
      </c>
      <c r="E120" s="83">
        <v>1053</v>
      </c>
      <c r="F120" s="85">
        <f t="shared" si="4"/>
        <v>16946</v>
      </c>
      <c r="G120" s="83">
        <v>68675</v>
      </c>
      <c r="H120" s="83">
        <v>906.37049999999999</v>
      </c>
      <c r="I120" s="83">
        <v>38.250299999999996</v>
      </c>
      <c r="J120" s="83">
        <v>94.279499999999999</v>
      </c>
      <c r="K120" s="83">
        <v>23.252800000000001</v>
      </c>
      <c r="L120" s="83">
        <f t="shared" si="3"/>
        <v>24.249599999999894</v>
      </c>
      <c r="M120" s="83">
        <v>1086.4026999999999</v>
      </c>
      <c r="N120">
        <f t="shared" si="5"/>
        <v>10774</v>
      </c>
    </row>
    <row r="121" spans="1:14">
      <c r="A121">
        <v>10775</v>
      </c>
      <c r="B121" s="83">
        <v>53838</v>
      </c>
      <c r="C121" s="83">
        <v>10312</v>
      </c>
      <c r="D121" s="83">
        <v>9528</v>
      </c>
      <c r="E121" s="83">
        <v>1170</v>
      </c>
      <c r="F121" s="85">
        <f t="shared" si="4"/>
        <v>38385</v>
      </c>
      <c r="G121" s="83">
        <v>92609</v>
      </c>
      <c r="H121" s="83">
        <v>1167.2747999999999</v>
      </c>
      <c r="I121" s="83">
        <v>101.6973</v>
      </c>
      <c r="J121" s="83">
        <v>148.88379999999998</v>
      </c>
      <c r="K121" s="83">
        <v>13.070600000000001</v>
      </c>
      <c r="L121" s="83">
        <f t="shared" si="3"/>
        <v>146.52860000000001</v>
      </c>
      <c r="M121" s="83">
        <v>1577.4550999999999</v>
      </c>
      <c r="N121">
        <f t="shared" si="5"/>
        <v>10775</v>
      </c>
    </row>
    <row r="122" spans="1:14">
      <c r="A122">
        <v>10776</v>
      </c>
      <c r="B122" s="83">
        <v>40396</v>
      </c>
      <c r="C122" s="83">
        <v>9974</v>
      </c>
      <c r="D122" s="83">
        <v>4774</v>
      </c>
      <c r="E122" s="83">
        <v>526</v>
      </c>
      <c r="F122" s="85">
        <f t="shared" si="4"/>
        <v>31027</v>
      </c>
      <c r="G122" s="83">
        <v>66749</v>
      </c>
      <c r="H122" s="83">
        <v>647.41849999999999</v>
      </c>
      <c r="I122" s="83">
        <v>52.995999999999995</v>
      </c>
      <c r="J122" s="83">
        <v>36.071300000000001</v>
      </c>
      <c r="K122" s="83">
        <v>2.19</v>
      </c>
      <c r="L122" s="83">
        <f t="shared" si="3"/>
        <v>67.486599999999953</v>
      </c>
      <c r="M122" s="83">
        <v>806.16239999999993</v>
      </c>
      <c r="N122">
        <f t="shared" si="5"/>
        <v>10776</v>
      </c>
    </row>
    <row r="123" spans="1:14">
      <c r="A123">
        <v>10777</v>
      </c>
      <c r="B123" s="83">
        <v>76541</v>
      </c>
      <c r="C123" s="83">
        <v>15470</v>
      </c>
      <c r="D123" s="83">
        <v>7865</v>
      </c>
      <c r="E123" s="83">
        <v>595</v>
      </c>
      <c r="F123" s="85">
        <f t="shared" si="4"/>
        <v>39907</v>
      </c>
      <c r="G123" s="83">
        <v>109438</v>
      </c>
      <c r="H123" s="83">
        <v>1492.9159</v>
      </c>
      <c r="I123" s="83">
        <v>103.85090000000001</v>
      </c>
      <c r="J123" s="83">
        <v>64.892499999999998</v>
      </c>
      <c r="K123" s="83">
        <v>2.899</v>
      </c>
      <c r="L123" s="83">
        <f t="shared" ref="L123:L186" si="6">M123-H123-I123-J123-K123</f>
        <v>112.6829000000004</v>
      </c>
      <c r="M123" s="83">
        <v>1777.2412000000004</v>
      </c>
      <c r="N123">
        <f t="shared" si="5"/>
        <v>10777</v>
      </c>
    </row>
    <row r="124" spans="1:14">
      <c r="A124">
        <v>10778</v>
      </c>
      <c r="B124" s="83">
        <v>25513</v>
      </c>
      <c r="C124" s="83">
        <v>2721</v>
      </c>
      <c r="D124" s="83">
        <v>3015</v>
      </c>
      <c r="E124" s="83">
        <v>418</v>
      </c>
      <c r="F124" s="85">
        <f t="shared" si="4"/>
        <v>10730</v>
      </c>
      <c r="G124" s="83">
        <v>36955</v>
      </c>
      <c r="H124" s="83">
        <v>212.24809999999999</v>
      </c>
      <c r="I124" s="83">
        <v>4.3673000000000002</v>
      </c>
      <c r="J124" s="83">
        <v>18.005600000000001</v>
      </c>
      <c r="K124" s="83">
        <v>2.8885000000000005</v>
      </c>
      <c r="L124" s="83">
        <f t="shared" si="6"/>
        <v>6.0842000000000169</v>
      </c>
      <c r="M124" s="83">
        <v>243.59370000000001</v>
      </c>
      <c r="N124">
        <f t="shared" si="5"/>
        <v>10778</v>
      </c>
    </row>
    <row r="125" spans="1:14">
      <c r="A125">
        <v>10779</v>
      </c>
      <c r="B125" s="83">
        <v>67746</v>
      </c>
      <c r="C125" s="83">
        <v>10914</v>
      </c>
      <c r="D125" s="83">
        <v>16199</v>
      </c>
      <c r="E125" s="83">
        <v>1642</v>
      </c>
      <c r="F125" s="85">
        <f t="shared" si="4"/>
        <v>30404</v>
      </c>
      <c r="G125" s="83">
        <v>105077</v>
      </c>
      <c r="H125" s="83">
        <v>717.02320000000009</v>
      </c>
      <c r="I125" s="83">
        <v>64.519199999999998</v>
      </c>
      <c r="J125" s="83">
        <v>7.6529999999999996</v>
      </c>
      <c r="K125" s="83">
        <v>0</v>
      </c>
      <c r="L125" s="83">
        <f t="shared" si="6"/>
        <v>47.003799999999934</v>
      </c>
      <c r="M125" s="83">
        <v>836.19920000000002</v>
      </c>
      <c r="N125">
        <f t="shared" si="5"/>
        <v>10779</v>
      </c>
    </row>
    <row r="126" spans="1:14">
      <c r="A126">
        <v>10780</v>
      </c>
      <c r="B126" s="83">
        <v>24642</v>
      </c>
      <c r="C126" s="83">
        <v>5527</v>
      </c>
      <c r="D126" s="83">
        <v>8076</v>
      </c>
      <c r="E126" s="83">
        <v>1005</v>
      </c>
      <c r="F126" s="85">
        <f t="shared" si="4"/>
        <v>17660</v>
      </c>
      <c r="G126" s="83">
        <v>45856</v>
      </c>
      <c r="H126" s="83">
        <v>442.16899999999998</v>
      </c>
      <c r="I126" s="83">
        <v>28.064500000000002</v>
      </c>
      <c r="J126" s="83">
        <v>62.803799999999995</v>
      </c>
      <c r="K126" s="83">
        <v>1.6877000000000002</v>
      </c>
      <c r="L126" s="83">
        <f t="shared" si="6"/>
        <v>25.069699999999933</v>
      </c>
      <c r="M126" s="83">
        <v>559.79469999999992</v>
      </c>
      <c r="N126">
        <f t="shared" si="5"/>
        <v>10780</v>
      </c>
    </row>
    <row r="127" spans="1:14">
      <c r="A127">
        <v>10781</v>
      </c>
      <c r="B127" s="83">
        <v>20885</v>
      </c>
      <c r="C127" s="83">
        <v>4496</v>
      </c>
      <c r="D127" s="83">
        <v>9646</v>
      </c>
      <c r="E127" s="83">
        <v>1051</v>
      </c>
      <c r="F127" s="85">
        <f t="shared" si="4"/>
        <v>15501</v>
      </c>
      <c r="G127" s="83">
        <v>42587</v>
      </c>
      <c r="H127" s="83">
        <v>342.46999999999997</v>
      </c>
      <c r="I127" s="83">
        <v>13.559999999999999</v>
      </c>
      <c r="J127" s="83">
        <v>65.400000000000006</v>
      </c>
      <c r="K127" s="83">
        <v>4.68</v>
      </c>
      <c r="L127" s="83">
        <f t="shared" si="6"/>
        <v>12.76999999999996</v>
      </c>
      <c r="M127" s="83">
        <v>438.87999999999994</v>
      </c>
      <c r="N127">
        <f t="shared" si="5"/>
        <v>10781</v>
      </c>
    </row>
    <row r="128" spans="1:14">
      <c r="A128">
        <v>10782</v>
      </c>
      <c r="B128" s="83">
        <v>26042</v>
      </c>
      <c r="C128" s="83">
        <v>4744</v>
      </c>
      <c r="D128" s="83">
        <v>13269</v>
      </c>
      <c r="E128" s="83">
        <v>752</v>
      </c>
      <c r="F128" s="85">
        <f t="shared" si="4"/>
        <v>13883</v>
      </c>
      <c r="G128" s="83">
        <v>49202</v>
      </c>
      <c r="H128" s="83">
        <v>759.4</v>
      </c>
      <c r="I128" s="83">
        <v>64.31</v>
      </c>
      <c r="J128" s="83">
        <v>101.67</v>
      </c>
      <c r="K128" s="83">
        <v>6.21</v>
      </c>
      <c r="L128" s="83">
        <f t="shared" si="6"/>
        <v>39.240000000000059</v>
      </c>
      <c r="M128" s="83">
        <v>970.83</v>
      </c>
      <c r="N128">
        <f t="shared" si="5"/>
        <v>10782</v>
      </c>
    </row>
    <row r="129" spans="1:14">
      <c r="A129">
        <v>10784</v>
      </c>
      <c r="B129" s="83">
        <v>53629</v>
      </c>
      <c r="C129" s="83">
        <v>11977</v>
      </c>
      <c r="D129" s="83">
        <v>15179</v>
      </c>
      <c r="E129" s="83">
        <v>3936</v>
      </c>
      <c r="F129" s="85">
        <f t="shared" si="4"/>
        <v>33009</v>
      </c>
      <c r="G129" s="83">
        <v>93776</v>
      </c>
      <c r="H129" s="83">
        <v>967.75000000000011</v>
      </c>
      <c r="I129" s="83">
        <v>110.35899999999999</v>
      </c>
      <c r="J129" s="83">
        <v>143.31200000000001</v>
      </c>
      <c r="K129" s="83">
        <v>22.237000000000002</v>
      </c>
      <c r="L129" s="83">
        <f t="shared" si="6"/>
        <v>119.2639999999997</v>
      </c>
      <c r="M129" s="83">
        <v>1362.9219999999998</v>
      </c>
      <c r="N129">
        <f t="shared" si="5"/>
        <v>10784</v>
      </c>
    </row>
    <row r="130" spans="1:14">
      <c r="A130">
        <v>10785</v>
      </c>
      <c r="B130" s="83">
        <v>72655</v>
      </c>
      <c r="C130" s="83">
        <v>8942</v>
      </c>
      <c r="D130" s="83">
        <v>22129</v>
      </c>
      <c r="E130" s="83">
        <v>2122</v>
      </c>
      <c r="F130" s="85">
        <f t="shared" si="4"/>
        <v>24092</v>
      </c>
      <c r="G130" s="83">
        <v>112056</v>
      </c>
      <c r="H130" s="83">
        <v>1467.2130000000002</v>
      </c>
      <c r="I130" s="83">
        <v>77.472700000000003</v>
      </c>
      <c r="J130" s="83">
        <v>258.66999999999996</v>
      </c>
      <c r="K130" s="83">
        <v>23.686999999999998</v>
      </c>
      <c r="L130" s="83">
        <f t="shared" si="6"/>
        <v>94.434300000000135</v>
      </c>
      <c r="M130" s="83">
        <v>1921.4770000000003</v>
      </c>
      <c r="N130">
        <f t="shared" si="5"/>
        <v>10785</v>
      </c>
    </row>
    <row r="131" spans="1:14">
      <c r="A131">
        <v>10786</v>
      </c>
      <c r="B131" s="83">
        <v>54173</v>
      </c>
      <c r="C131" s="83">
        <v>5610</v>
      </c>
      <c r="D131" s="83">
        <v>8287</v>
      </c>
      <c r="E131" s="83">
        <v>856</v>
      </c>
      <c r="F131" s="85">
        <f t="shared" si="4"/>
        <v>14847</v>
      </c>
      <c r="G131" s="83">
        <v>72553</v>
      </c>
      <c r="H131" s="83">
        <v>949.25680000000011</v>
      </c>
      <c r="I131" s="83">
        <v>39.869300000000003</v>
      </c>
      <c r="J131" s="83">
        <v>113.1147</v>
      </c>
      <c r="K131" s="83">
        <v>9.7841000000000005</v>
      </c>
      <c r="L131" s="83">
        <f t="shared" si="6"/>
        <v>34.278699999999837</v>
      </c>
      <c r="M131" s="83">
        <v>1146.3036</v>
      </c>
      <c r="N131">
        <f t="shared" si="5"/>
        <v>10786</v>
      </c>
    </row>
    <row r="132" spans="1:14">
      <c r="A132">
        <v>10787</v>
      </c>
      <c r="B132" s="83">
        <v>124938</v>
      </c>
      <c r="C132" s="83">
        <v>12493</v>
      </c>
      <c r="D132" s="83">
        <v>34337</v>
      </c>
      <c r="E132" s="83">
        <v>4714</v>
      </c>
      <c r="F132" s="85">
        <f t="shared" ref="F132:F195" si="7">G132-B132--C132-D132-E132</f>
        <v>40535</v>
      </c>
      <c r="G132" s="83">
        <v>192031</v>
      </c>
      <c r="H132" s="83">
        <v>3378.1363999999999</v>
      </c>
      <c r="I132" s="83">
        <v>207.25900000000001</v>
      </c>
      <c r="J132" s="83">
        <v>345.61380000000003</v>
      </c>
      <c r="K132" s="83">
        <v>57.050200000000004</v>
      </c>
      <c r="L132" s="83">
        <f t="shared" si="6"/>
        <v>237.99380000000036</v>
      </c>
      <c r="M132" s="83">
        <v>4226.0532000000003</v>
      </c>
      <c r="N132">
        <f t="shared" ref="N132:N195" si="8">INT(A132)</f>
        <v>10787</v>
      </c>
    </row>
    <row r="133" spans="1:14">
      <c r="A133">
        <v>10788</v>
      </c>
      <c r="B133" s="83">
        <v>32391</v>
      </c>
      <c r="C133" s="83">
        <v>4428</v>
      </c>
      <c r="D133" s="83">
        <v>5612</v>
      </c>
      <c r="E133" s="83">
        <v>895</v>
      </c>
      <c r="F133" s="85">
        <f t="shared" si="7"/>
        <v>14536</v>
      </c>
      <c r="G133" s="83">
        <v>49006</v>
      </c>
      <c r="H133" s="83">
        <v>552.29999999999995</v>
      </c>
      <c r="I133" s="83">
        <v>28.92</v>
      </c>
      <c r="J133" s="83">
        <v>66.63</v>
      </c>
      <c r="K133" s="83">
        <v>7.63</v>
      </c>
      <c r="L133" s="83">
        <f t="shared" si="6"/>
        <v>37.920000000000023</v>
      </c>
      <c r="M133" s="83">
        <v>693.4</v>
      </c>
      <c r="N133">
        <f t="shared" si="8"/>
        <v>10788</v>
      </c>
    </row>
    <row r="134" spans="1:14">
      <c r="A134">
        <v>10789</v>
      </c>
      <c r="B134" s="83">
        <v>79293</v>
      </c>
      <c r="C134" s="83">
        <v>20157</v>
      </c>
      <c r="D134" s="83">
        <v>7843</v>
      </c>
      <c r="E134" s="83">
        <v>1133</v>
      </c>
      <c r="F134" s="85">
        <f t="shared" si="7"/>
        <v>46970</v>
      </c>
      <c r="G134" s="83">
        <v>115082</v>
      </c>
      <c r="H134" s="83">
        <v>1971.9906000000001</v>
      </c>
      <c r="I134" s="83">
        <v>166.84989999999999</v>
      </c>
      <c r="J134" s="83">
        <v>77.912300000000002</v>
      </c>
      <c r="K134" s="83">
        <v>6.8069999999999986</v>
      </c>
      <c r="L134" s="83">
        <f t="shared" si="6"/>
        <v>77.432600000000008</v>
      </c>
      <c r="M134" s="83">
        <v>2300.9924000000001</v>
      </c>
      <c r="N134">
        <f t="shared" si="8"/>
        <v>10789</v>
      </c>
    </row>
    <row r="135" spans="1:14">
      <c r="A135">
        <v>10790</v>
      </c>
      <c r="B135" s="83">
        <v>100543</v>
      </c>
      <c r="C135" s="83">
        <v>14315</v>
      </c>
      <c r="D135" s="83">
        <v>16352</v>
      </c>
      <c r="E135" s="83">
        <v>1397</v>
      </c>
      <c r="F135" s="85">
        <f t="shared" si="7"/>
        <v>38884</v>
      </c>
      <c r="G135" s="83">
        <v>142861</v>
      </c>
      <c r="H135" s="83">
        <v>3603.259</v>
      </c>
      <c r="I135" s="83">
        <v>163.23400000000001</v>
      </c>
      <c r="J135" s="83">
        <v>419.62159999999994</v>
      </c>
      <c r="K135" s="83">
        <v>18.461299999999998</v>
      </c>
      <c r="L135" s="83">
        <f t="shared" si="6"/>
        <v>328.21820000000008</v>
      </c>
      <c r="M135" s="83">
        <v>4532.7941000000001</v>
      </c>
      <c r="N135">
        <f t="shared" si="8"/>
        <v>10790</v>
      </c>
    </row>
    <row r="136" spans="1:14">
      <c r="A136">
        <v>10791</v>
      </c>
      <c r="B136" s="83">
        <v>128208</v>
      </c>
      <c r="C136" s="83">
        <v>26746</v>
      </c>
      <c r="D136" s="83">
        <v>23985</v>
      </c>
      <c r="E136" s="83">
        <v>3608</v>
      </c>
      <c r="F136" s="85">
        <f t="shared" si="7"/>
        <v>83896</v>
      </c>
      <c r="G136" s="83">
        <v>212951</v>
      </c>
      <c r="H136" s="83">
        <v>6524.1193999999987</v>
      </c>
      <c r="I136" s="83">
        <v>474.19179999999994</v>
      </c>
      <c r="J136" s="83">
        <v>406.8202</v>
      </c>
      <c r="K136" s="83">
        <v>98.886200000000002</v>
      </c>
      <c r="L136" s="83">
        <f t="shared" si="6"/>
        <v>624.76720000000068</v>
      </c>
      <c r="M136" s="83">
        <v>8128.7847999999994</v>
      </c>
      <c r="N136">
        <f t="shared" si="8"/>
        <v>10791</v>
      </c>
    </row>
    <row r="137" spans="1:14">
      <c r="A137">
        <v>10792</v>
      </c>
      <c r="B137" s="83">
        <v>56592</v>
      </c>
      <c r="C137" s="83">
        <v>5570</v>
      </c>
      <c r="D137" s="83">
        <v>20381</v>
      </c>
      <c r="E137" s="83">
        <v>1507</v>
      </c>
      <c r="F137" s="85">
        <f t="shared" si="7"/>
        <v>16127</v>
      </c>
      <c r="G137" s="83">
        <v>89037</v>
      </c>
      <c r="H137" s="83">
        <v>7.1676000000000002</v>
      </c>
      <c r="I137" s="83">
        <v>6.408199999999999</v>
      </c>
      <c r="J137" s="83">
        <v>6.2579000000000002</v>
      </c>
      <c r="K137" s="83">
        <v>2.4123999999999999</v>
      </c>
      <c r="L137" s="83">
        <f t="shared" si="6"/>
        <v>1605.7843999999998</v>
      </c>
      <c r="M137" s="83">
        <v>1628.0304999999998</v>
      </c>
      <c r="N137">
        <f t="shared" si="8"/>
        <v>10792</v>
      </c>
    </row>
    <row r="138" spans="1:14">
      <c r="A138">
        <v>10793</v>
      </c>
      <c r="B138" s="83">
        <v>49747</v>
      </c>
      <c r="C138" s="83">
        <v>7651</v>
      </c>
      <c r="D138" s="83">
        <v>5189</v>
      </c>
      <c r="E138" s="83">
        <v>421</v>
      </c>
      <c r="F138" s="85">
        <f t="shared" si="7"/>
        <v>23420</v>
      </c>
      <c r="G138" s="83">
        <v>71126</v>
      </c>
      <c r="H138" s="83">
        <v>960.87200000000007</v>
      </c>
      <c r="I138" s="83">
        <v>53.469799999999992</v>
      </c>
      <c r="J138" s="83">
        <v>51.048699999999997</v>
      </c>
      <c r="K138" s="83">
        <v>2.7803</v>
      </c>
      <c r="L138" s="83">
        <f t="shared" si="6"/>
        <v>58.099999999999724</v>
      </c>
      <c r="M138" s="83">
        <v>1126.2707999999998</v>
      </c>
      <c r="N138">
        <f t="shared" si="8"/>
        <v>10793</v>
      </c>
    </row>
    <row r="139" spans="1:14">
      <c r="A139">
        <v>10794</v>
      </c>
      <c r="B139" s="83">
        <v>37156</v>
      </c>
      <c r="C139" s="83">
        <v>7045</v>
      </c>
      <c r="D139" s="83">
        <v>4421</v>
      </c>
      <c r="E139" s="83">
        <v>778</v>
      </c>
      <c r="F139" s="85">
        <f t="shared" si="7"/>
        <v>21153</v>
      </c>
      <c r="G139" s="83">
        <v>56463</v>
      </c>
      <c r="H139" s="83">
        <v>806.76200000000006</v>
      </c>
      <c r="I139" s="83">
        <v>88.522999999999996</v>
      </c>
      <c r="J139" s="83">
        <v>61.980600000000003</v>
      </c>
      <c r="K139" s="83">
        <v>14.753000000000002</v>
      </c>
      <c r="L139" s="83">
        <f t="shared" si="6"/>
        <v>15.797999999999936</v>
      </c>
      <c r="M139" s="83">
        <v>987.81659999999999</v>
      </c>
      <c r="N139">
        <f t="shared" si="8"/>
        <v>10794</v>
      </c>
    </row>
    <row r="140" spans="1:14">
      <c r="A140">
        <v>10795</v>
      </c>
      <c r="B140" s="83">
        <v>45028</v>
      </c>
      <c r="C140" s="83">
        <v>2639</v>
      </c>
      <c r="D140" s="83">
        <v>3520</v>
      </c>
      <c r="E140" s="83">
        <v>457</v>
      </c>
      <c r="F140" s="85">
        <f t="shared" si="7"/>
        <v>8610</v>
      </c>
      <c r="G140" s="83">
        <v>54976</v>
      </c>
      <c r="H140" s="83">
        <v>992.11989999999992</v>
      </c>
      <c r="I140" s="83">
        <v>27.833199999999998</v>
      </c>
      <c r="J140" s="83">
        <v>55.697500000000005</v>
      </c>
      <c r="K140" s="83">
        <v>1.6316000000000002</v>
      </c>
      <c r="L140" s="83">
        <f t="shared" si="6"/>
        <v>36.940000000000005</v>
      </c>
      <c r="M140" s="83">
        <v>1114.2221999999999</v>
      </c>
      <c r="N140">
        <f t="shared" si="8"/>
        <v>10795</v>
      </c>
    </row>
    <row r="141" spans="1:14">
      <c r="A141">
        <v>10796</v>
      </c>
      <c r="B141" s="83">
        <v>40102</v>
      </c>
      <c r="C141" s="83">
        <v>2965</v>
      </c>
      <c r="D141" s="83">
        <v>3629</v>
      </c>
      <c r="E141" s="83">
        <v>359</v>
      </c>
      <c r="F141" s="85">
        <f t="shared" si="7"/>
        <v>12465</v>
      </c>
      <c r="G141" s="83">
        <v>53590</v>
      </c>
      <c r="H141" s="83">
        <v>816.68399999999997</v>
      </c>
      <c r="I141" s="83">
        <v>18.8949</v>
      </c>
      <c r="J141" s="83">
        <v>27.331100000000003</v>
      </c>
      <c r="K141" s="83">
        <v>9566.3028000000013</v>
      </c>
      <c r="L141" s="83">
        <f t="shared" si="6"/>
        <v>-9534.1136000000006</v>
      </c>
      <c r="M141" s="83">
        <v>895.09919999999988</v>
      </c>
      <c r="N141">
        <f t="shared" si="8"/>
        <v>10796</v>
      </c>
    </row>
    <row r="142" spans="1:14">
      <c r="A142">
        <v>10797</v>
      </c>
      <c r="B142" s="83">
        <v>53727</v>
      </c>
      <c r="C142" s="83">
        <v>6409</v>
      </c>
      <c r="D142" s="83">
        <v>7722</v>
      </c>
      <c r="E142" s="83">
        <v>879</v>
      </c>
      <c r="F142" s="85">
        <f t="shared" si="7"/>
        <v>26687</v>
      </c>
      <c r="G142" s="83">
        <v>82606</v>
      </c>
      <c r="H142" s="83">
        <v>1327.36</v>
      </c>
      <c r="I142" s="83">
        <v>60.139999999999993</v>
      </c>
      <c r="J142" s="83">
        <v>56.7</v>
      </c>
      <c r="K142" s="83">
        <v>7.58</v>
      </c>
      <c r="L142" s="83">
        <f t="shared" si="6"/>
        <v>61.140000000000185</v>
      </c>
      <c r="M142" s="83">
        <v>1512.92</v>
      </c>
      <c r="N142">
        <f t="shared" si="8"/>
        <v>10797</v>
      </c>
    </row>
    <row r="143" spans="1:14">
      <c r="A143">
        <v>10798</v>
      </c>
      <c r="B143" s="83">
        <v>46137</v>
      </c>
      <c r="C143" s="83">
        <v>3419</v>
      </c>
      <c r="D143" s="83">
        <v>8891</v>
      </c>
      <c r="E143" s="83">
        <v>1004</v>
      </c>
      <c r="F143" s="85">
        <f t="shared" si="7"/>
        <v>10395</v>
      </c>
      <c r="G143" s="83">
        <v>63008</v>
      </c>
      <c r="H143" s="83">
        <v>1111.3125000000002</v>
      </c>
      <c r="I143" s="83">
        <v>39.520600000000002</v>
      </c>
      <c r="J143" s="83">
        <v>84.936199999999999</v>
      </c>
      <c r="K143" s="83">
        <v>4.2492999999999999</v>
      </c>
      <c r="L143" s="83">
        <f t="shared" si="6"/>
        <v>31.739899999999686</v>
      </c>
      <c r="M143" s="83">
        <v>1271.7584999999999</v>
      </c>
      <c r="N143">
        <f t="shared" si="8"/>
        <v>10798</v>
      </c>
    </row>
    <row r="144" spans="1:14">
      <c r="A144">
        <v>10799</v>
      </c>
      <c r="B144" s="83">
        <v>48903</v>
      </c>
      <c r="C144" s="83">
        <v>3755</v>
      </c>
      <c r="D144" s="83">
        <v>5567</v>
      </c>
      <c r="E144" s="83">
        <v>489</v>
      </c>
      <c r="F144" s="85">
        <f t="shared" si="7"/>
        <v>13338</v>
      </c>
      <c r="G144" s="83">
        <v>64542</v>
      </c>
      <c r="H144" s="83">
        <v>730.14099999999996</v>
      </c>
      <c r="I144" s="83">
        <v>22.238799999999998</v>
      </c>
      <c r="J144" s="83">
        <v>42.674100000000003</v>
      </c>
      <c r="K144" s="83">
        <v>6.5353000000000003</v>
      </c>
      <c r="L144" s="83">
        <f t="shared" si="6"/>
        <v>24.552999999999926</v>
      </c>
      <c r="M144" s="83">
        <v>826.14219999999989</v>
      </c>
      <c r="N144">
        <f t="shared" si="8"/>
        <v>10799</v>
      </c>
    </row>
    <row r="145" spans="1:14">
      <c r="A145">
        <v>10800</v>
      </c>
      <c r="B145" s="83">
        <v>25701</v>
      </c>
      <c r="C145" s="83">
        <v>7192</v>
      </c>
      <c r="D145" s="83">
        <v>7809</v>
      </c>
      <c r="E145" s="83">
        <v>520</v>
      </c>
      <c r="F145" s="85">
        <f t="shared" si="7"/>
        <v>17152</v>
      </c>
      <c r="G145" s="83">
        <v>43990</v>
      </c>
      <c r="H145" s="83">
        <v>329.70979999999997</v>
      </c>
      <c r="I145" s="83">
        <v>35.021999999999998</v>
      </c>
      <c r="J145" s="83">
        <v>37.929600000000001</v>
      </c>
      <c r="K145" s="83">
        <v>0.78990000000000005</v>
      </c>
      <c r="L145" s="83">
        <f t="shared" si="6"/>
        <v>6.690500000000017</v>
      </c>
      <c r="M145" s="83">
        <v>410.14179999999999</v>
      </c>
      <c r="N145">
        <f t="shared" si="8"/>
        <v>10800</v>
      </c>
    </row>
    <row r="146" spans="1:14">
      <c r="A146">
        <v>10801</v>
      </c>
      <c r="B146" s="83">
        <v>26300</v>
      </c>
      <c r="C146" s="83">
        <v>4695</v>
      </c>
      <c r="D146" s="83">
        <v>7916</v>
      </c>
      <c r="E146" s="83">
        <v>1000</v>
      </c>
      <c r="F146" s="85">
        <f t="shared" si="7"/>
        <v>11924</v>
      </c>
      <c r="G146" s="83">
        <v>42445</v>
      </c>
      <c r="H146" s="83">
        <v>591.17680000000007</v>
      </c>
      <c r="I146" s="83">
        <v>42.682000000000002</v>
      </c>
      <c r="J146" s="83">
        <v>124.4374</v>
      </c>
      <c r="K146" s="83">
        <v>6.5149999999999997</v>
      </c>
      <c r="L146" s="83">
        <f t="shared" si="6"/>
        <v>-2.7411000000001726</v>
      </c>
      <c r="M146" s="83">
        <v>762.07009999999991</v>
      </c>
      <c r="N146">
        <f t="shared" si="8"/>
        <v>10801</v>
      </c>
    </row>
    <row r="147" spans="1:14">
      <c r="A147">
        <v>10802</v>
      </c>
      <c r="B147" s="83">
        <v>43812</v>
      </c>
      <c r="C147" s="83">
        <v>5606</v>
      </c>
      <c r="D147" s="83">
        <v>6741</v>
      </c>
      <c r="E147" s="83">
        <v>706</v>
      </c>
      <c r="F147" s="85">
        <f t="shared" si="7"/>
        <v>14594</v>
      </c>
      <c r="G147" s="83">
        <v>60247</v>
      </c>
      <c r="H147" s="83">
        <v>1273.8327999999999</v>
      </c>
      <c r="I147" s="83">
        <v>67.109200000000001</v>
      </c>
      <c r="J147" s="83">
        <v>124.08319999999999</v>
      </c>
      <c r="K147" s="83">
        <v>12.026899999999999</v>
      </c>
      <c r="L147" s="83">
        <f t="shared" si="6"/>
        <v>59.715400000000272</v>
      </c>
      <c r="M147" s="83">
        <v>1536.7675000000002</v>
      </c>
      <c r="N147">
        <f t="shared" si="8"/>
        <v>10802</v>
      </c>
    </row>
    <row r="148" spans="1:14">
      <c r="A148">
        <v>10803</v>
      </c>
      <c r="B148" s="83">
        <v>56432</v>
      </c>
      <c r="C148" s="83">
        <v>3368</v>
      </c>
      <c r="D148" s="83">
        <v>13253</v>
      </c>
      <c r="E148" s="83">
        <v>1989</v>
      </c>
      <c r="F148" s="85">
        <f t="shared" si="7"/>
        <v>8925</v>
      </c>
      <c r="G148" s="83">
        <v>77231</v>
      </c>
      <c r="H148" s="83">
        <v>891.84779999999989</v>
      </c>
      <c r="I148" s="83">
        <v>22.5</v>
      </c>
      <c r="J148" s="83">
        <v>82.537999999999997</v>
      </c>
      <c r="K148" s="83">
        <v>9.4359999999999999</v>
      </c>
      <c r="L148" s="83">
        <f t="shared" si="6"/>
        <v>-47.105799999999995</v>
      </c>
      <c r="M148" s="83">
        <v>959.21599999999989</v>
      </c>
      <c r="N148">
        <f t="shared" si="8"/>
        <v>10803</v>
      </c>
    </row>
    <row r="149" spans="1:14">
      <c r="A149">
        <v>10804</v>
      </c>
      <c r="B149" s="83">
        <v>50761</v>
      </c>
      <c r="C149" s="83">
        <v>3413</v>
      </c>
      <c r="D149" s="83">
        <v>9673</v>
      </c>
      <c r="E149" s="83">
        <v>805</v>
      </c>
      <c r="F149" s="85">
        <f t="shared" si="7"/>
        <v>10067</v>
      </c>
      <c r="G149" s="83">
        <v>67893</v>
      </c>
      <c r="H149" s="83">
        <v>728.87</v>
      </c>
      <c r="I149" s="83">
        <v>22.600000000000005</v>
      </c>
      <c r="J149" s="83">
        <v>70.16</v>
      </c>
      <c r="K149" s="83">
        <v>10.379999999999999</v>
      </c>
      <c r="L149" s="83">
        <f t="shared" si="6"/>
        <v>27.420000000000169</v>
      </c>
      <c r="M149" s="83">
        <v>859.43000000000018</v>
      </c>
      <c r="N149">
        <f t="shared" si="8"/>
        <v>10804</v>
      </c>
    </row>
    <row r="150" spans="1:14">
      <c r="A150">
        <v>10805</v>
      </c>
      <c r="B150" s="83">
        <v>89287.010000000009</v>
      </c>
      <c r="C150" s="83">
        <v>6108</v>
      </c>
      <c r="D150" s="83">
        <v>15564.720000000001</v>
      </c>
      <c r="E150" s="83">
        <v>1532</v>
      </c>
      <c r="F150" s="85">
        <f t="shared" si="7"/>
        <v>15311.090999999986</v>
      </c>
      <c r="G150" s="83">
        <v>115586.821</v>
      </c>
      <c r="H150" s="83">
        <v>1772.328</v>
      </c>
      <c r="I150" s="83">
        <v>27914.843000000001</v>
      </c>
      <c r="J150" s="83">
        <v>190.89699999999999</v>
      </c>
      <c r="K150" s="83">
        <v>15190.842000000001</v>
      </c>
      <c r="L150" s="83">
        <f t="shared" si="6"/>
        <v>-43052.66</v>
      </c>
      <c r="M150" s="83">
        <v>2016.25</v>
      </c>
      <c r="N150">
        <f t="shared" si="8"/>
        <v>10805</v>
      </c>
    </row>
    <row r="151" spans="1:14">
      <c r="A151">
        <v>10806</v>
      </c>
      <c r="B151" s="83">
        <v>98527</v>
      </c>
      <c r="C151" s="83">
        <v>6901</v>
      </c>
      <c r="D151" s="83">
        <v>12806</v>
      </c>
      <c r="E151" s="83">
        <v>1238</v>
      </c>
      <c r="F151" s="85">
        <f t="shared" si="7"/>
        <v>18328</v>
      </c>
      <c r="G151" s="83">
        <v>123998</v>
      </c>
      <c r="H151" s="83">
        <v>1473.7016000000001</v>
      </c>
      <c r="I151" s="83">
        <v>44.973799999999997</v>
      </c>
      <c r="J151" s="83">
        <v>88.466399999999993</v>
      </c>
      <c r="K151" s="83">
        <v>17.354299999999995</v>
      </c>
      <c r="L151" s="83">
        <f t="shared" si="6"/>
        <v>44.906099999999697</v>
      </c>
      <c r="M151" s="83">
        <v>1669.4021999999998</v>
      </c>
      <c r="N151">
        <f t="shared" si="8"/>
        <v>10806</v>
      </c>
    </row>
    <row r="152" spans="1:14">
      <c r="A152">
        <v>10807</v>
      </c>
      <c r="B152" s="83">
        <v>90505</v>
      </c>
      <c r="C152" s="83">
        <v>42643</v>
      </c>
      <c r="D152" s="83">
        <v>22981</v>
      </c>
      <c r="E152" s="83">
        <v>3524</v>
      </c>
      <c r="F152" s="85">
        <f t="shared" si="7"/>
        <v>127282</v>
      </c>
      <c r="G152" s="83">
        <v>201649</v>
      </c>
      <c r="H152" s="83">
        <v>2439.4699999999998</v>
      </c>
      <c r="I152" s="83">
        <v>301.41999999999996</v>
      </c>
      <c r="J152" s="83">
        <v>139.21</v>
      </c>
      <c r="K152" s="83">
        <v>9.11</v>
      </c>
      <c r="L152" s="83">
        <f t="shared" si="6"/>
        <v>201.66000000000059</v>
      </c>
      <c r="M152" s="83">
        <v>3090.8700000000003</v>
      </c>
      <c r="N152">
        <f t="shared" si="8"/>
        <v>10807</v>
      </c>
    </row>
    <row r="153" spans="1:14">
      <c r="A153">
        <v>10808</v>
      </c>
      <c r="B153" s="83">
        <v>57941</v>
      </c>
      <c r="C153" s="83">
        <v>15952</v>
      </c>
      <c r="D153" s="83">
        <v>7194</v>
      </c>
      <c r="E153" s="83">
        <v>1913</v>
      </c>
      <c r="F153" s="85">
        <f t="shared" si="7"/>
        <v>40425</v>
      </c>
      <c r="G153" s="83">
        <v>91521</v>
      </c>
      <c r="H153" s="83">
        <v>780.89929999999993</v>
      </c>
      <c r="I153" s="83">
        <v>100.58720000000001</v>
      </c>
      <c r="J153" s="83">
        <v>43.1877</v>
      </c>
      <c r="K153" s="83">
        <v>7.9995000000000003</v>
      </c>
      <c r="L153" s="83">
        <f t="shared" si="6"/>
        <v>60.050100000000171</v>
      </c>
      <c r="M153" s="83">
        <v>992.7238000000001</v>
      </c>
      <c r="N153">
        <f t="shared" si="8"/>
        <v>10808</v>
      </c>
    </row>
    <row r="154" spans="1:14">
      <c r="A154">
        <v>10809</v>
      </c>
      <c r="B154" s="83">
        <v>56520</v>
      </c>
      <c r="C154" s="83">
        <v>20721</v>
      </c>
      <c r="D154" s="83">
        <v>6326</v>
      </c>
      <c r="E154" s="83">
        <v>756</v>
      </c>
      <c r="F154" s="85">
        <f t="shared" si="7"/>
        <v>55005</v>
      </c>
      <c r="G154" s="83">
        <v>97886</v>
      </c>
      <c r="H154" s="83">
        <v>1170.7148</v>
      </c>
      <c r="I154" s="83">
        <v>134.22899999999998</v>
      </c>
      <c r="J154" s="83">
        <v>70.848799999999997</v>
      </c>
      <c r="K154" s="83">
        <v>0</v>
      </c>
      <c r="L154" s="83">
        <f t="shared" si="6"/>
        <v>102.3809999999999</v>
      </c>
      <c r="M154" s="83">
        <v>1478.1735999999999</v>
      </c>
      <c r="N154">
        <f t="shared" si="8"/>
        <v>10809</v>
      </c>
    </row>
    <row r="155" spans="1:14">
      <c r="A155">
        <v>10810</v>
      </c>
      <c r="B155" s="83">
        <v>22214</v>
      </c>
      <c r="C155" s="83">
        <v>5195</v>
      </c>
      <c r="D155" s="83">
        <v>5984</v>
      </c>
      <c r="E155" s="83">
        <v>463</v>
      </c>
      <c r="F155" s="85">
        <f t="shared" si="7"/>
        <v>14409</v>
      </c>
      <c r="G155" s="83">
        <v>37875</v>
      </c>
      <c r="H155" s="83">
        <v>289.97359999999998</v>
      </c>
      <c r="I155" s="83">
        <v>23.639999999999997</v>
      </c>
      <c r="J155" s="83">
        <v>45.028400000000005</v>
      </c>
      <c r="K155" s="83">
        <v>10.638</v>
      </c>
      <c r="L155" s="83">
        <f t="shared" si="6"/>
        <v>6.6410000000000675</v>
      </c>
      <c r="M155" s="83">
        <v>375.92100000000005</v>
      </c>
      <c r="N155">
        <f t="shared" si="8"/>
        <v>10810</v>
      </c>
    </row>
    <row r="156" spans="1:14">
      <c r="A156">
        <v>10811</v>
      </c>
      <c r="B156" s="83">
        <v>72962</v>
      </c>
      <c r="C156" s="83">
        <v>221</v>
      </c>
      <c r="D156" s="83">
        <v>14519</v>
      </c>
      <c r="E156" s="83">
        <v>147</v>
      </c>
      <c r="F156" s="85">
        <f t="shared" si="7"/>
        <v>16126</v>
      </c>
      <c r="G156" s="83">
        <v>103533</v>
      </c>
      <c r="H156" s="83">
        <v>588.31000000000006</v>
      </c>
      <c r="I156" s="83">
        <v>3.22</v>
      </c>
      <c r="J156" s="83">
        <v>43.91</v>
      </c>
      <c r="K156" s="83">
        <v>3.69</v>
      </c>
      <c r="L156" s="83">
        <f t="shared" si="6"/>
        <v>3.3399999999999728</v>
      </c>
      <c r="M156" s="83">
        <v>642.47</v>
      </c>
      <c r="N156">
        <f t="shared" si="8"/>
        <v>10811</v>
      </c>
    </row>
    <row r="157" spans="1:14">
      <c r="A157">
        <v>10812</v>
      </c>
      <c r="B157" s="83">
        <v>19571</v>
      </c>
      <c r="C157" s="83">
        <v>4545</v>
      </c>
      <c r="D157" s="83">
        <v>3552</v>
      </c>
      <c r="E157" s="83">
        <v>441</v>
      </c>
      <c r="F157" s="85">
        <f t="shared" si="7"/>
        <v>13520</v>
      </c>
      <c r="G157" s="83">
        <v>32539</v>
      </c>
      <c r="H157" s="83">
        <v>228.8151</v>
      </c>
      <c r="I157" s="83">
        <v>10.283999999999999</v>
      </c>
      <c r="J157" s="83">
        <v>41.063000000000002</v>
      </c>
      <c r="K157" s="83">
        <v>1.7020999999999999</v>
      </c>
      <c r="L157" s="83">
        <f t="shared" si="6"/>
        <v>13.182600000000017</v>
      </c>
      <c r="M157" s="83">
        <v>295.04680000000002</v>
      </c>
      <c r="N157">
        <f t="shared" si="8"/>
        <v>10812</v>
      </c>
    </row>
    <row r="158" spans="1:14">
      <c r="A158">
        <v>10813</v>
      </c>
      <c r="B158" s="83">
        <v>19917</v>
      </c>
      <c r="C158" s="83">
        <v>4630</v>
      </c>
      <c r="D158" s="83">
        <v>8260</v>
      </c>
      <c r="E158" s="83">
        <v>831</v>
      </c>
      <c r="F158" s="85">
        <f t="shared" si="7"/>
        <v>13279</v>
      </c>
      <c r="G158" s="83">
        <v>37657</v>
      </c>
      <c r="H158" s="83">
        <v>353.7457</v>
      </c>
      <c r="I158" s="83">
        <v>34.6783</v>
      </c>
      <c r="J158" s="83">
        <v>22.551399999999997</v>
      </c>
      <c r="K158" s="83">
        <v>5.9497000000000009</v>
      </c>
      <c r="L158" s="83">
        <f t="shared" si="6"/>
        <v>10.706200000000013</v>
      </c>
      <c r="M158" s="83">
        <v>427.63130000000001</v>
      </c>
      <c r="N158">
        <f t="shared" si="8"/>
        <v>10813</v>
      </c>
    </row>
    <row r="159" spans="1:14">
      <c r="A159">
        <v>10814</v>
      </c>
      <c r="B159" s="83">
        <v>36726</v>
      </c>
      <c r="C159" s="83">
        <v>9426</v>
      </c>
      <c r="D159" s="83">
        <v>22545</v>
      </c>
      <c r="E159" s="83">
        <v>2079</v>
      </c>
      <c r="F159" s="85">
        <f t="shared" si="7"/>
        <v>33658</v>
      </c>
      <c r="G159" s="83">
        <v>85582</v>
      </c>
      <c r="H159" s="83">
        <v>919.4271</v>
      </c>
      <c r="I159" s="83">
        <v>61.312099999999994</v>
      </c>
      <c r="J159" s="83">
        <v>169.57309999999998</v>
      </c>
      <c r="K159" s="83">
        <v>7.0275999999999996</v>
      </c>
      <c r="L159" s="83">
        <f t="shared" si="6"/>
        <v>59.904700000000027</v>
      </c>
      <c r="M159" s="83">
        <v>1217.2446</v>
      </c>
      <c r="N159">
        <f t="shared" si="8"/>
        <v>10814</v>
      </c>
    </row>
    <row r="160" spans="1:14">
      <c r="A160">
        <v>10815</v>
      </c>
      <c r="B160" s="83">
        <v>50501</v>
      </c>
      <c r="C160" s="83">
        <v>11352</v>
      </c>
      <c r="D160" s="83">
        <v>11001</v>
      </c>
      <c r="E160" s="83">
        <v>836</v>
      </c>
      <c r="F160" s="85">
        <f t="shared" si="7"/>
        <v>29030</v>
      </c>
      <c r="G160" s="83">
        <v>80016</v>
      </c>
      <c r="H160" s="83">
        <v>939.37379999999996</v>
      </c>
      <c r="I160" s="83">
        <v>71.480200000000011</v>
      </c>
      <c r="J160" s="83">
        <v>90.581999999999994</v>
      </c>
      <c r="K160" s="83">
        <v>10.989600000000001</v>
      </c>
      <c r="L160" s="83">
        <f t="shared" si="6"/>
        <v>35.916600000000066</v>
      </c>
      <c r="M160" s="83">
        <v>1148.3422</v>
      </c>
      <c r="N160">
        <f t="shared" si="8"/>
        <v>10815</v>
      </c>
    </row>
    <row r="161" spans="1:14">
      <c r="A161">
        <v>10816</v>
      </c>
      <c r="B161" s="83">
        <v>37632</v>
      </c>
      <c r="C161" s="83">
        <v>12496</v>
      </c>
      <c r="D161" s="83">
        <v>5120</v>
      </c>
      <c r="E161" s="83">
        <v>536</v>
      </c>
      <c r="F161" s="85">
        <f t="shared" si="7"/>
        <v>44108</v>
      </c>
      <c r="G161" s="83">
        <v>74900</v>
      </c>
      <c r="H161" s="83">
        <v>780.62669999999991</v>
      </c>
      <c r="I161" s="83">
        <v>64.929500000000004</v>
      </c>
      <c r="J161" s="83">
        <v>58.492300000000007</v>
      </c>
      <c r="K161" s="83">
        <v>2.2284000000000002</v>
      </c>
      <c r="L161" s="83">
        <f t="shared" si="6"/>
        <v>85.459000000000088</v>
      </c>
      <c r="M161" s="83">
        <v>991.73590000000002</v>
      </c>
      <c r="N161">
        <f t="shared" si="8"/>
        <v>10816</v>
      </c>
    </row>
    <row r="162" spans="1:14">
      <c r="A162">
        <v>10817</v>
      </c>
      <c r="B162" s="83">
        <v>125770</v>
      </c>
      <c r="C162" s="83">
        <v>54352</v>
      </c>
      <c r="D162" s="83">
        <v>14696</v>
      </c>
      <c r="E162" s="83">
        <v>2460</v>
      </c>
      <c r="F162" s="85">
        <f t="shared" si="7"/>
        <v>186070</v>
      </c>
      <c r="G162" s="83">
        <v>274644</v>
      </c>
      <c r="H162" s="83">
        <v>5833.1419999999989</v>
      </c>
      <c r="I162" s="83">
        <v>1117.3486</v>
      </c>
      <c r="J162" s="83">
        <v>377.6416000000001</v>
      </c>
      <c r="K162" s="83">
        <v>44.548299999999998</v>
      </c>
      <c r="L162" s="83">
        <f t="shared" si="6"/>
        <v>1596.1860000000011</v>
      </c>
      <c r="M162" s="83">
        <v>8968.8665000000001</v>
      </c>
      <c r="N162">
        <f t="shared" si="8"/>
        <v>10817</v>
      </c>
    </row>
    <row r="163" spans="1:14">
      <c r="A163">
        <v>10818</v>
      </c>
      <c r="B163" s="83">
        <v>36158</v>
      </c>
      <c r="C163" s="83">
        <v>20521</v>
      </c>
      <c r="D163" s="83">
        <v>3225</v>
      </c>
      <c r="E163" s="83">
        <v>397</v>
      </c>
      <c r="F163" s="85">
        <f t="shared" si="7"/>
        <v>63384</v>
      </c>
      <c r="G163" s="83">
        <v>82643</v>
      </c>
      <c r="H163" s="83">
        <v>676.22929999999997</v>
      </c>
      <c r="I163" s="83">
        <v>139.97460000000001</v>
      </c>
      <c r="J163" s="83">
        <v>23.568100000000005</v>
      </c>
      <c r="K163" s="83">
        <v>5.5498999999999992</v>
      </c>
      <c r="L163" s="83">
        <f t="shared" si="6"/>
        <v>166.75289999999998</v>
      </c>
      <c r="M163" s="83">
        <v>1012.0748</v>
      </c>
      <c r="N163">
        <f t="shared" si="8"/>
        <v>10818</v>
      </c>
    </row>
    <row r="164" spans="1:14">
      <c r="A164">
        <v>10819</v>
      </c>
      <c r="B164" s="83">
        <v>301384</v>
      </c>
      <c r="C164" s="83">
        <v>36680</v>
      </c>
      <c r="D164" s="83">
        <v>14544</v>
      </c>
      <c r="E164" s="83">
        <v>1002</v>
      </c>
      <c r="F164" s="85">
        <f t="shared" si="7"/>
        <v>167331</v>
      </c>
      <c r="G164" s="83">
        <v>447581</v>
      </c>
      <c r="H164" s="83">
        <v>14815.55</v>
      </c>
      <c r="I164" s="83">
        <v>299.09000000000003</v>
      </c>
      <c r="J164" s="83">
        <v>498.12</v>
      </c>
      <c r="K164" s="83">
        <v>40.81</v>
      </c>
      <c r="L164" s="83">
        <f t="shared" si="6"/>
        <v>3391.7700000000009</v>
      </c>
      <c r="M164" s="83">
        <v>19045.34</v>
      </c>
      <c r="N164">
        <f t="shared" si="8"/>
        <v>10819</v>
      </c>
    </row>
    <row r="165" spans="1:14">
      <c r="A165">
        <v>10820</v>
      </c>
      <c r="B165" s="83">
        <v>48199</v>
      </c>
      <c r="C165" s="83">
        <v>13018</v>
      </c>
      <c r="D165" s="83">
        <v>5509</v>
      </c>
      <c r="E165" s="83">
        <v>458</v>
      </c>
      <c r="F165" s="85">
        <f t="shared" si="7"/>
        <v>34139</v>
      </c>
      <c r="G165" s="83">
        <v>75287</v>
      </c>
      <c r="H165" s="83">
        <v>665.81380000000001</v>
      </c>
      <c r="I165" s="83">
        <v>26.758600000000001</v>
      </c>
      <c r="J165" s="83">
        <v>39.842299999999994</v>
      </c>
      <c r="K165" s="83">
        <v>1.8521000000000001</v>
      </c>
      <c r="L165" s="83">
        <f t="shared" si="6"/>
        <v>111.0631999999998</v>
      </c>
      <c r="M165" s="83">
        <v>845.32999999999981</v>
      </c>
      <c r="N165">
        <f t="shared" si="8"/>
        <v>10820</v>
      </c>
    </row>
    <row r="166" spans="1:14">
      <c r="A166">
        <v>10821</v>
      </c>
      <c r="B166" s="83">
        <v>108520</v>
      </c>
      <c r="C166" s="83">
        <v>53145</v>
      </c>
      <c r="D166" s="83">
        <v>13869</v>
      </c>
      <c r="E166" s="83">
        <v>1384</v>
      </c>
      <c r="F166" s="85">
        <f t="shared" si="7"/>
        <v>155798</v>
      </c>
      <c r="G166" s="83">
        <v>226426</v>
      </c>
      <c r="H166" s="83">
        <v>2587.5687999999996</v>
      </c>
      <c r="I166" s="83">
        <v>432.44900000000001</v>
      </c>
      <c r="J166" s="83">
        <v>177.16370000000001</v>
      </c>
      <c r="K166" s="83">
        <v>19.3782</v>
      </c>
      <c r="L166" s="83">
        <f t="shared" si="6"/>
        <v>398.3292000000003</v>
      </c>
      <c r="M166" s="83">
        <v>3614.8888999999999</v>
      </c>
      <c r="N166">
        <f t="shared" si="8"/>
        <v>10821</v>
      </c>
    </row>
    <row r="167" spans="1:14">
      <c r="A167">
        <v>10822</v>
      </c>
      <c r="B167" s="83">
        <v>178866</v>
      </c>
      <c r="C167" s="83">
        <v>55634</v>
      </c>
      <c r="D167" s="83">
        <v>39406</v>
      </c>
      <c r="E167" s="83">
        <v>6187</v>
      </c>
      <c r="F167" s="85">
        <f t="shared" si="7"/>
        <v>142182</v>
      </c>
      <c r="G167" s="83">
        <v>311007</v>
      </c>
      <c r="H167" s="83">
        <v>7999.0241999999998</v>
      </c>
      <c r="I167" s="83">
        <v>598.53789999999992</v>
      </c>
      <c r="J167" s="83">
        <v>1060.2107000000001</v>
      </c>
      <c r="K167" s="83">
        <v>142.0591</v>
      </c>
      <c r="L167" s="83">
        <f t="shared" si="6"/>
        <v>1383.3129000000004</v>
      </c>
      <c r="M167" s="83">
        <v>11183.1448</v>
      </c>
      <c r="N167">
        <f t="shared" si="8"/>
        <v>10822</v>
      </c>
    </row>
    <row r="168" spans="1:14">
      <c r="A168">
        <v>10823</v>
      </c>
      <c r="B168" s="83">
        <v>167907</v>
      </c>
      <c r="C168" s="83">
        <v>12809</v>
      </c>
      <c r="D168" s="83">
        <v>13367</v>
      </c>
      <c r="E168" s="83">
        <v>1731</v>
      </c>
      <c r="F168" s="85">
        <f t="shared" si="7"/>
        <v>38410</v>
      </c>
      <c r="G168" s="83">
        <v>208606</v>
      </c>
      <c r="H168" s="83">
        <v>6072.982500000001</v>
      </c>
      <c r="I168" s="83">
        <v>197.80150000000003</v>
      </c>
      <c r="J168" s="83">
        <v>120.9661</v>
      </c>
      <c r="K168" s="83">
        <v>2963.9839999999999</v>
      </c>
      <c r="L168" s="83">
        <f t="shared" si="6"/>
        <v>-1633.8048999999996</v>
      </c>
      <c r="M168" s="83">
        <v>7721.9292000000014</v>
      </c>
      <c r="N168">
        <f t="shared" si="8"/>
        <v>10823</v>
      </c>
    </row>
    <row r="169" spans="1:14">
      <c r="A169">
        <v>10824</v>
      </c>
      <c r="B169" s="83">
        <v>18022</v>
      </c>
      <c r="C169" s="83">
        <v>2187</v>
      </c>
      <c r="D169" s="83">
        <v>2154</v>
      </c>
      <c r="E169" s="83">
        <v>420</v>
      </c>
      <c r="F169" s="85">
        <f t="shared" si="7"/>
        <v>6994</v>
      </c>
      <c r="G169" s="83">
        <v>25403</v>
      </c>
      <c r="H169" s="83">
        <v>142.55739999999997</v>
      </c>
      <c r="I169" s="83">
        <v>8.0952000000000002</v>
      </c>
      <c r="J169" s="83">
        <v>10.439299999999999</v>
      </c>
      <c r="K169" s="83">
        <v>1.5499000000000001</v>
      </c>
      <c r="L169" s="83">
        <f t="shared" si="6"/>
        <v>11.659600000000058</v>
      </c>
      <c r="M169" s="83">
        <v>174.30140000000003</v>
      </c>
      <c r="N169">
        <f t="shared" si="8"/>
        <v>10824</v>
      </c>
    </row>
    <row r="170" spans="1:14">
      <c r="A170">
        <v>10825</v>
      </c>
      <c r="B170" s="83">
        <v>77757</v>
      </c>
      <c r="C170" s="83">
        <v>1242</v>
      </c>
      <c r="D170" s="83">
        <v>9148</v>
      </c>
      <c r="E170" s="83">
        <v>314</v>
      </c>
      <c r="F170" s="85">
        <f t="shared" si="7"/>
        <v>24075</v>
      </c>
      <c r="G170" s="83">
        <v>110052</v>
      </c>
      <c r="H170" s="83">
        <v>1612.8012999999999</v>
      </c>
      <c r="I170" s="83">
        <v>4.8226000000000004</v>
      </c>
      <c r="J170" s="83">
        <v>13.073199999999998</v>
      </c>
      <c r="K170" s="83">
        <v>0.36209999999999998</v>
      </c>
      <c r="L170" s="83">
        <f t="shared" si="6"/>
        <v>107.82750000000017</v>
      </c>
      <c r="M170" s="83">
        <v>1738.8867</v>
      </c>
      <c r="N170">
        <f t="shared" si="8"/>
        <v>10825</v>
      </c>
    </row>
    <row r="171" spans="1:14">
      <c r="A171">
        <v>10826</v>
      </c>
      <c r="B171" s="83">
        <v>72274</v>
      </c>
      <c r="C171" s="83">
        <v>14957</v>
      </c>
      <c r="D171" s="83">
        <v>4998</v>
      </c>
      <c r="E171" s="83">
        <v>975</v>
      </c>
      <c r="F171" s="85">
        <f t="shared" si="7"/>
        <v>52361</v>
      </c>
      <c r="G171" s="83">
        <v>115651</v>
      </c>
      <c r="H171" s="83">
        <v>1622.3332999999998</v>
      </c>
      <c r="I171" s="83">
        <v>154.60589999999999</v>
      </c>
      <c r="J171" s="83">
        <v>105.18060000000001</v>
      </c>
      <c r="K171" s="83">
        <v>15.715400000000002</v>
      </c>
      <c r="L171" s="83">
        <f t="shared" si="6"/>
        <v>160.83619999999991</v>
      </c>
      <c r="M171" s="83">
        <v>2058.6713999999997</v>
      </c>
      <c r="N171">
        <f t="shared" si="8"/>
        <v>10826</v>
      </c>
    </row>
    <row r="172" spans="1:14">
      <c r="A172">
        <v>10827</v>
      </c>
      <c r="B172" s="83">
        <v>85033</v>
      </c>
      <c r="C172" s="83">
        <v>47634</v>
      </c>
      <c r="D172" s="83">
        <v>6531</v>
      </c>
      <c r="E172" s="83">
        <v>1071</v>
      </c>
      <c r="F172" s="85">
        <f t="shared" si="7"/>
        <v>145374</v>
      </c>
      <c r="G172" s="83">
        <v>190375</v>
      </c>
      <c r="H172" s="83">
        <v>4514.8879000000006</v>
      </c>
      <c r="I172" s="83">
        <v>855.80390000000011</v>
      </c>
      <c r="J172" s="83">
        <v>129.21289999999999</v>
      </c>
      <c r="K172" s="83">
        <v>25.782499999999999</v>
      </c>
      <c r="L172" s="83">
        <f t="shared" si="6"/>
        <v>550.22509999999829</v>
      </c>
      <c r="M172" s="83">
        <v>6075.912299999999</v>
      </c>
      <c r="N172">
        <f t="shared" si="8"/>
        <v>10827</v>
      </c>
    </row>
    <row r="173" spans="1:14">
      <c r="A173">
        <v>10828</v>
      </c>
      <c r="B173" s="83">
        <v>97794</v>
      </c>
      <c r="C173" s="83">
        <v>7651</v>
      </c>
      <c r="D173" s="83">
        <v>5111</v>
      </c>
      <c r="E173" s="83">
        <v>460</v>
      </c>
      <c r="F173" s="85">
        <f t="shared" si="7"/>
        <v>44021</v>
      </c>
      <c r="G173" s="83">
        <v>139735</v>
      </c>
      <c r="H173" s="83">
        <v>2251.83</v>
      </c>
      <c r="I173" s="83">
        <v>102.80999999999999</v>
      </c>
      <c r="J173" s="83">
        <v>47.8</v>
      </c>
      <c r="K173" s="83">
        <v>11.38</v>
      </c>
      <c r="L173" s="83">
        <f t="shared" si="6"/>
        <v>213.65000000000032</v>
      </c>
      <c r="M173" s="83">
        <v>2627.4700000000003</v>
      </c>
      <c r="N173">
        <f t="shared" si="8"/>
        <v>10828</v>
      </c>
    </row>
    <row r="174" spans="1:14">
      <c r="A174">
        <v>10829</v>
      </c>
      <c r="B174" s="83">
        <v>96547</v>
      </c>
      <c r="C174" s="83">
        <v>17572</v>
      </c>
      <c r="D174" s="83">
        <v>14749</v>
      </c>
      <c r="E174" s="83">
        <v>1889</v>
      </c>
      <c r="F174" s="85">
        <f t="shared" si="7"/>
        <v>59686</v>
      </c>
      <c r="G174" s="83">
        <v>155299</v>
      </c>
      <c r="H174" s="83">
        <v>6092.9142999999995</v>
      </c>
      <c r="I174" s="83">
        <v>431.16639999999995</v>
      </c>
      <c r="J174" s="83">
        <v>495.52289999999999</v>
      </c>
      <c r="K174" s="83">
        <v>56.592100000000009</v>
      </c>
      <c r="L174" s="83">
        <f t="shared" si="6"/>
        <v>1144.7281000000009</v>
      </c>
      <c r="M174" s="83">
        <v>8220.9238000000005</v>
      </c>
      <c r="N174">
        <f t="shared" si="8"/>
        <v>10829</v>
      </c>
    </row>
    <row r="175" spans="1:14">
      <c r="A175">
        <v>10830</v>
      </c>
      <c r="B175" s="83">
        <v>54756</v>
      </c>
      <c r="C175" s="83">
        <v>10143</v>
      </c>
      <c r="D175" s="83">
        <v>11249</v>
      </c>
      <c r="E175" s="83">
        <v>1664</v>
      </c>
      <c r="F175" s="85">
        <f t="shared" si="7"/>
        <v>36432</v>
      </c>
      <c r="G175" s="83">
        <v>93958</v>
      </c>
      <c r="H175" s="83">
        <v>660.54000000000008</v>
      </c>
      <c r="I175" s="83">
        <v>55.969999999999992</v>
      </c>
      <c r="J175" s="83">
        <v>49.720000000000006</v>
      </c>
      <c r="K175" s="83">
        <v>4.16</v>
      </c>
      <c r="L175" s="83">
        <f t="shared" si="6"/>
        <v>139.47999999999982</v>
      </c>
      <c r="M175" s="83">
        <v>909.86999999999989</v>
      </c>
      <c r="N175">
        <f t="shared" si="8"/>
        <v>10830</v>
      </c>
    </row>
    <row r="176" spans="1:14">
      <c r="A176">
        <v>10831</v>
      </c>
      <c r="B176" s="83">
        <v>98013</v>
      </c>
      <c r="C176" s="83">
        <v>12998</v>
      </c>
      <c r="D176" s="83">
        <v>10098</v>
      </c>
      <c r="E176" s="83">
        <v>1125</v>
      </c>
      <c r="F176" s="85">
        <f t="shared" si="7"/>
        <v>25995</v>
      </c>
      <c r="G176" s="83">
        <v>122233</v>
      </c>
      <c r="H176" s="83">
        <v>1350.4315999999999</v>
      </c>
      <c r="I176" s="83">
        <v>95.932299999999984</v>
      </c>
      <c r="J176" s="83">
        <v>126.51010000000001</v>
      </c>
      <c r="K176" s="83">
        <v>15.299099999999999</v>
      </c>
      <c r="L176" s="83">
        <f t="shared" si="6"/>
        <v>145.56360000000001</v>
      </c>
      <c r="M176" s="83">
        <v>1733.7366999999999</v>
      </c>
      <c r="N176">
        <f t="shared" si="8"/>
        <v>10831</v>
      </c>
    </row>
    <row r="177" spans="1:14">
      <c r="A177">
        <v>10832</v>
      </c>
      <c r="B177" s="83">
        <v>63185</v>
      </c>
      <c r="C177" s="83">
        <v>29649</v>
      </c>
      <c r="D177" s="83">
        <v>4300</v>
      </c>
      <c r="E177" s="83">
        <v>1024</v>
      </c>
      <c r="F177" s="85">
        <f t="shared" si="7"/>
        <v>103342</v>
      </c>
      <c r="G177" s="83">
        <v>142202</v>
      </c>
      <c r="H177" s="83">
        <v>1697.5536000000004</v>
      </c>
      <c r="I177" s="83">
        <v>180.73509999999999</v>
      </c>
      <c r="J177" s="83">
        <v>52.445700000000002</v>
      </c>
      <c r="K177" s="83">
        <v>2.7665999999999999</v>
      </c>
      <c r="L177" s="83">
        <f t="shared" si="6"/>
        <v>193.0284999999997</v>
      </c>
      <c r="M177" s="83">
        <v>2126.5295000000001</v>
      </c>
      <c r="N177">
        <f t="shared" si="8"/>
        <v>10832</v>
      </c>
    </row>
    <row r="178" spans="1:14">
      <c r="A178">
        <v>10833</v>
      </c>
      <c r="B178" s="83">
        <v>76913</v>
      </c>
      <c r="C178" s="83">
        <v>3373</v>
      </c>
      <c r="D178" s="83">
        <v>4100</v>
      </c>
      <c r="E178" s="83">
        <v>345</v>
      </c>
      <c r="F178" s="85">
        <f t="shared" si="7"/>
        <v>16757</v>
      </c>
      <c r="G178" s="83">
        <v>94742</v>
      </c>
      <c r="H178" s="83">
        <v>1371.7006000000001</v>
      </c>
      <c r="I178" s="83">
        <v>35.473599999999998</v>
      </c>
      <c r="J178" s="83">
        <v>28.325400000000002</v>
      </c>
      <c r="K178" s="83">
        <v>1.6596000000000002</v>
      </c>
      <c r="L178" s="83">
        <f t="shared" si="6"/>
        <v>94.420099999999749</v>
      </c>
      <c r="M178" s="83">
        <v>1531.5792999999999</v>
      </c>
      <c r="N178">
        <f t="shared" si="8"/>
        <v>10833</v>
      </c>
    </row>
    <row r="179" spans="1:14">
      <c r="A179">
        <v>10834</v>
      </c>
      <c r="B179" s="83">
        <v>54071</v>
      </c>
      <c r="C179" s="83">
        <v>4279</v>
      </c>
      <c r="D179" s="83">
        <v>15005</v>
      </c>
      <c r="E179" s="83">
        <v>2152</v>
      </c>
      <c r="F179" s="85">
        <f t="shared" si="7"/>
        <v>23968</v>
      </c>
      <c r="G179" s="83">
        <v>90917</v>
      </c>
      <c r="H179" s="83">
        <v>863.01380000000006</v>
      </c>
      <c r="I179" s="83">
        <v>31.0886</v>
      </c>
      <c r="J179" s="83">
        <v>72.329399999999993</v>
      </c>
      <c r="K179" s="83">
        <v>11.944500000000003</v>
      </c>
      <c r="L179" s="83">
        <f t="shared" si="6"/>
        <v>46.068000000000069</v>
      </c>
      <c r="M179" s="83">
        <v>1024.4443000000001</v>
      </c>
      <c r="N179">
        <f t="shared" si="8"/>
        <v>10834</v>
      </c>
    </row>
    <row r="180" spans="1:14">
      <c r="A180">
        <v>10835</v>
      </c>
      <c r="B180" s="83">
        <v>29437</v>
      </c>
      <c r="C180" s="83">
        <v>4247</v>
      </c>
      <c r="D180" s="83">
        <v>9843</v>
      </c>
      <c r="E180" s="83">
        <v>2030</v>
      </c>
      <c r="F180" s="85">
        <f t="shared" si="7"/>
        <v>18751</v>
      </c>
      <c r="G180" s="83">
        <v>55814</v>
      </c>
      <c r="H180" s="83">
        <v>199.57859999999999</v>
      </c>
      <c r="I180" s="83">
        <v>27.063000000000002</v>
      </c>
      <c r="J180" s="83">
        <v>46.678799999999995</v>
      </c>
      <c r="K180" s="83">
        <v>6.6375999999999999</v>
      </c>
      <c r="L180" s="83">
        <f t="shared" si="6"/>
        <v>145.51860000000005</v>
      </c>
      <c r="M180" s="83">
        <v>425.47660000000002</v>
      </c>
      <c r="N180">
        <f t="shared" si="8"/>
        <v>10835</v>
      </c>
    </row>
    <row r="181" spans="1:14">
      <c r="A181">
        <v>10836</v>
      </c>
      <c r="B181" s="83">
        <v>32183</v>
      </c>
      <c r="C181" s="83">
        <v>2455</v>
      </c>
      <c r="D181" s="83">
        <v>3754</v>
      </c>
      <c r="E181" s="83">
        <v>317</v>
      </c>
      <c r="F181" s="85">
        <f t="shared" si="7"/>
        <v>14923</v>
      </c>
      <c r="G181" s="83">
        <v>48722</v>
      </c>
      <c r="H181" s="83">
        <v>746.18459999999993</v>
      </c>
      <c r="I181" s="83">
        <v>22.8306</v>
      </c>
      <c r="J181" s="83">
        <v>45.502699999999997</v>
      </c>
      <c r="K181" s="83">
        <v>8.0005000000000006</v>
      </c>
      <c r="L181" s="83">
        <f t="shared" si="6"/>
        <v>115.81029999999997</v>
      </c>
      <c r="M181" s="83">
        <v>938.32869999999991</v>
      </c>
      <c r="N181">
        <f t="shared" si="8"/>
        <v>10836</v>
      </c>
    </row>
    <row r="182" spans="1:14">
      <c r="A182">
        <v>10837</v>
      </c>
      <c r="B182" s="83">
        <v>34190</v>
      </c>
      <c r="C182" s="83">
        <v>3171</v>
      </c>
      <c r="D182" s="83">
        <v>5215</v>
      </c>
      <c r="E182" s="83">
        <v>893</v>
      </c>
      <c r="F182" s="85">
        <f t="shared" si="7"/>
        <v>7569</v>
      </c>
      <c r="G182" s="83">
        <v>44696</v>
      </c>
      <c r="H182" s="83">
        <v>660.11450000000002</v>
      </c>
      <c r="I182" s="83">
        <v>35.820599999999999</v>
      </c>
      <c r="J182" s="83">
        <v>71.057199999999995</v>
      </c>
      <c r="K182" s="83">
        <v>8.06</v>
      </c>
      <c r="L182" s="83">
        <f t="shared" si="6"/>
        <v>51.60929999999999</v>
      </c>
      <c r="M182" s="83">
        <v>826.66160000000002</v>
      </c>
      <c r="N182">
        <f t="shared" si="8"/>
        <v>10837</v>
      </c>
    </row>
    <row r="183" spans="1:14">
      <c r="A183">
        <v>10838</v>
      </c>
      <c r="B183" s="83">
        <v>70567</v>
      </c>
      <c r="C183" s="83">
        <v>3375</v>
      </c>
      <c r="D183" s="83">
        <v>8944</v>
      </c>
      <c r="E183" s="83">
        <v>917</v>
      </c>
      <c r="F183" s="85">
        <f t="shared" si="7"/>
        <v>23490</v>
      </c>
      <c r="G183" s="83">
        <v>100543</v>
      </c>
      <c r="H183" s="83">
        <v>1599.3531</v>
      </c>
      <c r="I183" s="83">
        <v>57.996499999999997</v>
      </c>
      <c r="J183" s="83">
        <v>127.23649999999999</v>
      </c>
      <c r="K183" s="83">
        <v>11.578899999999999</v>
      </c>
      <c r="L183" s="83">
        <f t="shared" si="6"/>
        <v>154.75709999999978</v>
      </c>
      <c r="M183" s="83">
        <v>1950.9220999999998</v>
      </c>
      <c r="N183">
        <f t="shared" si="8"/>
        <v>10838</v>
      </c>
    </row>
    <row r="184" spans="1:14">
      <c r="A184">
        <v>10839</v>
      </c>
      <c r="B184" s="83">
        <v>45314</v>
      </c>
      <c r="C184" s="83">
        <v>4655</v>
      </c>
      <c r="D184" s="83">
        <v>9588</v>
      </c>
      <c r="E184" s="83">
        <v>822</v>
      </c>
      <c r="F184" s="85">
        <f t="shared" si="7"/>
        <v>31526</v>
      </c>
      <c r="G184" s="83">
        <v>82595</v>
      </c>
      <c r="H184" s="83">
        <v>740.7079</v>
      </c>
      <c r="I184" s="83">
        <v>50.453500000000005</v>
      </c>
      <c r="J184" s="83">
        <v>49.408899999999996</v>
      </c>
      <c r="K184" s="83">
        <v>2.4793000000000003</v>
      </c>
      <c r="L184" s="83">
        <f t="shared" si="6"/>
        <v>85.006500000000017</v>
      </c>
      <c r="M184" s="83">
        <v>928.05610000000001</v>
      </c>
      <c r="N184">
        <f t="shared" si="8"/>
        <v>10839</v>
      </c>
    </row>
    <row r="185" spans="1:14">
      <c r="A185">
        <v>10840</v>
      </c>
      <c r="B185" s="83">
        <v>50708</v>
      </c>
      <c r="C185" s="83">
        <v>4788</v>
      </c>
      <c r="D185" s="83">
        <v>13249</v>
      </c>
      <c r="E185" s="83">
        <v>1797</v>
      </c>
      <c r="F185" s="85">
        <f t="shared" si="7"/>
        <v>21083</v>
      </c>
      <c r="G185" s="83">
        <v>82049</v>
      </c>
      <c r="H185" s="83">
        <v>989.87999999999988</v>
      </c>
      <c r="I185" s="83">
        <v>39.510000000000005</v>
      </c>
      <c r="J185" s="83">
        <v>149.53000000000003</v>
      </c>
      <c r="K185" s="83">
        <v>12.440000000000001</v>
      </c>
      <c r="L185" s="83">
        <f t="shared" si="6"/>
        <v>63.090000000000373</v>
      </c>
      <c r="M185" s="83">
        <v>1254.4500000000003</v>
      </c>
      <c r="N185">
        <f t="shared" si="8"/>
        <v>10840</v>
      </c>
    </row>
    <row r="186" spans="1:14">
      <c r="A186">
        <v>10841</v>
      </c>
      <c r="B186" s="83">
        <v>54610</v>
      </c>
      <c r="C186" s="83">
        <v>4367</v>
      </c>
      <c r="D186" s="83">
        <v>8785</v>
      </c>
      <c r="E186" s="83">
        <v>656</v>
      </c>
      <c r="F186" s="85">
        <f t="shared" si="7"/>
        <v>23428</v>
      </c>
      <c r="G186" s="83">
        <v>83112</v>
      </c>
      <c r="H186" s="83">
        <v>1776.1632</v>
      </c>
      <c r="I186" s="83">
        <v>81.612400000000008</v>
      </c>
      <c r="J186" s="83">
        <v>113.87200000000001</v>
      </c>
      <c r="K186" s="83">
        <v>12.26</v>
      </c>
      <c r="L186" s="83">
        <f t="shared" si="6"/>
        <v>149.05020000000019</v>
      </c>
      <c r="M186" s="83">
        <v>2132.9578000000001</v>
      </c>
      <c r="N186">
        <f t="shared" si="8"/>
        <v>10841</v>
      </c>
    </row>
    <row r="187" spans="1:14">
      <c r="A187">
        <v>10842</v>
      </c>
      <c r="B187" s="83">
        <v>54410</v>
      </c>
      <c r="C187" s="83">
        <v>2502</v>
      </c>
      <c r="D187" s="83">
        <v>4990</v>
      </c>
      <c r="E187" s="83">
        <v>741</v>
      </c>
      <c r="F187" s="85">
        <f t="shared" si="7"/>
        <v>24439</v>
      </c>
      <c r="G187" s="83">
        <v>82078</v>
      </c>
      <c r="H187" s="83">
        <v>998.24529999999993</v>
      </c>
      <c r="I187" s="83">
        <v>22.203299999999999</v>
      </c>
      <c r="J187" s="83">
        <v>28.522199999999998</v>
      </c>
      <c r="K187" s="83">
        <v>8.9808999999999983</v>
      </c>
      <c r="L187" s="83">
        <f t="shared" ref="L187:L250" si="9">M187-H187-I187-J187-K187</f>
        <v>202.12580000000017</v>
      </c>
      <c r="M187" s="83">
        <v>1260.0775000000001</v>
      </c>
      <c r="N187">
        <f t="shared" si="8"/>
        <v>10842</v>
      </c>
    </row>
    <row r="188" spans="1:14">
      <c r="A188">
        <v>10843</v>
      </c>
      <c r="B188" s="83">
        <v>58131</v>
      </c>
      <c r="C188" s="83">
        <v>6797</v>
      </c>
      <c r="D188" s="83">
        <v>9016</v>
      </c>
      <c r="E188" s="83">
        <v>1079</v>
      </c>
      <c r="F188" s="85">
        <f t="shared" si="7"/>
        <v>22056</v>
      </c>
      <c r="G188" s="83">
        <v>83485</v>
      </c>
      <c r="H188" s="83">
        <v>1132.8857</v>
      </c>
      <c r="I188" s="83">
        <v>84.201699999999988</v>
      </c>
      <c r="J188" s="83">
        <v>95.023800000000008</v>
      </c>
      <c r="K188" s="83">
        <v>11.453399999999998</v>
      </c>
      <c r="L188" s="83">
        <f t="shared" si="9"/>
        <v>101.16629999999998</v>
      </c>
      <c r="M188" s="83">
        <v>1424.7309</v>
      </c>
      <c r="N188">
        <f t="shared" si="8"/>
        <v>10843</v>
      </c>
    </row>
    <row r="189" spans="1:14">
      <c r="A189">
        <v>10844</v>
      </c>
      <c r="B189" s="83">
        <v>47746</v>
      </c>
      <c r="C189" s="83">
        <v>2135</v>
      </c>
      <c r="D189" s="83">
        <v>7097</v>
      </c>
      <c r="E189" s="83">
        <v>668</v>
      </c>
      <c r="F189" s="85">
        <f t="shared" si="7"/>
        <v>15287</v>
      </c>
      <c r="G189" s="83">
        <v>68663</v>
      </c>
      <c r="H189" s="83">
        <v>688.69440000000009</v>
      </c>
      <c r="I189" s="83">
        <v>15.450699999999999</v>
      </c>
      <c r="J189" s="83">
        <v>45.887699999999995</v>
      </c>
      <c r="K189" s="83">
        <v>5.9109999999999996</v>
      </c>
      <c r="L189" s="83">
        <f t="shared" si="9"/>
        <v>27.299699999999845</v>
      </c>
      <c r="M189" s="83">
        <v>783.24349999999993</v>
      </c>
      <c r="N189">
        <f t="shared" si="8"/>
        <v>10844</v>
      </c>
    </row>
    <row r="190" spans="1:14">
      <c r="A190">
        <v>10845</v>
      </c>
      <c r="B190" s="83">
        <v>44625</v>
      </c>
      <c r="C190" s="83">
        <v>4280</v>
      </c>
      <c r="D190" s="83">
        <v>16740</v>
      </c>
      <c r="E190" s="83">
        <v>1647</v>
      </c>
      <c r="F190" s="85">
        <f t="shared" si="7"/>
        <v>24155</v>
      </c>
      <c r="G190" s="83">
        <v>82887</v>
      </c>
      <c r="H190" s="83">
        <v>428.13649999999996</v>
      </c>
      <c r="I190" s="83">
        <v>22.191399999999998</v>
      </c>
      <c r="J190" s="83">
        <v>34.654800000000002</v>
      </c>
      <c r="K190" s="83">
        <v>0</v>
      </c>
      <c r="L190" s="83">
        <f t="shared" si="9"/>
        <v>145.99280000000007</v>
      </c>
      <c r="M190" s="83">
        <v>630.97550000000001</v>
      </c>
      <c r="N190">
        <f t="shared" si="8"/>
        <v>10845</v>
      </c>
    </row>
    <row r="191" spans="1:14">
      <c r="A191">
        <v>10846</v>
      </c>
      <c r="B191" s="83">
        <v>42706</v>
      </c>
      <c r="C191" s="83">
        <v>4290</v>
      </c>
      <c r="D191" s="83">
        <v>10178</v>
      </c>
      <c r="E191" s="83">
        <v>746</v>
      </c>
      <c r="F191" s="85">
        <f t="shared" si="7"/>
        <v>21218</v>
      </c>
      <c r="G191" s="83">
        <v>70558</v>
      </c>
      <c r="H191" s="83">
        <v>651.56189999999992</v>
      </c>
      <c r="I191" s="83">
        <v>37.529000000000003</v>
      </c>
      <c r="J191" s="83">
        <v>53.944600000000001</v>
      </c>
      <c r="K191" s="83">
        <v>4.3593000000000002</v>
      </c>
      <c r="L191" s="83">
        <f t="shared" si="9"/>
        <v>95.893199999999965</v>
      </c>
      <c r="M191" s="83">
        <v>843.2879999999999</v>
      </c>
      <c r="N191">
        <f t="shared" si="8"/>
        <v>10846</v>
      </c>
    </row>
    <row r="192" spans="1:14">
      <c r="A192">
        <v>10847</v>
      </c>
      <c r="B192" s="83">
        <v>50767</v>
      </c>
      <c r="C192" s="83">
        <v>3187</v>
      </c>
      <c r="D192" s="83">
        <v>11290</v>
      </c>
      <c r="E192" s="83">
        <v>894</v>
      </c>
      <c r="F192" s="85">
        <f t="shared" si="7"/>
        <v>18410</v>
      </c>
      <c r="G192" s="83">
        <v>78174</v>
      </c>
      <c r="H192" s="83">
        <v>972.7351000000001</v>
      </c>
      <c r="I192" s="83">
        <v>21.641099999999998</v>
      </c>
      <c r="J192" s="83">
        <v>52.880099999999999</v>
      </c>
      <c r="K192" s="83">
        <v>134.227</v>
      </c>
      <c r="L192" s="83">
        <f t="shared" si="9"/>
        <v>352.38670000000002</v>
      </c>
      <c r="M192" s="83">
        <v>1533.8700000000001</v>
      </c>
      <c r="N192">
        <f t="shared" si="8"/>
        <v>10847</v>
      </c>
    </row>
    <row r="193" spans="1:14">
      <c r="A193">
        <v>10848</v>
      </c>
      <c r="B193" s="83">
        <v>30110</v>
      </c>
      <c r="C193" s="83">
        <v>3337</v>
      </c>
      <c r="D193" s="83">
        <v>21235</v>
      </c>
      <c r="E193" s="83">
        <v>2040</v>
      </c>
      <c r="F193" s="85">
        <f t="shared" si="7"/>
        <v>13221</v>
      </c>
      <c r="G193" s="83">
        <v>63269</v>
      </c>
      <c r="H193" s="83">
        <v>493.70650000000001</v>
      </c>
      <c r="I193" s="83">
        <v>30.578800000000001</v>
      </c>
      <c r="J193" s="83">
        <v>73.444900000000004</v>
      </c>
      <c r="K193" s="83">
        <v>5.4183000000000003</v>
      </c>
      <c r="L193" s="83">
        <f t="shared" si="9"/>
        <v>42.187199999999962</v>
      </c>
      <c r="M193" s="83">
        <v>645.33569999999997</v>
      </c>
      <c r="N193">
        <f t="shared" si="8"/>
        <v>10848</v>
      </c>
    </row>
    <row r="194" spans="1:14">
      <c r="A194">
        <v>10849</v>
      </c>
      <c r="B194" s="83">
        <v>6508</v>
      </c>
      <c r="C194" s="83">
        <v>3751</v>
      </c>
      <c r="D194" s="83">
        <v>1774</v>
      </c>
      <c r="E194" s="83">
        <v>92</v>
      </c>
      <c r="F194" s="85">
        <f t="shared" si="7"/>
        <v>11288</v>
      </c>
      <c r="G194" s="83">
        <v>15911</v>
      </c>
      <c r="H194" s="83">
        <v>48.120100000000001</v>
      </c>
      <c r="I194" s="83">
        <v>8.0438999999999989</v>
      </c>
      <c r="J194" s="83">
        <v>2.2871999999999999</v>
      </c>
      <c r="K194" s="83">
        <v>0</v>
      </c>
      <c r="L194" s="83">
        <f t="shared" si="9"/>
        <v>5.6418999999999926</v>
      </c>
      <c r="M194" s="83">
        <v>64.093099999999993</v>
      </c>
      <c r="N194">
        <f t="shared" si="8"/>
        <v>10849</v>
      </c>
    </row>
    <row r="195" spans="1:14">
      <c r="A195">
        <v>10850</v>
      </c>
      <c r="B195" s="83">
        <v>64352</v>
      </c>
      <c r="C195" s="83">
        <v>14215</v>
      </c>
      <c r="D195" s="83">
        <v>13010</v>
      </c>
      <c r="E195" s="83">
        <v>2669</v>
      </c>
      <c r="F195" s="85">
        <f t="shared" si="7"/>
        <v>41735</v>
      </c>
      <c r="G195" s="83">
        <v>107551</v>
      </c>
      <c r="H195" s="83">
        <v>1518.3135000000002</v>
      </c>
      <c r="I195" s="83">
        <v>95.650499999999994</v>
      </c>
      <c r="J195" s="83">
        <v>195.07510000000002</v>
      </c>
      <c r="K195" s="83">
        <v>34.481000000000002</v>
      </c>
      <c r="L195" s="83">
        <f t="shared" si="9"/>
        <v>104.20399999999995</v>
      </c>
      <c r="M195" s="83">
        <v>1947.7241000000001</v>
      </c>
      <c r="N195">
        <f t="shared" si="8"/>
        <v>10850</v>
      </c>
    </row>
    <row r="196" spans="1:14">
      <c r="A196">
        <v>10851</v>
      </c>
      <c r="B196" s="83">
        <v>104322</v>
      </c>
      <c r="C196" s="83">
        <v>18505</v>
      </c>
      <c r="D196" s="83">
        <v>9313</v>
      </c>
      <c r="E196" s="83">
        <v>869</v>
      </c>
      <c r="F196" s="85">
        <f t="shared" ref="F196:F259" si="10">G196-B196--C196-D196-E196</f>
        <v>45359</v>
      </c>
      <c r="G196" s="83">
        <v>141358</v>
      </c>
      <c r="H196" s="83">
        <v>2936875.9667999996</v>
      </c>
      <c r="I196" s="83">
        <v>273933.83489999996</v>
      </c>
      <c r="J196" s="83">
        <v>133612.34880000001</v>
      </c>
      <c r="K196" s="83">
        <v>8981.2452000000012</v>
      </c>
      <c r="L196" s="83">
        <f t="shared" si="9"/>
        <v>71435.539100000373</v>
      </c>
      <c r="M196" s="83">
        <v>3424838.9347999999</v>
      </c>
      <c r="N196">
        <f t="shared" ref="N196:N259" si="11">INT(A196)</f>
        <v>10851</v>
      </c>
    </row>
    <row r="197" spans="1:14">
      <c r="A197">
        <v>10852</v>
      </c>
      <c r="B197" s="83">
        <v>25073</v>
      </c>
      <c r="C197" s="83">
        <v>4356</v>
      </c>
      <c r="D197" s="83">
        <v>8536</v>
      </c>
      <c r="E197" s="83">
        <v>1061</v>
      </c>
      <c r="F197" s="85">
        <f t="shared" si="10"/>
        <v>81168</v>
      </c>
      <c r="G197" s="83">
        <v>111482</v>
      </c>
      <c r="H197" s="83">
        <v>665.03200000000004</v>
      </c>
      <c r="I197" s="83">
        <v>74.283000000000001</v>
      </c>
      <c r="J197" s="83">
        <v>192.643</v>
      </c>
      <c r="K197" s="83">
        <v>28.248999999999999</v>
      </c>
      <c r="L197" s="83">
        <f t="shared" si="9"/>
        <v>2469.2240000000002</v>
      </c>
      <c r="M197" s="83">
        <v>3429.431</v>
      </c>
      <c r="N197">
        <f t="shared" si="11"/>
        <v>10852</v>
      </c>
    </row>
    <row r="198" spans="1:14">
      <c r="A198">
        <v>10853</v>
      </c>
      <c r="B198" s="83">
        <v>46683</v>
      </c>
      <c r="C198" s="83">
        <v>9688</v>
      </c>
      <c r="D198" s="83">
        <v>11668</v>
      </c>
      <c r="E198" s="83">
        <v>1731</v>
      </c>
      <c r="F198" s="85">
        <f t="shared" si="10"/>
        <v>30023</v>
      </c>
      <c r="G198" s="83">
        <v>80417</v>
      </c>
      <c r="H198" s="83">
        <v>1046.8364000000001</v>
      </c>
      <c r="I198" s="83">
        <v>111.9982</v>
      </c>
      <c r="J198" s="83">
        <v>129.25069999999999</v>
      </c>
      <c r="K198" s="83">
        <v>28.778400000000005</v>
      </c>
      <c r="L198" s="83">
        <f t="shared" si="9"/>
        <v>102.23089999999976</v>
      </c>
      <c r="M198" s="83">
        <v>1419.0945999999999</v>
      </c>
      <c r="N198">
        <f t="shared" si="11"/>
        <v>10853</v>
      </c>
    </row>
    <row r="199" spans="1:14">
      <c r="A199">
        <v>10854</v>
      </c>
      <c r="B199" s="83">
        <v>110217</v>
      </c>
      <c r="C199" s="83">
        <v>50929</v>
      </c>
      <c r="D199" s="83">
        <v>24045</v>
      </c>
      <c r="E199" s="83">
        <v>1911</v>
      </c>
      <c r="F199" s="85">
        <f t="shared" si="10"/>
        <v>131191</v>
      </c>
      <c r="G199" s="83">
        <v>216435</v>
      </c>
      <c r="H199" s="83">
        <v>4594.0397000000003</v>
      </c>
      <c r="I199" s="83">
        <v>819.2283000000001</v>
      </c>
      <c r="J199" s="83">
        <v>457.69459999999998</v>
      </c>
      <c r="K199" s="83">
        <v>51.521599999999999</v>
      </c>
      <c r="L199" s="83">
        <f t="shared" si="9"/>
        <v>589.25339999999983</v>
      </c>
      <c r="M199" s="83">
        <v>6511.7376000000004</v>
      </c>
      <c r="N199">
        <f t="shared" si="11"/>
        <v>10854</v>
      </c>
    </row>
    <row r="200" spans="1:14">
      <c r="A200">
        <v>10855</v>
      </c>
      <c r="B200" s="83">
        <v>74875</v>
      </c>
      <c r="C200" s="83">
        <v>11011</v>
      </c>
      <c r="D200" s="83">
        <v>10640</v>
      </c>
      <c r="E200" s="83">
        <v>1215</v>
      </c>
      <c r="F200" s="85">
        <f t="shared" si="10"/>
        <v>35484</v>
      </c>
      <c r="G200" s="83">
        <v>111203</v>
      </c>
      <c r="H200" s="83">
        <v>4364.2849000000006</v>
      </c>
      <c r="I200" s="83">
        <v>183.52290000000002</v>
      </c>
      <c r="J200" s="83">
        <v>225.56950000000001</v>
      </c>
      <c r="K200" s="83">
        <v>50.069499999999991</v>
      </c>
      <c r="L200" s="83">
        <f t="shared" si="9"/>
        <v>387.4434999999994</v>
      </c>
      <c r="M200" s="83">
        <v>5210.8903</v>
      </c>
      <c r="N200">
        <f t="shared" si="11"/>
        <v>10855</v>
      </c>
    </row>
    <row r="201" spans="1:14">
      <c r="A201">
        <v>10856</v>
      </c>
      <c r="B201" s="83">
        <v>56187</v>
      </c>
      <c r="C201" s="83">
        <v>21673</v>
      </c>
      <c r="D201" s="83">
        <v>6918</v>
      </c>
      <c r="E201" s="83">
        <v>1105</v>
      </c>
      <c r="F201" s="85">
        <f t="shared" si="10"/>
        <v>57245</v>
      </c>
      <c r="G201" s="83">
        <v>99782</v>
      </c>
      <c r="H201" s="83">
        <v>1378.4167</v>
      </c>
      <c r="I201" s="83">
        <v>172.46599999999998</v>
      </c>
      <c r="J201" s="83">
        <v>108.98349999999999</v>
      </c>
      <c r="K201" s="83">
        <v>10.423299999999999</v>
      </c>
      <c r="L201" s="83">
        <f t="shared" si="9"/>
        <v>108.93639999999995</v>
      </c>
      <c r="M201" s="83">
        <v>1779.2258999999999</v>
      </c>
      <c r="N201">
        <f t="shared" si="11"/>
        <v>10856</v>
      </c>
    </row>
    <row r="202" spans="1:14">
      <c r="A202">
        <v>10857</v>
      </c>
      <c r="B202" s="83">
        <v>136909</v>
      </c>
      <c r="C202" s="83">
        <v>64272</v>
      </c>
      <c r="D202" s="83">
        <v>19326</v>
      </c>
      <c r="E202" s="83">
        <v>1745</v>
      </c>
      <c r="F202" s="85">
        <f t="shared" si="10"/>
        <v>169837</v>
      </c>
      <c r="G202" s="83">
        <v>263545</v>
      </c>
      <c r="H202" s="83">
        <v>9208.0809999999983</v>
      </c>
      <c r="I202" s="83">
        <v>1560.7740000000001</v>
      </c>
      <c r="J202" s="83">
        <v>528.226</v>
      </c>
      <c r="K202" s="83">
        <v>44.556999999999995</v>
      </c>
      <c r="L202" s="83">
        <f t="shared" si="9"/>
        <v>1182.9880000000019</v>
      </c>
      <c r="M202" s="83">
        <v>12524.626</v>
      </c>
      <c r="N202">
        <f t="shared" si="11"/>
        <v>10857</v>
      </c>
    </row>
    <row r="203" spans="1:14">
      <c r="A203">
        <v>10858</v>
      </c>
      <c r="B203" s="83">
        <v>61599</v>
      </c>
      <c r="C203" s="83">
        <v>17417</v>
      </c>
      <c r="D203" s="83">
        <v>5925</v>
      </c>
      <c r="E203" s="83">
        <v>811</v>
      </c>
      <c r="F203" s="85">
        <f t="shared" si="10"/>
        <v>48093</v>
      </c>
      <c r="G203" s="83">
        <v>99011</v>
      </c>
      <c r="H203" s="83">
        <v>1403.7907000000002</v>
      </c>
      <c r="I203" s="83">
        <v>152.56190000000001</v>
      </c>
      <c r="J203" s="83">
        <v>87.799399999999991</v>
      </c>
      <c r="K203" s="83">
        <v>0</v>
      </c>
      <c r="L203" s="83">
        <f t="shared" si="9"/>
        <v>114.4689000000001</v>
      </c>
      <c r="M203" s="83">
        <v>1758.6209000000003</v>
      </c>
      <c r="N203">
        <f t="shared" si="11"/>
        <v>10858</v>
      </c>
    </row>
    <row r="204" spans="1:14">
      <c r="A204">
        <v>10859</v>
      </c>
      <c r="B204" s="83">
        <v>50564</v>
      </c>
      <c r="C204" s="83">
        <v>7698</v>
      </c>
      <c r="D204" s="83">
        <v>4469</v>
      </c>
      <c r="E204" s="83">
        <v>682</v>
      </c>
      <c r="F204" s="85">
        <f t="shared" si="10"/>
        <v>14693</v>
      </c>
      <c r="G204" s="83">
        <v>62710</v>
      </c>
      <c r="H204" s="83">
        <v>671.28009999999995</v>
      </c>
      <c r="I204" s="83">
        <v>41.054900000000004</v>
      </c>
      <c r="J204" s="83">
        <v>60.587299999999999</v>
      </c>
      <c r="K204" s="83">
        <v>3.6120000000000001</v>
      </c>
      <c r="L204" s="83">
        <f t="shared" si="9"/>
        <v>-97.940400000000096</v>
      </c>
      <c r="M204" s="83">
        <v>678.59389999999985</v>
      </c>
      <c r="N204">
        <f t="shared" si="11"/>
        <v>10859</v>
      </c>
    </row>
    <row r="205" spans="1:14">
      <c r="A205">
        <v>10860</v>
      </c>
      <c r="B205" s="83">
        <v>73262</v>
      </c>
      <c r="C205" s="83">
        <v>14700</v>
      </c>
      <c r="D205" s="83">
        <v>6812</v>
      </c>
      <c r="E205" s="83">
        <v>778</v>
      </c>
      <c r="F205" s="85">
        <f t="shared" si="10"/>
        <v>30328</v>
      </c>
      <c r="G205" s="83">
        <v>96480</v>
      </c>
      <c r="H205" s="83">
        <v>621.14459999999997</v>
      </c>
      <c r="I205" s="83">
        <v>49.21</v>
      </c>
      <c r="J205" s="83">
        <v>56.812899999999999</v>
      </c>
      <c r="K205" s="83">
        <v>2.7222</v>
      </c>
      <c r="L205" s="83">
        <f t="shared" si="9"/>
        <v>26.53820000000016</v>
      </c>
      <c r="M205" s="83">
        <v>756.42790000000014</v>
      </c>
      <c r="N205">
        <f t="shared" si="11"/>
        <v>10860</v>
      </c>
    </row>
    <row r="206" spans="1:14">
      <c r="A206">
        <v>10861</v>
      </c>
      <c r="B206" s="83">
        <v>58594</v>
      </c>
      <c r="C206" s="83">
        <v>47778</v>
      </c>
      <c r="D206" s="83">
        <v>5014</v>
      </c>
      <c r="E206" s="83">
        <v>268</v>
      </c>
      <c r="F206" s="85">
        <f t="shared" si="10"/>
        <v>125210</v>
      </c>
      <c r="G206" s="83">
        <v>141308</v>
      </c>
      <c r="H206" s="83">
        <v>1141.0567999999998</v>
      </c>
      <c r="I206" s="83">
        <v>239.37179999999998</v>
      </c>
      <c r="J206" s="83">
        <v>44.562500000000007</v>
      </c>
      <c r="K206" s="83">
        <v>1.2829999999999999</v>
      </c>
      <c r="L206" s="83">
        <f t="shared" si="9"/>
        <v>113.30559999999996</v>
      </c>
      <c r="M206" s="83">
        <v>1539.5796999999998</v>
      </c>
      <c r="N206">
        <f t="shared" si="11"/>
        <v>10861</v>
      </c>
    </row>
    <row r="207" spans="1:14">
      <c r="A207">
        <v>10862</v>
      </c>
      <c r="B207" s="83">
        <v>36326</v>
      </c>
      <c r="C207" s="83">
        <v>11884</v>
      </c>
      <c r="D207" s="83">
        <v>5309</v>
      </c>
      <c r="E207" s="83">
        <v>609</v>
      </c>
      <c r="F207" s="85">
        <f t="shared" si="10"/>
        <v>28803</v>
      </c>
      <c r="G207" s="83">
        <v>59163</v>
      </c>
      <c r="H207" s="83">
        <v>466.274</v>
      </c>
      <c r="I207" s="83">
        <v>53.34</v>
      </c>
      <c r="J207" s="83">
        <v>52.399999999999991</v>
      </c>
      <c r="K207" s="83">
        <v>3.4250000000000003</v>
      </c>
      <c r="L207" s="83">
        <f t="shared" si="9"/>
        <v>25.881999999999916</v>
      </c>
      <c r="M207" s="83">
        <v>601.32099999999991</v>
      </c>
      <c r="N207">
        <f t="shared" si="11"/>
        <v>10862</v>
      </c>
    </row>
    <row r="208" spans="1:14">
      <c r="A208">
        <v>10863</v>
      </c>
      <c r="B208" s="83">
        <v>25704</v>
      </c>
      <c r="C208" s="83">
        <v>3219</v>
      </c>
      <c r="D208" s="83">
        <v>38871</v>
      </c>
      <c r="E208" s="83">
        <v>3156</v>
      </c>
      <c r="F208" s="85">
        <f t="shared" si="10"/>
        <v>14859</v>
      </c>
      <c r="G208" s="83">
        <v>79371</v>
      </c>
      <c r="H208" s="83">
        <v>464.62</v>
      </c>
      <c r="I208" s="83">
        <v>21.04</v>
      </c>
      <c r="J208" s="83">
        <v>72.59</v>
      </c>
      <c r="K208" s="83">
        <v>2.3934000000000002</v>
      </c>
      <c r="L208" s="83">
        <f t="shared" si="9"/>
        <v>45.1066</v>
      </c>
      <c r="M208" s="83">
        <v>605.75</v>
      </c>
      <c r="N208">
        <f t="shared" si="11"/>
        <v>10863</v>
      </c>
    </row>
    <row r="209" spans="1:14">
      <c r="A209">
        <v>10864</v>
      </c>
      <c r="B209" s="83">
        <v>84789</v>
      </c>
      <c r="C209" s="83">
        <v>13439</v>
      </c>
      <c r="D209" s="83">
        <v>25608</v>
      </c>
      <c r="E209" s="83">
        <v>2382</v>
      </c>
      <c r="F209" s="85">
        <f t="shared" si="10"/>
        <v>39296</v>
      </c>
      <c r="G209" s="83">
        <v>138636</v>
      </c>
      <c r="H209" s="83">
        <v>1356.8522</v>
      </c>
      <c r="I209" s="83">
        <v>106.5094</v>
      </c>
      <c r="J209" s="83">
        <v>124.04559999999999</v>
      </c>
      <c r="K209" s="83">
        <v>8.1917000000000009</v>
      </c>
      <c r="L209" s="83">
        <f t="shared" si="9"/>
        <v>42.924599999999757</v>
      </c>
      <c r="M209" s="83">
        <v>1638.5234999999998</v>
      </c>
      <c r="N209">
        <f t="shared" si="11"/>
        <v>10864</v>
      </c>
    </row>
    <row r="210" spans="1:14">
      <c r="A210">
        <v>10865</v>
      </c>
      <c r="B210" s="83">
        <v>49260</v>
      </c>
      <c r="C210" s="83">
        <v>6800</v>
      </c>
      <c r="D210" s="83">
        <v>17272</v>
      </c>
      <c r="E210" s="83">
        <v>912</v>
      </c>
      <c r="F210" s="85">
        <f t="shared" si="10"/>
        <v>29758</v>
      </c>
      <c r="G210" s="83">
        <v>90402</v>
      </c>
      <c r="H210" s="83">
        <v>1068.4766999999997</v>
      </c>
      <c r="I210" s="83">
        <v>63.405300000000004</v>
      </c>
      <c r="J210" s="83">
        <v>55.988599999999991</v>
      </c>
      <c r="K210" s="83">
        <v>3.9020000000000001</v>
      </c>
      <c r="L210" s="83">
        <f t="shared" si="9"/>
        <v>77.122100000000344</v>
      </c>
      <c r="M210" s="83">
        <v>1268.8947000000001</v>
      </c>
      <c r="N210">
        <f t="shared" si="11"/>
        <v>10865</v>
      </c>
    </row>
    <row r="211" spans="1:14">
      <c r="A211">
        <v>10866</v>
      </c>
      <c r="B211" s="83">
        <v>63645</v>
      </c>
      <c r="C211" s="83">
        <v>3068</v>
      </c>
      <c r="D211" s="83">
        <v>3804</v>
      </c>
      <c r="E211" s="83">
        <v>419</v>
      </c>
      <c r="F211" s="85">
        <f t="shared" si="10"/>
        <v>13027</v>
      </c>
      <c r="G211" s="83">
        <v>77827</v>
      </c>
      <c r="H211" s="83">
        <v>1050.2131999999999</v>
      </c>
      <c r="I211" s="83">
        <v>46.103200000000008</v>
      </c>
      <c r="J211" s="83">
        <v>58.212599999999995</v>
      </c>
      <c r="K211" s="83">
        <v>14.2242</v>
      </c>
      <c r="L211" s="83">
        <f t="shared" si="9"/>
        <v>94.490000000000194</v>
      </c>
      <c r="M211" s="83">
        <v>1263.2432000000001</v>
      </c>
      <c r="N211">
        <f t="shared" si="11"/>
        <v>10866</v>
      </c>
    </row>
    <row r="212" spans="1:14">
      <c r="A212">
        <v>10867</v>
      </c>
      <c r="B212" s="83">
        <v>52384</v>
      </c>
      <c r="C212" s="83">
        <v>2390</v>
      </c>
      <c r="D212" s="83">
        <v>5914</v>
      </c>
      <c r="E212" s="83">
        <v>420</v>
      </c>
      <c r="F212" s="85">
        <f t="shared" si="10"/>
        <v>12424</v>
      </c>
      <c r="G212" s="83">
        <v>68752</v>
      </c>
      <c r="H212" s="83">
        <v>1171.5809999999999</v>
      </c>
      <c r="I212" s="83">
        <v>35.380100000000006</v>
      </c>
      <c r="J212" s="83">
        <v>85.83420000000001</v>
      </c>
      <c r="K212" s="83">
        <v>4.8962999999999992</v>
      </c>
      <c r="L212" s="83">
        <f t="shared" si="9"/>
        <v>116.67980000000009</v>
      </c>
      <c r="M212" s="83">
        <v>1414.3714</v>
      </c>
      <c r="N212">
        <f t="shared" si="11"/>
        <v>10867</v>
      </c>
    </row>
    <row r="213" spans="1:14">
      <c r="A213">
        <v>10868</v>
      </c>
      <c r="B213" s="83">
        <v>90317</v>
      </c>
      <c r="C213" s="83">
        <v>5703</v>
      </c>
      <c r="D213" s="83">
        <v>7431</v>
      </c>
      <c r="E213" s="83">
        <v>1402</v>
      </c>
      <c r="F213" s="85">
        <f t="shared" si="10"/>
        <v>27019</v>
      </c>
      <c r="G213" s="83">
        <v>120466</v>
      </c>
      <c r="H213" s="83">
        <v>1765.7791999999999</v>
      </c>
      <c r="I213" s="83">
        <v>57.116599999999998</v>
      </c>
      <c r="J213" s="83">
        <v>94.76779999999998</v>
      </c>
      <c r="K213" s="83">
        <v>16.145500000000002</v>
      </c>
      <c r="L213" s="83">
        <f t="shared" si="9"/>
        <v>168.16549999999964</v>
      </c>
      <c r="M213" s="83">
        <v>2101.9745999999996</v>
      </c>
      <c r="N213">
        <f t="shared" si="11"/>
        <v>10868</v>
      </c>
    </row>
    <row r="214" spans="1:14">
      <c r="A214">
        <v>10869</v>
      </c>
      <c r="B214" s="83">
        <v>110154</v>
      </c>
      <c r="C214" s="83">
        <v>12797</v>
      </c>
      <c r="D214" s="83">
        <v>21970</v>
      </c>
      <c r="E214" s="83">
        <v>3138</v>
      </c>
      <c r="F214" s="85">
        <f t="shared" si="10"/>
        <v>42297</v>
      </c>
      <c r="G214" s="83">
        <v>164762</v>
      </c>
      <c r="H214" s="83">
        <v>1994.4303</v>
      </c>
      <c r="I214" s="83">
        <v>156.56649999999996</v>
      </c>
      <c r="J214" s="83">
        <v>255.5624</v>
      </c>
      <c r="K214" s="83">
        <v>39.205300000000001</v>
      </c>
      <c r="L214" s="83">
        <f t="shared" si="9"/>
        <v>135.5419</v>
      </c>
      <c r="M214" s="83">
        <v>2581.3063999999999</v>
      </c>
      <c r="N214">
        <f t="shared" si="11"/>
        <v>10869</v>
      </c>
    </row>
    <row r="215" spans="1:14">
      <c r="A215">
        <v>10870</v>
      </c>
      <c r="B215" s="83">
        <v>135638</v>
      </c>
      <c r="C215" s="83">
        <v>15274</v>
      </c>
      <c r="D215" s="83">
        <v>23044</v>
      </c>
      <c r="E215" s="83">
        <v>2230</v>
      </c>
      <c r="F215" s="85">
        <f t="shared" si="10"/>
        <v>43792</v>
      </c>
      <c r="G215" s="83">
        <v>189430</v>
      </c>
      <c r="H215" s="83">
        <v>6239302.8733999999</v>
      </c>
      <c r="I215" s="83">
        <v>322.15230000000003</v>
      </c>
      <c r="J215" s="83">
        <v>552.75600000000009</v>
      </c>
      <c r="K215" s="83">
        <v>51.927399999999999</v>
      </c>
      <c r="L215" s="83">
        <f t="shared" si="9"/>
        <v>-6235082.4732000008</v>
      </c>
      <c r="M215" s="83">
        <v>5147.2358999999997</v>
      </c>
      <c r="N215">
        <f t="shared" si="11"/>
        <v>10870</v>
      </c>
    </row>
    <row r="216" spans="1:14">
      <c r="A216">
        <v>10871</v>
      </c>
      <c r="B216" s="83">
        <v>143427</v>
      </c>
      <c r="C216" s="83">
        <v>15627</v>
      </c>
      <c r="D216" s="83">
        <v>14527</v>
      </c>
      <c r="E216" s="83">
        <v>2990</v>
      </c>
      <c r="F216" s="85">
        <f t="shared" si="10"/>
        <v>42149</v>
      </c>
      <c r="G216" s="83">
        <v>187466</v>
      </c>
      <c r="H216" s="83">
        <v>5470.07</v>
      </c>
      <c r="I216" s="83">
        <v>297.87490000000003</v>
      </c>
      <c r="J216" s="83">
        <v>444.20760000000001</v>
      </c>
      <c r="K216" s="83">
        <v>90.462600000000009</v>
      </c>
      <c r="L216" s="83">
        <f t="shared" si="9"/>
        <v>339.50590000000125</v>
      </c>
      <c r="M216" s="83">
        <v>6642.121000000001</v>
      </c>
      <c r="N216">
        <f t="shared" si="11"/>
        <v>10871</v>
      </c>
    </row>
    <row r="217" spans="1:14">
      <c r="A217">
        <v>10872</v>
      </c>
      <c r="B217" s="83">
        <v>110320</v>
      </c>
      <c r="C217" s="83">
        <v>9319</v>
      </c>
      <c r="D217" s="83">
        <v>7925</v>
      </c>
      <c r="E217" s="83">
        <v>1090</v>
      </c>
      <c r="F217" s="85">
        <f t="shared" si="10"/>
        <v>28535</v>
      </c>
      <c r="G217" s="83">
        <v>138551</v>
      </c>
      <c r="H217" s="83">
        <v>2285.0477000000001</v>
      </c>
      <c r="I217" s="83">
        <v>89.292100000000005</v>
      </c>
      <c r="J217" s="83">
        <v>146.68769999999998</v>
      </c>
      <c r="K217" s="83">
        <v>8.8978999999999999</v>
      </c>
      <c r="L217" s="83">
        <f t="shared" si="9"/>
        <v>98.721100000000234</v>
      </c>
      <c r="M217" s="83">
        <v>2628.6465000000003</v>
      </c>
      <c r="N217">
        <f t="shared" si="11"/>
        <v>10872</v>
      </c>
    </row>
    <row r="218" spans="1:14">
      <c r="A218">
        <v>10873</v>
      </c>
      <c r="B218" s="83">
        <v>88184</v>
      </c>
      <c r="C218" s="83">
        <v>5964</v>
      </c>
      <c r="D218" s="83">
        <v>9190</v>
      </c>
      <c r="E218" s="83">
        <v>1391</v>
      </c>
      <c r="F218" s="85">
        <f t="shared" si="10"/>
        <v>63</v>
      </c>
      <c r="G218" s="83">
        <v>92864</v>
      </c>
      <c r="H218" s="83">
        <v>1432.1090000000004</v>
      </c>
      <c r="I218" s="83">
        <v>54.364000000000004</v>
      </c>
      <c r="J218" s="83">
        <v>97.448599999999999</v>
      </c>
      <c r="K218" s="83">
        <v>9.447000000000001</v>
      </c>
      <c r="L218" s="83">
        <f t="shared" si="9"/>
        <v>65.176399999999688</v>
      </c>
      <c r="M218" s="83">
        <v>1658.5450000000001</v>
      </c>
      <c r="N218">
        <f t="shared" si="11"/>
        <v>10873</v>
      </c>
    </row>
    <row r="219" spans="1:14">
      <c r="A219">
        <v>10874</v>
      </c>
      <c r="B219" s="83">
        <v>52616</v>
      </c>
      <c r="C219" s="83">
        <v>2503</v>
      </c>
      <c r="D219" s="83">
        <v>5966</v>
      </c>
      <c r="E219" s="83">
        <v>1102</v>
      </c>
      <c r="F219" s="85">
        <f t="shared" si="10"/>
        <v>8989</v>
      </c>
      <c r="G219" s="83">
        <v>66170</v>
      </c>
      <c r="H219" s="83">
        <v>1217</v>
      </c>
      <c r="I219" s="83">
        <v>42</v>
      </c>
      <c r="J219" s="83">
        <v>93</v>
      </c>
      <c r="K219" s="83">
        <v>14</v>
      </c>
      <c r="L219" s="83">
        <f t="shared" si="9"/>
        <v>49</v>
      </c>
      <c r="M219" s="83">
        <v>1415</v>
      </c>
      <c r="N219">
        <f t="shared" si="11"/>
        <v>10874</v>
      </c>
    </row>
    <row r="220" spans="1:14">
      <c r="A220">
        <v>10875</v>
      </c>
      <c r="B220" s="83">
        <v>83510</v>
      </c>
      <c r="C220" s="83">
        <v>7282</v>
      </c>
      <c r="D220" s="83">
        <v>8004</v>
      </c>
      <c r="E220" s="83">
        <v>1087</v>
      </c>
      <c r="F220" s="85">
        <f t="shared" si="10"/>
        <v>22327</v>
      </c>
      <c r="G220" s="83">
        <v>107646</v>
      </c>
      <c r="H220" s="83">
        <v>2148.1263000000004</v>
      </c>
      <c r="I220" s="83">
        <v>69.314399999999992</v>
      </c>
      <c r="J220" s="83">
        <v>147.97030000000001</v>
      </c>
      <c r="K220" s="83">
        <v>20.137200000000004</v>
      </c>
      <c r="L220" s="83">
        <f t="shared" si="9"/>
        <v>45.830699999999808</v>
      </c>
      <c r="M220" s="83">
        <v>2431.3789000000002</v>
      </c>
      <c r="N220">
        <f t="shared" si="11"/>
        <v>10875</v>
      </c>
    </row>
    <row r="221" spans="1:14">
      <c r="A221">
        <v>10876</v>
      </c>
      <c r="B221" s="83">
        <v>99622</v>
      </c>
      <c r="C221" s="83">
        <v>27556</v>
      </c>
      <c r="D221" s="83">
        <v>11236</v>
      </c>
      <c r="E221" s="83">
        <v>1437</v>
      </c>
      <c r="F221" s="85">
        <f t="shared" si="10"/>
        <v>111732</v>
      </c>
      <c r="G221" s="83">
        <v>196471</v>
      </c>
      <c r="H221" s="83">
        <v>3201.9909000000002</v>
      </c>
      <c r="I221" s="83">
        <v>456.81180000000001</v>
      </c>
      <c r="J221" s="83">
        <v>10.479100000000001</v>
      </c>
      <c r="K221" s="83">
        <v>43.240400000000001</v>
      </c>
      <c r="L221" s="83">
        <f t="shared" si="9"/>
        <v>916.82190000000003</v>
      </c>
      <c r="M221" s="83">
        <v>4629.3441000000003</v>
      </c>
      <c r="N221">
        <f t="shared" si="11"/>
        <v>10876</v>
      </c>
    </row>
    <row r="222" spans="1:14">
      <c r="A222">
        <v>10877</v>
      </c>
      <c r="B222" s="83">
        <v>167930</v>
      </c>
      <c r="C222" s="83">
        <v>14095</v>
      </c>
      <c r="D222" s="83">
        <v>15414</v>
      </c>
      <c r="E222" s="83">
        <v>2697</v>
      </c>
      <c r="F222" s="85">
        <f t="shared" si="10"/>
        <v>45571</v>
      </c>
      <c r="G222" s="83">
        <v>217517</v>
      </c>
      <c r="H222" s="83">
        <v>6765.9177</v>
      </c>
      <c r="I222" s="83">
        <v>358.82839999999999</v>
      </c>
      <c r="J222" s="83">
        <v>479.56630000000007</v>
      </c>
      <c r="K222" s="83">
        <v>117.8302</v>
      </c>
      <c r="L222" s="83">
        <f t="shared" si="9"/>
        <v>178.43809999999951</v>
      </c>
      <c r="M222" s="83">
        <v>7900.5806999999995</v>
      </c>
      <c r="N222">
        <f t="shared" si="11"/>
        <v>10877</v>
      </c>
    </row>
    <row r="223" spans="1:14">
      <c r="A223">
        <v>10878</v>
      </c>
      <c r="B223" s="83">
        <v>76223</v>
      </c>
      <c r="C223" s="83">
        <v>6962</v>
      </c>
      <c r="D223" s="83">
        <v>8508</v>
      </c>
      <c r="E223" s="83">
        <v>1521</v>
      </c>
      <c r="F223" s="85">
        <f t="shared" si="10"/>
        <v>26929</v>
      </c>
      <c r="G223" s="83">
        <v>106219</v>
      </c>
      <c r="H223" s="83">
        <v>2859.2619</v>
      </c>
      <c r="I223" s="83">
        <v>206.44020000000003</v>
      </c>
      <c r="J223" s="83">
        <v>293.87600000000003</v>
      </c>
      <c r="K223" s="83">
        <v>28.415099999999999</v>
      </c>
      <c r="L223" s="83">
        <f t="shared" si="9"/>
        <v>61.379400000000601</v>
      </c>
      <c r="M223" s="83">
        <v>3449.3726000000006</v>
      </c>
      <c r="N223">
        <f t="shared" si="11"/>
        <v>10878</v>
      </c>
    </row>
    <row r="224" spans="1:14">
      <c r="A224">
        <v>10879</v>
      </c>
      <c r="B224" s="83">
        <v>101256</v>
      </c>
      <c r="C224" s="83">
        <v>9855</v>
      </c>
      <c r="D224" s="83">
        <v>10426</v>
      </c>
      <c r="E224" s="83">
        <v>3883</v>
      </c>
      <c r="F224" s="85">
        <f t="shared" si="10"/>
        <v>40949</v>
      </c>
      <c r="G224" s="83">
        <v>146659</v>
      </c>
      <c r="H224" s="83">
        <v>2980.6449000000002</v>
      </c>
      <c r="I224" s="83">
        <v>17255.2251</v>
      </c>
      <c r="J224" s="83">
        <v>29006.433499999999</v>
      </c>
      <c r="K224" s="83">
        <v>12234.481900000001</v>
      </c>
      <c r="L224" s="83">
        <f t="shared" si="9"/>
        <v>-57842.493000000002</v>
      </c>
      <c r="M224" s="83">
        <v>3634.2923999999998</v>
      </c>
      <c r="N224">
        <f t="shared" si="11"/>
        <v>10879</v>
      </c>
    </row>
    <row r="225" spans="1:14">
      <c r="A225">
        <v>10880</v>
      </c>
      <c r="B225" s="83">
        <v>66185</v>
      </c>
      <c r="C225" s="83">
        <v>3830</v>
      </c>
      <c r="D225" s="83">
        <v>9185</v>
      </c>
      <c r="E225" s="83">
        <v>1465</v>
      </c>
      <c r="F225" s="85">
        <f t="shared" si="10"/>
        <v>33041</v>
      </c>
      <c r="G225" s="83">
        <v>106046</v>
      </c>
      <c r="H225" s="83">
        <v>1436.0615000000003</v>
      </c>
      <c r="I225" s="83">
        <v>38.161299999999997</v>
      </c>
      <c r="J225" s="83">
        <v>139.79789999999997</v>
      </c>
      <c r="K225" s="83">
        <v>22.674099999999996</v>
      </c>
      <c r="L225" s="83">
        <f t="shared" si="9"/>
        <v>58.743099999999927</v>
      </c>
      <c r="M225" s="83">
        <v>1695.4379000000001</v>
      </c>
      <c r="N225">
        <f t="shared" si="11"/>
        <v>10880</v>
      </c>
    </row>
    <row r="226" spans="1:14">
      <c r="A226">
        <v>10881</v>
      </c>
      <c r="B226" s="83">
        <v>124070</v>
      </c>
      <c r="C226" s="83">
        <v>9373</v>
      </c>
      <c r="D226" s="83">
        <v>23291</v>
      </c>
      <c r="E226" s="83">
        <v>5656</v>
      </c>
      <c r="F226" s="85">
        <f t="shared" si="10"/>
        <v>65562</v>
      </c>
      <c r="G226" s="83">
        <v>209206</v>
      </c>
      <c r="H226" s="83">
        <v>6880.485200000001</v>
      </c>
      <c r="I226" s="83">
        <v>402.6515</v>
      </c>
      <c r="J226" s="83">
        <v>911.57960000000003</v>
      </c>
      <c r="K226" s="83">
        <v>162.53910000000002</v>
      </c>
      <c r="L226" s="83">
        <f t="shared" si="9"/>
        <v>801.26079999999911</v>
      </c>
      <c r="M226" s="83">
        <v>9158.5162</v>
      </c>
      <c r="N226">
        <f t="shared" si="11"/>
        <v>10881</v>
      </c>
    </row>
    <row r="227" spans="1:14">
      <c r="A227">
        <v>10882</v>
      </c>
      <c r="B227" s="83">
        <v>99902</v>
      </c>
      <c r="C227" s="83">
        <v>3525</v>
      </c>
      <c r="D227" s="83">
        <v>10790</v>
      </c>
      <c r="E227" s="83">
        <v>2802</v>
      </c>
      <c r="F227" s="85">
        <f t="shared" si="10"/>
        <v>18625</v>
      </c>
      <c r="G227" s="83">
        <v>128594</v>
      </c>
      <c r="H227" s="83">
        <v>3133.1700000000005</v>
      </c>
      <c r="I227" s="83">
        <v>123.87999999999998</v>
      </c>
      <c r="J227" s="83">
        <v>234.71</v>
      </c>
      <c r="K227" s="83">
        <v>59.859999999999992</v>
      </c>
      <c r="L227" s="83">
        <f t="shared" si="9"/>
        <v>89.789999999999338</v>
      </c>
      <c r="M227" s="83">
        <v>3641.41</v>
      </c>
      <c r="N227">
        <f t="shared" si="11"/>
        <v>10882</v>
      </c>
    </row>
    <row r="228" spans="1:14">
      <c r="A228">
        <v>10883</v>
      </c>
      <c r="B228" s="83">
        <v>132795</v>
      </c>
      <c r="C228" s="83">
        <v>20495</v>
      </c>
      <c r="D228" s="83">
        <v>15622</v>
      </c>
      <c r="E228" s="83">
        <v>1896</v>
      </c>
      <c r="F228" s="85">
        <f t="shared" si="10"/>
        <v>59247</v>
      </c>
      <c r="G228" s="83">
        <v>189065</v>
      </c>
      <c r="H228" s="83">
        <v>4285.3819000000003</v>
      </c>
      <c r="I228" s="83">
        <v>345.36850000000004</v>
      </c>
      <c r="J228" s="83">
        <v>346.55689999999998</v>
      </c>
      <c r="K228" s="83">
        <v>31.018899999999995</v>
      </c>
      <c r="L228" s="83">
        <f t="shared" si="9"/>
        <v>142.62820000000019</v>
      </c>
      <c r="M228" s="83">
        <v>5150.9544000000005</v>
      </c>
      <c r="N228">
        <f t="shared" si="11"/>
        <v>10883</v>
      </c>
    </row>
    <row r="229" spans="1:14">
      <c r="A229">
        <v>10884</v>
      </c>
      <c r="B229" s="83">
        <v>135380</v>
      </c>
      <c r="C229" s="83">
        <v>18138</v>
      </c>
      <c r="D229" s="83">
        <v>19913</v>
      </c>
      <c r="E229" s="83">
        <v>2622</v>
      </c>
      <c r="F229" s="85">
        <f t="shared" si="10"/>
        <v>77039</v>
      </c>
      <c r="G229" s="83">
        <v>216816</v>
      </c>
      <c r="H229" s="83">
        <v>10830.610000000002</v>
      </c>
      <c r="I229" s="83">
        <v>654.82000000000005</v>
      </c>
      <c r="J229" s="83">
        <v>1026.83</v>
      </c>
      <c r="K229" s="83">
        <v>162.70000000000002</v>
      </c>
      <c r="L229" s="83">
        <f t="shared" si="9"/>
        <v>136.91999999999851</v>
      </c>
      <c r="M229" s="83">
        <v>12811.880000000001</v>
      </c>
      <c r="N229">
        <f t="shared" si="11"/>
        <v>10884</v>
      </c>
    </row>
    <row r="230" spans="1:14">
      <c r="A230">
        <v>10885</v>
      </c>
      <c r="B230" s="83">
        <v>61402</v>
      </c>
      <c r="C230" s="83">
        <v>4049</v>
      </c>
      <c r="D230" s="83">
        <v>10723</v>
      </c>
      <c r="E230" s="83">
        <v>1341</v>
      </c>
      <c r="F230" s="85">
        <f t="shared" si="10"/>
        <v>48929</v>
      </c>
      <c r="G230" s="83">
        <v>118346</v>
      </c>
      <c r="H230" s="83">
        <v>1975.5344</v>
      </c>
      <c r="I230" s="83">
        <v>56.981399999999994</v>
      </c>
      <c r="J230" s="83">
        <v>216.7457</v>
      </c>
      <c r="K230" s="83">
        <v>28.536600000000004</v>
      </c>
      <c r="L230" s="83">
        <f t="shared" si="9"/>
        <v>821.40870000000007</v>
      </c>
      <c r="M230" s="83">
        <v>3099.2067999999999</v>
      </c>
      <c r="N230">
        <f t="shared" si="11"/>
        <v>10885</v>
      </c>
    </row>
    <row r="231" spans="1:14">
      <c r="A231">
        <v>10886</v>
      </c>
      <c r="B231" s="83">
        <v>115287</v>
      </c>
      <c r="C231" s="83">
        <v>5788</v>
      </c>
      <c r="D231" s="83">
        <v>12224</v>
      </c>
      <c r="E231" s="83">
        <v>1897</v>
      </c>
      <c r="F231" s="85">
        <f t="shared" si="10"/>
        <v>23729</v>
      </c>
      <c r="G231" s="83">
        <v>147349</v>
      </c>
      <c r="H231" s="83">
        <v>3173.61</v>
      </c>
      <c r="I231" s="83">
        <v>93.35</v>
      </c>
      <c r="J231" s="83">
        <v>189.91000000000003</v>
      </c>
      <c r="K231" s="83">
        <v>30.759999999999994</v>
      </c>
      <c r="L231" s="83">
        <f t="shared" si="9"/>
        <v>88.640000000000271</v>
      </c>
      <c r="M231" s="83">
        <v>3576.2700000000004</v>
      </c>
      <c r="N231">
        <f t="shared" si="11"/>
        <v>10886</v>
      </c>
    </row>
    <row r="232" spans="1:14">
      <c r="A232">
        <v>10887</v>
      </c>
      <c r="B232" s="83">
        <v>111218</v>
      </c>
      <c r="C232" s="83">
        <v>33703</v>
      </c>
      <c r="D232" s="83">
        <v>15340</v>
      </c>
      <c r="E232" s="83">
        <v>1690</v>
      </c>
      <c r="F232" s="85">
        <f t="shared" si="10"/>
        <v>86320</v>
      </c>
      <c r="G232" s="83">
        <v>180865</v>
      </c>
      <c r="H232" s="83">
        <v>4096.6507000000001</v>
      </c>
      <c r="I232" s="83">
        <v>450.17320000000001</v>
      </c>
      <c r="J232" s="83">
        <v>403.56229999999999</v>
      </c>
      <c r="K232" s="83">
        <v>34.947000000000003</v>
      </c>
      <c r="L232" s="83">
        <f t="shared" si="9"/>
        <v>171.72980000000001</v>
      </c>
      <c r="M232" s="83">
        <v>5157.0630000000001</v>
      </c>
      <c r="N232">
        <f t="shared" si="11"/>
        <v>10887</v>
      </c>
    </row>
    <row r="233" spans="1:14">
      <c r="A233">
        <v>10888</v>
      </c>
      <c r="B233" s="83">
        <v>48881</v>
      </c>
      <c r="C233" s="83">
        <v>10147</v>
      </c>
      <c r="D233" s="83">
        <v>7365</v>
      </c>
      <c r="E233" s="83">
        <v>680</v>
      </c>
      <c r="F233" s="85">
        <f t="shared" si="10"/>
        <v>28415</v>
      </c>
      <c r="G233" s="83">
        <v>75194</v>
      </c>
      <c r="H233" s="83">
        <v>1310</v>
      </c>
      <c r="I233" s="83">
        <v>79.8</v>
      </c>
      <c r="J233" s="83">
        <v>50.9</v>
      </c>
      <c r="K233" s="83">
        <v>14.6</v>
      </c>
      <c r="L233" s="83">
        <f t="shared" si="9"/>
        <v>9.9999999999999591</v>
      </c>
      <c r="M233" s="83">
        <v>1465.3</v>
      </c>
      <c r="N233">
        <f t="shared" si="11"/>
        <v>10888</v>
      </c>
    </row>
    <row r="234" spans="1:14">
      <c r="A234">
        <v>10889</v>
      </c>
      <c r="B234" s="83">
        <v>132150</v>
      </c>
      <c r="C234" s="83">
        <v>27803</v>
      </c>
      <c r="D234" s="83">
        <v>16731</v>
      </c>
      <c r="E234" s="83">
        <v>2186</v>
      </c>
      <c r="F234" s="85">
        <f t="shared" si="10"/>
        <v>83576</v>
      </c>
      <c r="G234" s="83">
        <v>206840</v>
      </c>
      <c r="H234" s="83">
        <v>4103.9884000000002</v>
      </c>
      <c r="I234" s="83">
        <v>361.03470000000004</v>
      </c>
      <c r="J234" s="83">
        <v>309.49930000000001</v>
      </c>
      <c r="K234" s="83">
        <v>23.158000000000001</v>
      </c>
      <c r="L234" s="83">
        <f t="shared" si="9"/>
        <v>412.15919999999909</v>
      </c>
      <c r="M234" s="83">
        <v>5209.8395999999993</v>
      </c>
      <c r="N234">
        <f t="shared" si="11"/>
        <v>10889</v>
      </c>
    </row>
    <row r="235" spans="1:14">
      <c r="A235">
        <v>10890</v>
      </c>
      <c r="B235" s="83">
        <v>180666</v>
      </c>
      <c r="C235" s="83">
        <v>52544</v>
      </c>
      <c r="D235" s="83">
        <v>27904</v>
      </c>
      <c r="E235" s="83">
        <v>2465</v>
      </c>
      <c r="F235" s="85">
        <f t="shared" si="10"/>
        <v>165723</v>
      </c>
      <c r="G235" s="83">
        <v>324214</v>
      </c>
      <c r="H235" s="83">
        <v>12283.730800000001</v>
      </c>
      <c r="I235" s="83">
        <v>1568.5430000000001</v>
      </c>
      <c r="J235" s="83">
        <v>998.90390000000002</v>
      </c>
      <c r="K235" s="83">
        <v>115.79669999999999</v>
      </c>
      <c r="L235" s="83">
        <f t="shared" si="9"/>
        <v>1992.2448000000022</v>
      </c>
      <c r="M235" s="83">
        <v>16959.219200000003</v>
      </c>
      <c r="N235">
        <f t="shared" si="11"/>
        <v>10890</v>
      </c>
    </row>
    <row r="236" spans="1:14">
      <c r="A236">
        <v>10891</v>
      </c>
      <c r="B236" s="83">
        <v>78270</v>
      </c>
      <c r="C236" s="83">
        <v>13568</v>
      </c>
      <c r="D236" s="83">
        <v>5593</v>
      </c>
      <c r="E236" s="83">
        <v>901</v>
      </c>
      <c r="F236" s="85">
        <f t="shared" si="10"/>
        <v>33981</v>
      </c>
      <c r="G236" s="83">
        <v>105177</v>
      </c>
      <c r="H236" s="83">
        <v>2423.8802000000001</v>
      </c>
      <c r="I236" s="83">
        <v>146.35990000000001</v>
      </c>
      <c r="J236" s="83">
        <v>94.496399999999994</v>
      </c>
      <c r="K236" s="83">
        <v>10.421799999999999</v>
      </c>
      <c r="L236" s="83">
        <f t="shared" si="9"/>
        <v>88.99029999999992</v>
      </c>
      <c r="M236" s="83">
        <v>2764.1486</v>
      </c>
      <c r="N236">
        <f t="shared" si="11"/>
        <v>10891</v>
      </c>
    </row>
    <row r="237" spans="1:14">
      <c r="A237">
        <v>10892</v>
      </c>
      <c r="B237" s="83">
        <v>75516</v>
      </c>
      <c r="C237" s="83">
        <v>4282</v>
      </c>
      <c r="D237" s="83">
        <v>5394</v>
      </c>
      <c r="E237" s="83">
        <v>929</v>
      </c>
      <c r="F237" s="85">
        <f t="shared" si="10"/>
        <v>12951</v>
      </c>
      <c r="G237" s="83">
        <v>90508</v>
      </c>
      <c r="H237" s="83">
        <v>1423.9188000000001</v>
      </c>
      <c r="I237" s="83">
        <v>59.012899999999995</v>
      </c>
      <c r="J237" s="83">
        <v>45.256899999999995</v>
      </c>
      <c r="K237" s="83">
        <v>15.760599999999998</v>
      </c>
      <c r="L237" s="83">
        <f t="shared" si="9"/>
        <v>21.520999999999837</v>
      </c>
      <c r="M237" s="83">
        <v>1565.4702</v>
      </c>
      <c r="N237">
        <f t="shared" si="11"/>
        <v>10892</v>
      </c>
    </row>
    <row r="238" spans="1:14">
      <c r="A238">
        <v>10893</v>
      </c>
      <c r="B238" s="83">
        <v>44383</v>
      </c>
      <c r="C238" s="83">
        <v>2213</v>
      </c>
      <c r="D238" s="83">
        <v>4130</v>
      </c>
      <c r="E238" s="83">
        <v>77</v>
      </c>
      <c r="F238" s="85">
        <f t="shared" si="10"/>
        <v>10232</v>
      </c>
      <c r="G238" s="83">
        <v>56609</v>
      </c>
      <c r="H238" s="83">
        <v>1114.0113999999999</v>
      </c>
      <c r="I238" s="83">
        <v>66.690699999999993</v>
      </c>
      <c r="J238" s="83">
        <v>90.704600000000013</v>
      </c>
      <c r="K238" s="83">
        <v>2.9877000000000002</v>
      </c>
      <c r="L238" s="83">
        <f t="shared" si="9"/>
        <v>13.490100000000243</v>
      </c>
      <c r="M238" s="83">
        <v>1287.8845000000001</v>
      </c>
      <c r="N238">
        <f t="shared" si="11"/>
        <v>10893</v>
      </c>
    </row>
    <row r="239" spans="1:14">
      <c r="A239">
        <v>10894</v>
      </c>
      <c r="B239" s="83">
        <v>53772</v>
      </c>
      <c r="C239" s="83">
        <v>3248</v>
      </c>
      <c r="D239" s="83">
        <v>5139</v>
      </c>
      <c r="E239" s="83">
        <v>506</v>
      </c>
      <c r="F239" s="85">
        <f t="shared" si="10"/>
        <v>18457</v>
      </c>
      <c r="G239" s="83">
        <v>74626</v>
      </c>
      <c r="H239" s="83">
        <v>1489</v>
      </c>
      <c r="I239" s="83">
        <v>38</v>
      </c>
      <c r="J239" s="83">
        <v>65</v>
      </c>
      <c r="K239" s="83">
        <v>10</v>
      </c>
      <c r="L239" s="83">
        <f t="shared" si="9"/>
        <v>156</v>
      </c>
      <c r="M239" s="83">
        <v>1758</v>
      </c>
      <c r="N239">
        <f t="shared" si="11"/>
        <v>10894</v>
      </c>
    </row>
    <row r="240" spans="1:14">
      <c r="A240">
        <v>10895</v>
      </c>
      <c r="B240" s="83">
        <v>88261</v>
      </c>
      <c r="C240" s="83">
        <v>4476</v>
      </c>
      <c r="D240" s="83">
        <v>6712</v>
      </c>
      <c r="E240" s="83">
        <v>1612</v>
      </c>
      <c r="F240" s="85">
        <f t="shared" si="10"/>
        <v>16094</v>
      </c>
      <c r="G240" s="83">
        <v>108203</v>
      </c>
      <c r="H240" s="83">
        <v>2006.5564999999999</v>
      </c>
      <c r="I240" s="83">
        <v>101.42400000000001</v>
      </c>
      <c r="J240" s="83">
        <v>132.6807</v>
      </c>
      <c r="K240" s="83">
        <v>33.6113</v>
      </c>
      <c r="L240" s="83">
        <f t="shared" si="9"/>
        <v>51.88029999999992</v>
      </c>
      <c r="M240" s="83">
        <v>2326.1527999999998</v>
      </c>
      <c r="N240">
        <f t="shared" si="11"/>
        <v>10895</v>
      </c>
    </row>
    <row r="241" spans="1:14">
      <c r="A241">
        <v>10896</v>
      </c>
      <c r="B241" s="83">
        <v>97913</v>
      </c>
      <c r="C241" s="83">
        <v>5829</v>
      </c>
      <c r="D241" s="83">
        <v>9173</v>
      </c>
      <c r="E241" s="83">
        <v>1539</v>
      </c>
      <c r="F241" s="85">
        <f t="shared" si="10"/>
        <v>14408</v>
      </c>
      <c r="G241" s="83">
        <v>117204</v>
      </c>
      <c r="H241" s="83">
        <v>3043.3130999999998</v>
      </c>
      <c r="I241" s="83">
        <v>1107025.6502999999</v>
      </c>
      <c r="J241" s="83">
        <v>185.51440000000002</v>
      </c>
      <c r="K241" s="83">
        <v>29.460700000000003</v>
      </c>
      <c r="L241" s="83">
        <f t="shared" si="9"/>
        <v>-1106916.1607999997</v>
      </c>
      <c r="M241" s="83">
        <v>3367.7777000000001</v>
      </c>
      <c r="N241">
        <f t="shared" si="11"/>
        <v>10896</v>
      </c>
    </row>
    <row r="242" spans="1:14">
      <c r="A242">
        <v>10897</v>
      </c>
      <c r="B242" s="83">
        <v>184519</v>
      </c>
      <c r="C242" s="83">
        <v>22942</v>
      </c>
      <c r="D242" s="83">
        <v>42113</v>
      </c>
      <c r="E242" s="83">
        <v>7031</v>
      </c>
      <c r="F242" s="85">
        <f t="shared" si="10"/>
        <v>64519</v>
      </c>
      <c r="G242" s="83">
        <v>275240</v>
      </c>
      <c r="H242" s="83">
        <v>17233.03</v>
      </c>
      <c r="I242" s="83">
        <v>1692.04</v>
      </c>
      <c r="J242" s="83">
        <v>2537.0200000000004</v>
      </c>
      <c r="K242" s="83">
        <v>479.27999999999992</v>
      </c>
      <c r="L242" s="83">
        <f t="shared" si="9"/>
        <v>1228.3999999999976</v>
      </c>
      <c r="M242" s="83">
        <v>23169.769999999997</v>
      </c>
      <c r="N242">
        <f t="shared" si="11"/>
        <v>10897</v>
      </c>
    </row>
    <row r="243" spans="1:14">
      <c r="A243">
        <v>10898</v>
      </c>
      <c r="B243" s="83">
        <v>97551</v>
      </c>
      <c r="C243" s="83">
        <v>7486</v>
      </c>
      <c r="D243" s="83">
        <v>12923</v>
      </c>
      <c r="E243" s="83">
        <v>2103</v>
      </c>
      <c r="F243" s="85">
        <f t="shared" si="10"/>
        <v>22908</v>
      </c>
      <c r="G243" s="83">
        <v>127999</v>
      </c>
      <c r="H243" s="83">
        <v>2715.37</v>
      </c>
      <c r="I243" s="83">
        <v>110.2761</v>
      </c>
      <c r="J243" s="83">
        <v>191.87010000000001</v>
      </c>
      <c r="K243" s="83">
        <v>24.589099999999998</v>
      </c>
      <c r="L243" s="83">
        <f t="shared" si="9"/>
        <v>112.42470000000031</v>
      </c>
      <c r="M243" s="83">
        <v>3154.53</v>
      </c>
      <c r="N243">
        <f t="shared" si="11"/>
        <v>10898</v>
      </c>
    </row>
    <row r="244" spans="1:14">
      <c r="A244">
        <v>10899</v>
      </c>
      <c r="B244" s="83">
        <v>109221</v>
      </c>
      <c r="C244" s="83">
        <v>6550</v>
      </c>
      <c r="D244" s="83">
        <v>10843</v>
      </c>
      <c r="E244" s="83">
        <v>1516</v>
      </c>
      <c r="F244" s="85">
        <f t="shared" si="10"/>
        <v>19101</v>
      </c>
      <c r="G244" s="83">
        <v>134131</v>
      </c>
      <c r="H244" s="83">
        <v>4377.0200000000004</v>
      </c>
      <c r="I244" s="83">
        <v>171.30590000000001</v>
      </c>
      <c r="J244" s="83">
        <v>253.08820000000003</v>
      </c>
      <c r="K244" s="83">
        <v>47.948000000000008</v>
      </c>
      <c r="L244" s="83">
        <f t="shared" si="9"/>
        <v>-81.355300000000369</v>
      </c>
      <c r="M244" s="83">
        <v>4768.0068000000001</v>
      </c>
      <c r="N244">
        <f t="shared" si="11"/>
        <v>10899</v>
      </c>
    </row>
    <row r="245" spans="1:14">
      <c r="A245">
        <v>10900</v>
      </c>
      <c r="B245" s="83">
        <v>142596</v>
      </c>
      <c r="C245" s="83">
        <v>12890</v>
      </c>
      <c r="D245" s="83">
        <v>24815</v>
      </c>
      <c r="E245" s="83">
        <v>3276</v>
      </c>
      <c r="F245" s="85">
        <f t="shared" si="10"/>
        <v>24546</v>
      </c>
      <c r="G245" s="83">
        <v>182343</v>
      </c>
      <c r="H245" s="83">
        <v>4957.3600000000006</v>
      </c>
      <c r="I245" s="83">
        <v>338.23</v>
      </c>
      <c r="J245" s="83">
        <v>531.83000000000004</v>
      </c>
      <c r="K245" s="83">
        <v>59.86</v>
      </c>
      <c r="L245" s="83">
        <f t="shared" si="9"/>
        <v>-1.1100000000005679</v>
      </c>
      <c r="M245" s="83">
        <v>5886.17</v>
      </c>
      <c r="N245">
        <f t="shared" si="11"/>
        <v>10900</v>
      </c>
    </row>
    <row r="246" spans="1:14">
      <c r="A246">
        <v>10901</v>
      </c>
      <c r="B246" s="83">
        <v>125840</v>
      </c>
      <c r="C246" s="83">
        <v>6834</v>
      </c>
      <c r="D246" s="83">
        <v>15279</v>
      </c>
      <c r="E246" s="83">
        <v>1925</v>
      </c>
      <c r="F246" s="85">
        <f t="shared" si="10"/>
        <v>19582</v>
      </c>
      <c r="G246" s="83">
        <v>155792</v>
      </c>
      <c r="H246" s="83">
        <v>2457.9300000000003</v>
      </c>
      <c r="I246" s="83">
        <v>102.6</v>
      </c>
      <c r="J246" s="83">
        <v>206.92000000000002</v>
      </c>
      <c r="K246" s="83">
        <v>29.339999999999996</v>
      </c>
      <c r="L246" s="83">
        <f t="shared" si="9"/>
        <v>98.639999999999503</v>
      </c>
      <c r="M246" s="83">
        <v>2895.43</v>
      </c>
      <c r="N246">
        <f t="shared" si="11"/>
        <v>10901</v>
      </c>
    </row>
    <row r="247" spans="1:14">
      <c r="A247">
        <v>10902</v>
      </c>
      <c r="B247" s="83">
        <v>78361</v>
      </c>
      <c r="C247" s="83">
        <v>4843</v>
      </c>
      <c r="D247" s="83">
        <v>13436</v>
      </c>
      <c r="E247" s="83">
        <v>2104</v>
      </c>
      <c r="F247" s="85">
        <f t="shared" si="10"/>
        <v>16762</v>
      </c>
      <c r="G247" s="83">
        <v>105820</v>
      </c>
      <c r="H247" s="83">
        <v>2541.3084999999996</v>
      </c>
      <c r="I247" s="83">
        <v>96.243499999999997</v>
      </c>
      <c r="J247" s="83">
        <v>364.27359999999999</v>
      </c>
      <c r="K247" s="83">
        <v>46.242500000000007</v>
      </c>
      <c r="L247" s="83">
        <f t="shared" si="9"/>
        <v>210.52550000000002</v>
      </c>
      <c r="M247" s="83">
        <v>3258.5935999999997</v>
      </c>
      <c r="N247">
        <f t="shared" si="11"/>
        <v>10902</v>
      </c>
    </row>
    <row r="248" spans="1:14">
      <c r="A248">
        <v>10904</v>
      </c>
      <c r="B248" s="83">
        <v>129682</v>
      </c>
      <c r="C248" s="83">
        <v>10878</v>
      </c>
      <c r="D248" s="83">
        <v>21528</v>
      </c>
      <c r="E248" s="83">
        <v>3760</v>
      </c>
      <c r="F248" s="85">
        <f t="shared" si="10"/>
        <v>25955</v>
      </c>
      <c r="G248" s="83">
        <v>170047</v>
      </c>
      <c r="H248" s="83">
        <v>5532.3700000000008</v>
      </c>
      <c r="I248" s="83">
        <v>293.19389999999999</v>
      </c>
      <c r="J248" s="83">
        <v>715.7518</v>
      </c>
      <c r="K248" s="83">
        <v>129.56970000000001</v>
      </c>
      <c r="L248" s="83">
        <f t="shared" si="9"/>
        <v>237.18989999999962</v>
      </c>
      <c r="M248" s="83">
        <v>6908.0753000000004</v>
      </c>
      <c r="N248">
        <f t="shared" si="11"/>
        <v>10904</v>
      </c>
    </row>
    <row r="249" spans="1:14">
      <c r="A249">
        <v>10905</v>
      </c>
      <c r="B249" s="83">
        <v>108770</v>
      </c>
      <c r="C249" s="83">
        <v>8584</v>
      </c>
      <c r="D249" s="83">
        <v>15640</v>
      </c>
      <c r="E249" s="83">
        <v>2377</v>
      </c>
      <c r="F249" s="85">
        <f t="shared" si="10"/>
        <v>32136</v>
      </c>
      <c r="G249" s="83">
        <v>150339</v>
      </c>
      <c r="H249" s="83">
        <v>3415.97</v>
      </c>
      <c r="I249" s="83">
        <v>156.25530000000001</v>
      </c>
      <c r="J249" s="83">
        <v>296.24019999999996</v>
      </c>
      <c r="K249" s="83">
        <v>49.117000000000004</v>
      </c>
      <c r="L249" s="83">
        <f t="shared" si="9"/>
        <v>117.78590000000004</v>
      </c>
      <c r="M249" s="83">
        <v>4035.3683999999998</v>
      </c>
      <c r="N249">
        <f t="shared" si="11"/>
        <v>10905</v>
      </c>
    </row>
    <row r="250" spans="1:14">
      <c r="A250">
        <v>10906</v>
      </c>
      <c r="B250" s="83">
        <v>60023</v>
      </c>
      <c r="C250" s="83">
        <v>2625</v>
      </c>
      <c r="D250" s="83">
        <v>5301</v>
      </c>
      <c r="E250" s="83">
        <v>941</v>
      </c>
      <c r="F250" s="85">
        <f t="shared" si="10"/>
        <v>1643</v>
      </c>
      <c r="G250" s="83">
        <v>65283</v>
      </c>
      <c r="H250" s="83">
        <v>1356.7402999999999</v>
      </c>
      <c r="I250" s="83">
        <v>53.656599999999997</v>
      </c>
      <c r="J250" s="83">
        <v>128.0917</v>
      </c>
      <c r="K250" s="83">
        <v>26.297000000000001</v>
      </c>
      <c r="L250" s="83">
        <f t="shared" si="9"/>
        <v>62.660100000000057</v>
      </c>
      <c r="M250" s="83">
        <v>1627.4457</v>
      </c>
      <c r="N250">
        <f t="shared" si="11"/>
        <v>10906</v>
      </c>
    </row>
    <row r="251" spans="1:14">
      <c r="A251">
        <v>10907</v>
      </c>
      <c r="B251" s="83">
        <v>46460</v>
      </c>
      <c r="C251" s="83">
        <v>1828</v>
      </c>
      <c r="D251" s="83">
        <v>8292</v>
      </c>
      <c r="E251" s="83">
        <v>1348</v>
      </c>
      <c r="F251" s="85">
        <f t="shared" si="10"/>
        <v>13123</v>
      </c>
      <c r="G251" s="83">
        <v>67395</v>
      </c>
      <c r="H251" s="83">
        <v>1083.088</v>
      </c>
      <c r="I251" s="83">
        <v>33.805099999999996</v>
      </c>
      <c r="J251" s="83">
        <v>172.76820000000004</v>
      </c>
      <c r="K251" s="83">
        <v>20.948799999999999</v>
      </c>
      <c r="L251" s="83">
        <f t="shared" ref="L251:L314" si="12">M251-H251-I251-J251-K251</f>
        <v>17.343999999999944</v>
      </c>
      <c r="M251" s="83">
        <v>1327.9540999999999</v>
      </c>
      <c r="N251">
        <f t="shared" si="11"/>
        <v>10907</v>
      </c>
    </row>
    <row r="252" spans="1:14">
      <c r="A252">
        <v>10908</v>
      </c>
      <c r="B252" s="83">
        <v>82485</v>
      </c>
      <c r="C252" s="83">
        <v>3640</v>
      </c>
      <c r="D252" s="83">
        <v>7594</v>
      </c>
      <c r="E252" s="83">
        <v>11186</v>
      </c>
      <c r="F252" s="85">
        <f t="shared" si="10"/>
        <v>-810</v>
      </c>
      <c r="G252" s="83">
        <v>96815</v>
      </c>
      <c r="H252" s="83">
        <v>1381.1275000000001</v>
      </c>
      <c r="I252" s="83">
        <v>41.170199999999994</v>
      </c>
      <c r="J252" s="83">
        <v>129.1189</v>
      </c>
      <c r="K252" s="83">
        <v>1107.2351999999998</v>
      </c>
      <c r="L252" s="83">
        <f t="shared" si="12"/>
        <v>-1044.0121999999997</v>
      </c>
      <c r="M252" s="83">
        <v>1614.6396000000002</v>
      </c>
      <c r="N252">
        <f t="shared" si="11"/>
        <v>10908</v>
      </c>
    </row>
    <row r="253" spans="1:14">
      <c r="A253">
        <v>10909</v>
      </c>
      <c r="B253" s="83">
        <v>66027</v>
      </c>
      <c r="C253" s="83">
        <v>2713</v>
      </c>
      <c r="D253" s="83">
        <v>4398</v>
      </c>
      <c r="E253" s="83">
        <v>1009</v>
      </c>
      <c r="F253" s="85">
        <f t="shared" si="10"/>
        <v>6419</v>
      </c>
      <c r="G253" s="83">
        <v>75140</v>
      </c>
      <c r="H253" s="83">
        <v>1348</v>
      </c>
      <c r="I253" s="83">
        <v>43</v>
      </c>
      <c r="J253" s="83">
        <v>84</v>
      </c>
      <c r="K253" s="83">
        <v>19</v>
      </c>
      <c r="L253" s="83">
        <f t="shared" si="12"/>
        <v>37</v>
      </c>
      <c r="M253" s="83">
        <v>1531</v>
      </c>
      <c r="N253">
        <f t="shared" si="11"/>
        <v>10909</v>
      </c>
    </row>
    <row r="254" spans="1:14">
      <c r="A254">
        <v>10910</v>
      </c>
      <c r="B254" s="83">
        <v>56431</v>
      </c>
      <c r="C254" s="83">
        <v>3802</v>
      </c>
      <c r="D254" s="83">
        <v>5136</v>
      </c>
      <c r="E254" s="83">
        <v>1376</v>
      </c>
      <c r="F254" s="85">
        <f t="shared" si="10"/>
        <v>10614</v>
      </c>
      <c r="G254" s="83">
        <v>69755</v>
      </c>
      <c r="H254" s="83">
        <v>1493</v>
      </c>
      <c r="I254" s="83">
        <v>59</v>
      </c>
      <c r="J254" s="83">
        <v>87</v>
      </c>
      <c r="K254" s="83">
        <v>33</v>
      </c>
      <c r="L254" s="83">
        <f t="shared" si="12"/>
        <v>67</v>
      </c>
      <c r="M254" s="83">
        <v>1739</v>
      </c>
      <c r="N254">
        <f t="shared" si="11"/>
        <v>10910</v>
      </c>
    </row>
    <row r="255" spans="1:14">
      <c r="A255">
        <v>10911</v>
      </c>
      <c r="B255" s="83">
        <v>39587</v>
      </c>
      <c r="C255" s="83">
        <v>1822</v>
      </c>
      <c r="D255" s="83">
        <v>4096</v>
      </c>
      <c r="E255" s="83">
        <v>646</v>
      </c>
      <c r="F255" s="85">
        <f t="shared" si="10"/>
        <v>6840</v>
      </c>
      <c r="G255" s="83">
        <v>49347</v>
      </c>
      <c r="H255" s="83">
        <v>914.49329999999998</v>
      </c>
      <c r="I255" s="83">
        <v>29.8018</v>
      </c>
      <c r="J255" s="83">
        <v>51.795699999999997</v>
      </c>
      <c r="K255" s="83">
        <v>7.0560999999999998</v>
      </c>
      <c r="L255" s="83">
        <f t="shared" si="12"/>
        <v>67.344399999999936</v>
      </c>
      <c r="M255" s="83">
        <v>1070.4912999999999</v>
      </c>
      <c r="N255">
        <f t="shared" si="11"/>
        <v>10911</v>
      </c>
    </row>
    <row r="256" spans="1:14">
      <c r="A256">
        <v>10912</v>
      </c>
      <c r="B256" s="83">
        <v>69780</v>
      </c>
      <c r="C256" s="83">
        <v>3662</v>
      </c>
      <c r="D256" s="83">
        <v>6171</v>
      </c>
      <c r="E256" s="83">
        <v>3916</v>
      </c>
      <c r="F256" s="85">
        <f t="shared" si="10"/>
        <v>7405</v>
      </c>
      <c r="G256" s="83">
        <v>83610</v>
      </c>
      <c r="H256" s="83">
        <v>1217.4599999999998</v>
      </c>
      <c r="I256" s="83">
        <v>44.75</v>
      </c>
      <c r="J256" s="83">
        <v>93.35</v>
      </c>
      <c r="K256" s="83">
        <v>36.120000000000005</v>
      </c>
      <c r="L256" s="83">
        <f t="shared" si="12"/>
        <v>-0.52999999999994429</v>
      </c>
      <c r="M256" s="83">
        <v>1391.1499999999999</v>
      </c>
      <c r="N256">
        <f t="shared" si="11"/>
        <v>10912</v>
      </c>
    </row>
    <row r="257" spans="1:14">
      <c r="A257">
        <v>10913</v>
      </c>
      <c r="B257" s="83">
        <v>43238</v>
      </c>
      <c r="C257" s="83">
        <v>1410</v>
      </c>
      <c r="D257" s="83">
        <v>6049</v>
      </c>
      <c r="E257" s="83">
        <v>1584</v>
      </c>
      <c r="F257" s="85">
        <f t="shared" si="10"/>
        <v>7640</v>
      </c>
      <c r="G257" s="83">
        <v>57101</v>
      </c>
      <c r="H257" s="83">
        <v>662.92269999999996</v>
      </c>
      <c r="I257" s="83">
        <v>29.975000000000001</v>
      </c>
      <c r="J257" s="83">
        <v>97.131599999999978</v>
      </c>
      <c r="K257" s="83">
        <v>18.569699999999997</v>
      </c>
      <c r="L257" s="83">
        <f t="shared" si="12"/>
        <v>42.210500000000025</v>
      </c>
      <c r="M257" s="83">
        <v>850.80949999999996</v>
      </c>
      <c r="N257">
        <f t="shared" si="11"/>
        <v>10913</v>
      </c>
    </row>
    <row r="258" spans="1:14">
      <c r="A258">
        <v>10914</v>
      </c>
      <c r="B258" s="83">
        <v>63979</v>
      </c>
      <c r="C258" s="83">
        <v>2575</v>
      </c>
      <c r="D258" s="83">
        <v>4401</v>
      </c>
      <c r="E258" s="83">
        <v>646</v>
      </c>
      <c r="F258" s="85">
        <f t="shared" si="10"/>
        <v>5076</v>
      </c>
      <c r="G258" s="83">
        <v>71527</v>
      </c>
      <c r="H258" s="83">
        <v>1078.2244000000001</v>
      </c>
      <c r="I258" s="83">
        <v>39.591700000000003</v>
      </c>
      <c r="J258" s="83">
        <v>70.561500000000009</v>
      </c>
      <c r="K258" s="83">
        <v>11.796000000000001</v>
      </c>
      <c r="L258" s="83">
        <f t="shared" si="12"/>
        <v>2.9828000000000028</v>
      </c>
      <c r="M258" s="83">
        <v>1203.1564000000001</v>
      </c>
      <c r="N258">
        <f t="shared" si="11"/>
        <v>10914</v>
      </c>
    </row>
    <row r="259" spans="1:14">
      <c r="A259">
        <v>10915</v>
      </c>
      <c r="B259" s="83">
        <v>71981</v>
      </c>
      <c r="C259" s="83">
        <v>2796</v>
      </c>
      <c r="D259" s="83">
        <v>9205</v>
      </c>
      <c r="E259" s="83">
        <v>1390</v>
      </c>
      <c r="F259" s="85">
        <f t="shared" si="10"/>
        <v>8276</v>
      </c>
      <c r="G259" s="83">
        <v>88056</v>
      </c>
      <c r="H259" s="83">
        <v>1482.9035000000001</v>
      </c>
      <c r="I259" s="83">
        <v>46.639200000000002</v>
      </c>
      <c r="J259" s="83">
        <v>143.05789999999999</v>
      </c>
      <c r="K259" s="83">
        <v>28.219799999999999</v>
      </c>
      <c r="L259" s="83">
        <f t="shared" si="12"/>
        <v>42.718299999999935</v>
      </c>
      <c r="M259" s="83">
        <v>1743.5387000000001</v>
      </c>
      <c r="N259">
        <f t="shared" si="11"/>
        <v>10915</v>
      </c>
    </row>
    <row r="260" spans="1:14">
      <c r="A260">
        <v>10916</v>
      </c>
      <c r="B260" s="83">
        <v>127516</v>
      </c>
      <c r="C260" s="83">
        <v>9203</v>
      </c>
      <c r="D260" s="83">
        <v>22151</v>
      </c>
      <c r="E260" s="83">
        <v>3191</v>
      </c>
      <c r="F260" s="85">
        <f t="shared" ref="F260:F323" si="13">G260-B260--C260-D260-E260</f>
        <v>26664</v>
      </c>
      <c r="G260" s="83">
        <v>170319</v>
      </c>
      <c r="H260" s="83">
        <v>4758.3275000000003</v>
      </c>
      <c r="I260" s="83">
        <v>206.40550000000002</v>
      </c>
      <c r="J260" s="83">
        <v>538.24430000000007</v>
      </c>
      <c r="K260" s="83">
        <v>96.34</v>
      </c>
      <c r="L260" s="83">
        <f t="shared" si="12"/>
        <v>355.27069999999833</v>
      </c>
      <c r="M260" s="83">
        <v>5954.5879999999988</v>
      </c>
      <c r="N260">
        <f t="shared" ref="N260:N323" si="14">INT(A260)</f>
        <v>10916</v>
      </c>
    </row>
    <row r="261" spans="1:14">
      <c r="A261">
        <v>10917</v>
      </c>
      <c r="B261" s="83">
        <v>77788</v>
      </c>
      <c r="C261" s="83">
        <v>3710</v>
      </c>
      <c r="D261" s="83">
        <v>7315</v>
      </c>
      <c r="E261" s="83">
        <v>911</v>
      </c>
      <c r="F261" s="85">
        <f t="shared" si="13"/>
        <v>10751</v>
      </c>
      <c r="G261" s="83">
        <v>93055</v>
      </c>
      <c r="H261" s="83">
        <v>1270.4880999999998</v>
      </c>
      <c r="I261" s="83">
        <v>71.447000000000003</v>
      </c>
      <c r="J261" s="83">
        <v>101.16800000000001</v>
      </c>
      <c r="K261" s="83">
        <v>9.8112999999999992</v>
      </c>
      <c r="L261" s="83">
        <f t="shared" si="12"/>
        <v>39.579700000000074</v>
      </c>
      <c r="M261" s="83">
        <v>1492.4940999999999</v>
      </c>
      <c r="N261">
        <f t="shared" si="14"/>
        <v>10917</v>
      </c>
    </row>
    <row r="262" spans="1:14">
      <c r="A262">
        <v>10918</v>
      </c>
      <c r="B262" s="83">
        <v>189215</v>
      </c>
      <c r="C262" s="83">
        <v>27495</v>
      </c>
      <c r="D262" s="83">
        <v>30302</v>
      </c>
      <c r="E262" s="83">
        <v>3697</v>
      </c>
      <c r="F262" s="85">
        <f t="shared" si="13"/>
        <v>72153</v>
      </c>
      <c r="G262" s="83">
        <v>267872</v>
      </c>
      <c r="H262" s="83">
        <v>7612.1489999999994</v>
      </c>
      <c r="I262" s="83">
        <v>333.15389999999996</v>
      </c>
      <c r="J262" s="83">
        <v>356.3107</v>
      </c>
      <c r="K262" s="83">
        <v>61.142899999999997</v>
      </c>
      <c r="L262" s="83">
        <f t="shared" si="12"/>
        <v>1276.5204000000012</v>
      </c>
      <c r="M262" s="83">
        <v>9639.2769000000008</v>
      </c>
      <c r="N262">
        <f t="shared" si="14"/>
        <v>10918</v>
      </c>
    </row>
    <row r="263" spans="1:14">
      <c r="A263">
        <v>10919</v>
      </c>
      <c r="B263" s="83">
        <v>72844</v>
      </c>
      <c r="C263" s="83">
        <v>4036</v>
      </c>
      <c r="D263" s="83">
        <v>6856</v>
      </c>
      <c r="E263" s="83">
        <v>788</v>
      </c>
      <c r="F263" s="85">
        <f t="shared" si="13"/>
        <v>17979</v>
      </c>
      <c r="G263" s="83">
        <v>94431</v>
      </c>
      <c r="H263" s="83">
        <v>2314.6951999999997</v>
      </c>
      <c r="I263" s="83">
        <v>72.928399999999996</v>
      </c>
      <c r="J263" s="83">
        <v>170.12560000000002</v>
      </c>
      <c r="K263" s="83">
        <v>23.578699999999998</v>
      </c>
      <c r="L263" s="83">
        <f t="shared" si="12"/>
        <v>123.47500000000045</v>
      </c>
      <c r="M263" s="83">
        <v>2704.8029000000001</v>
      </c>
      <c r="N263">
        <f t="shared" si="14"/>
        <v>10919</v>
      </c>
    </row>
    <row r="264" spans="1:14">
      <c r="A264">
        <v>10920</v>
      </c>
      <c r="B264" s="83">
        <v>127547</v>
      </c>
      <c r="C264" s="83">
        <v>9850</v>
      </c>
      <c r="D264" s="83">
        <v>20491</v>
      </c>
      <c r="E264" s="83">
        <v>2103</v>
      </c>
      <c r="F264" s="85">
        <f t="shared" si="13"/>
        <v>26670</v>
      </c>
      <c r="G264" s="83">
        <v>166961</v>
      </c>
      <c r="H264" s="83">
        <v>4013.2211000000007</v>
      </c>
      <c r="I264" s="83">
        <v>341.55539999999996</v>
      </c>
      <c r="J264" s="83">
        <v>478.5401</v>
      </c>
      <c r="K264" s="83">
        <v>63.395599999999995</v>
      </c>
      <c r="L264" s="83">
        <f t="shared" si="12"/>
        <v>72.084899999999152</v>
      </c>
      <c r="M264" s="83">
        <v>4968.7970999999998</v>
      </c>
      <c r="N264">
        <f t="shared" si="14"/>
        <v>10920</v>
      </c>
    </row>
    <row r="265" spans="1:14">
      <c r="A265">
        <v>10921</v>
      </c>
      <c r="B265" s="83">
        <v>55567</v>
      </c>
      <c r="C265" s="83">
        <v>2064</v>
      </c>
      <c r="D265" s="83">
        <v>6345</v>
      </c>
      <c r="E265" s="83">
        <v>961</v>
      </c>
      <c r="F265" s="85">
        <f t="shared" si="13"/>
        <v>9100</v>
      </c>
      <c r="G265" s="83">
        <v>69909</v>
      </c>
      <c r="H265" s="83">
        <v>1919.9471999999998</v>
      </c>
      <c r="I265" s="83">
        <v>95.536000000000001</v>
      </c>
      <c r="J265" s="83">
        <v>184.61900000000003</v>
      </c>
      <c r="K265" s="83">
        <v>22.459000000000003</v>
      </c>
      <c r="L265" s="83">
        <f t="shared" si="12"/>
        <v>69.306000000000267</v>
      </c>
      <c r="M265" s="83">
        <v>2291.8672000000001</v>
      </c>
      <c r="N265">
        <f t="shared" si="14"/>
        <v>10921</v>
      </c>
    </row>
    <row r="266" spans="1:14">
      <c r="A266">
        <v>10922</v>
      </c>
      <c r="B266" s="83">
        <v>148631</v>
      </c>
      <c r="C266" s="83">
        <v>8418</v>
      </c>
      <c r="D266" s="83">
        <v>21702</v>
      </c>
      <c r="E266" s="83">
        <v>2783</v>
      </c>
      <c r="F266" s="85">
        <f t="shared" si="13"/>
        <v>23742</v>
      </c>
      <c r="G266" s="83">
        <v>188440</v>
      </c>
      <c r="H266" s="83">
        <v>13154.807400000002</v>
      </c>
      <c r="I266" s="83">
        <v>650.81870000000004</v>
      </c>
      <c r="J266" s="83">
        <v>1166.7412999999999</v>
      </c>
      <c r="K266" s="83">
        <v>147.9563</v>
      </c>
      <c r="L266" s="83">
        <f t="shared" si="12"/>
        <v>125.4518999999994</v>
      </c>
      <c r="M266" s="83">
        <v>15245.775600000001</v>
      </c>
      <c r="N266">
        <f t="shared" si="14"/>
        <v>10922</v>
      </c>
    </row>
    <row r="267" spans="1:14">
      <c r="A267">
        <v>10923</v>
      </c>
      <c r="B267" s="83">
        <v>150835</v>
      </c>
      <c r="C267" s="83">
        <v>9394</v>
      </c>
      <c r="D267" s="83">
        <v>17292</v>
      </c>
      <c r="E267" s="83">
        <v>1621</v>
      </c>
      <c r="F267" s="85">
        <f t="shared" si="13"/>
        <v>10425.929999999993</v>
      </c>
      <c r="G267" s="83">
        <v>170779.93</v>
      </c>
      <c r="H267" s="83">
        <v>6323.5841999999993</v>
      </c>
      <c r="I267" s="83">
        <v>282.82619999999997</v>
      </c>
      <c r="J267" s="83">
        <v>448.99959999999999</v>
      </c>
      <c r="K267" s="83">
        <v>74.944299999999998</v>
      </c>
      <c r="L267" s="83">
        <f t="shared" si="12"/>
        <v>408.38870000000111</v>
      </c>
      <c r="M267" s="83">
        <v>7538.7430000000004</v>
      </c>
      <c r="N267">
        <f t="shared" si="14"/>
        <v>10923</v>
      </c>
    </row>
    <row r="268" spans="1:14">
      <c r="A268">
        <v>10924</v>
      </c>
      <c r="B268" s="83">
        <v>58251</v>
      </c>
      <c r="C268" s="83">
        <v>2272</v>
      </c>
      <c r="D268" s="83">
        <v>6611</v>
      </c>
      <c r="E268" s="83">
        <v>966</v>
      </c>
      <c r="F268" s="85">
        <f t="shared" si="13"/>
        <v>21221</v>
      </c>
      <c r="G268" s="83">
        <v>84777</v>
      </c>
      <c r="H268" s="83">
        <v>4521.1617999999999</v>
      </c>
      <c r="I268" s="83">
        <v>163.79539999999997</v>
      </c>
      <c r="J268" s="83">
        <v>391.19419999999997</v>
      </c>
      <c r="K268" s="83">
        <v>55.942299999999996</v>
      </c>
      <c r="L268" s="83">
        <f t="shared" si="12"/>
        <v>159.94320000000027</v>
      </c>
      <c r="M268" s="83">
        <v>5292.0369000000001</v>
      </c>
      <c r="N268">
        <f t="shared" si="14"/>
        <v>10924</v>
      </c>
    </row>
    <row r="269" spans="1:14">
      <c r="A269">
        <v>10925</v>
      </c>
      <c r="B269" s="83">
        <v>62188.341999999997</v>
      </c>
      <c r="C269" s="83">
        <v>3501</v>
      </c>
      <c r="D269" s="83">
        <v>8064</v>
      </c>
      <c r="E269" s="83">
        <v>1257</v>
      </c>
      <c r="F269" s="85">
        <f t="shared" si="13"/>
        <v>24017.658000000003</v>
      </c>
      <c r="G269" s="83">
        <v>92026</v>
      </c>
      <c r="H269" s="83">
        <v>1683.9128000000001</v>
      </c>
      <c r="I269" s="83">
        <v>58.527599999999993</v>
      </c>
      <c r="J269" s="83">
        <v>122.2843</v>
      </c>
      <c r="K269" s="83">
        <v>17.704000000000001</v>
      </c>
      <c r="L269" s="83">
        <f t="shared" si="12"/>
        <v>2761602.4737</v>
      </c>
      <c r="M269" s="83">
        <v>2763484.9024</v>
      </c>
      <c r="N269">
        <f t="shared" si="14"/>
        <v>10925</v>
      </c>
    </row>
    <row r="270" spans="1:14">
      <c r="A270">
        <v>10926</v>
      </c>
      <c r="B270" s="83">
        <v>58106</v>
      </c>
      <c r="C270" s="83">
        <v>3200</v>
      </c>
      <c r="D270" s="83">
        <v>5463</v>
      </c>
      <c r="E270" s="83">
        <v>1247</v>
      </c>
      <c r="F270" s="85">
        <f t="shared" si="13"/>
        <v>10355</v>
      </c>
      <c r="G270" s="83">
        <v>71971</v>
      </c>
      <c r="H270" s="83">
        <v>1160.0254000000002</v>
      </c>
      <c r="I270" s="83">
        <v>49.6432</v>
      </c>
      <c r="J270" s="83">
        <v>55.246800000000007</v>
      </c>
      <c r="K270" s="83">
        <v>9.4225999999999992</v>
      </c>
      <c r="L270" s="83">
        <f t="shared" si="12"/>
        <v>46.112299999999735</v>
      </c>
      <c r="M270" s="83">
        <v>1320.4503</v>
      </c>
      <c r="N270">
        <f t="shared" si="14"/>
        <v>10926</v>
      </c>
    </row>
    <row r="271" spans="1:14">
      <c r="A271">
        <v>10927</v>
      </c>
      <c r="B271" s="83">
        <v>58991</v>
      </c>
      <c r="C271" s="83">
        <v>1931</v>
      </c>
      <c r="D271" s="83">
        <v>6009</v>
      </c>
      <c r="E271" s="83">
        <v>1135</v>
      </c>
      <c r="F271" s="85">
        <f t="shared" si="13"/>
        <v>7958</v>
      </c>
      <c r="G271" s="83">
        <v>72162</v>
      </c>
      <c r="H271" s="83">
        <v>1395.6936999999998</v>
      </c>
      <c r="I271" s="83">
        <v>61.616899999999994</v>
      </c>
      <c r="J271" s="83">
        <v>175.65459999999999</v>
      </c>
      <c r="K271" s="83">
        <v>0</v>
      </c>
      <c r="L271" s="83">
        <f t="shared" si="12"/>
        <v>41.034100000000393</v>
      </c>
      <c r="M271" s="83">
        <v>1673.9993000000002</v>
      </c>
      <c r="N271">
        <f t="shared" si="14"/>
        <v>10927</v>
      </c>
    </row>
    <row r="272" spans="1:14">
      <c r="A272">
        <v>10928</v>
      </c>
      <c r="B272" s="83">
        <v>116774</v>
      </c>
      <c r="C272" s="83">
        <v>6824</v>
      </c>
      <c r="D272" s="83">
        <v>15319</v>
      </c>
      <c r="E272" s="83">
        <v>3288</v>
      </c>
      <c r="F272" s="85">
        <f t="shared" si="13"/>
        <v>22394</v>
      </c>
      <c r="G272" s="83">
        <v>150951</v>
      </c>
      <c r="H272" s="83">
        <v>3739.7159999999999</v>
      </c>
      <c r="I272" s="83">
        <v>157.61620000000002</v>
      </c>
      <c r="J272" s="83">
        <v>360.47270000000003</v>
      </c>
      <c r="K272" s="83">
        <v>85.803299999999993</v>
      </c>
      <c r="L272" s="83">
        <f t="shared" si="12"/>
        <v>79.45760000000034</v>
      </c>
      <c r="M272" s="83">
        <v>4423.0658000000003</v>
      </c>
      <c r="N272">
        <f t="shared" si="14"/>
        <v>10928</v>
      </c>
    </row>
    <row r="273" spans="1:14">
      <c r="A273">
        <v>10929</v>
      </c>
      <c r="B273" s="83">
        <v>203026</v>
      </c>
      <c r="C273" s="83">
        <v>10417</v>
      </c>
      <c r="D273" s="83">
        <v>30509</v>
      </c>
      <c r="E273" s="83">
        <v>4783</v>
      </c>
      <c r="F273" s="85">
        <f t="shared" si="13"/>
        <v>41099</v>
      </c>
      <c r="G273" s="83">
        <v>269000</v>
      </c>
      <c r="H273" s="83">
        <v>10047.974099999999</v>
      </c>
      <c r="I273" s="83">
        <v>615.37910000000011</v>
      </c>
      <c r="J273" s="83">
        <v>872.27020000000005</v>
      </c>
      <c r="K273" s="83">
        <v>135.49080000000001</v>
      </c>
      <c r="L273" s="83">
        <f t="shared" si="12"/>
        <v>347.12050000000124</v>
      </c>
      <c r="M273" s="83">
        <v>12018.234700000001</v>
      </c>
      <c r="N273">
        <f t="shared" si="14"/>
        <v>10929</v>
      </c>
    </row>
    <row r="274" spans="1:14">
      <c r="A274">
        <v>10930</v>
      </c>
      <c r="B274" s="83">
        <v>141147</v>
      </c>
      <c r="C274" s="83">
        <v>5387</v>
      </c>
      <c r="D274" s="83">
        <v>17175</v>
      </c>
      <c r="E274" s="83">
        <v>2761</v>
      </c>
      <c r="F274" s="85">
        <f t="shared" si="13"/>
        <v>21718</v>
      </c>
      <c r="G274" s="83">
        <v>177414</v>
      </c>
      <c r="H274" s="83">
        <v>3996.8429000000006</v>
      </c>
      <c r="I274" s="83">
        <v>116.6233</v>
      </c>
      <c r="J274" s="83">
        <v>292.92250000000001</v>
      </c>
      <c r="K274" s="83">
        <v>40.611300000000014</v>
      </c>
      <c r="L274" s="83">
        <f t="shared" si="12"/>
        <v>203.90769999999918</v>
      </c>
      <c r="M274" s="83">
        <v>4650.9076999999997</v>
      </c>
      <c r="N274">
        <f t="shared" si="14"/>
        <v>10930</v>
      </c>
    </row>
    <row r="275" spans="1:14">
      <c r="A275">
        <v>10931</v>
      </c>
      <c r="B275" s="83">
        <v>52868</v>
      </c>
      <c r="C275" s="83">
        <v>2113</v>
      </c>
      <c r="D275" s="83">
        <v>3855</v>
      </c>
      <c r="E275" s="83">
        <v>724</v>
      </c>
      <c r="F275" s="85">
        <f t="shared" si="13"/>
        <v>8437</v>
      </c>
      <c r="G275" s="83">
        <v>63771</v>
      </c>
      <c r="H275" s="83">
        <v>1562.9515999999999</v>
      </c>
      <c r="I275" s="83">
        <v>49.718000000000004</v>
      </c>
      <c r="J275" s="83">
        <v>55.590700000000005</v>
      </c>
      <c r="K275" s="83">
        <v>15.516299999999999</v>
      </c>
      <c r="L275" s="83">
        <f t="shared" si="12"/>
        <v>38.569800000000249</v>
      </c>
      <c r="M275" s="83">
        <v>1722.3464000000001</v>
      </c>
      <c r="N275">
        <f t="shared" si="14"/>
        <v>10931</v>
      </c>
    </row>
    <row r="276" spans="1:14">
      <c r="A276">
        <v>10932</v>
      </c>
      <c r="B276" s="83">
        <v>68304</v>
      </c>
      <c r="C276" s="83">
        <v>2295</v>
      </c>
      <c r="D276" s="83">
        <v>6867</v>
      </c>
      <c r="E276" s="83">
        <v>0</v>
      </c>
      <c r="F276" s="85">
        <f t="shared" si="13"/>
        <v>11047</v>
      </c>
      <c r="G276" s="83">
        <v>83923</v>
      </c>
      <c r="H276" s="83">
        <v>2343.7772999999997</v>
      </c>
      <c r="I276" s="83">
        <v>101.66540000000002</v>
      </c>
      <c r="J276" s="83">
        <v>205.13810000000001</v>
      </c>
      <c r="K276" s="83">
        <v>0</v>
      </c>
      <c r="L276" s="83">
        <f t="shared" si="12"/>
        <v>93.208199999999977</v>
      </c>
      <c r="M276" s="83">
        <v>2743.7889999999998</v>
      </c>
      <c r="N276">
        <f t="shared" si="14"/>
        <v>10932</v>
      </c>
    </row>
    <row r="277" spans="1:14">
      <c r="A277">
        <v>10933</v>
      </c>
      <c r="B277" s="83">
        <v>165330</v>
      </c>
      <c r="C277" s="83">
        <v>6485</v>
      </c>
      <c r="D277" s="83">
        <v>15603</v>
      </c>
      <c r="E277" s="83">
        <v>4403</v>
      </c>
      <c r="F277" s="85">
        <f t="shared" si="13"/>
        <v>25611</v>
      </c>
      <c r="G277" s="83">
        <v>204462</v>
      </c>
      <c r="H277" s="83">
        <v>5466.7789000000002</v>
      </c>
      <c r="I277" s="83">
        <v>188.84179999999998</v>
      </c>
      <c r="J277" s="83">
        <v>379.44870000000003</v>
      </c>
      <c r="K277" s="83">
        <v>92.586499999999987</v>
      </c>
      <c r="L277" s="83">
        <f t="shared" si="12"/>
        <v>128.01119999999946</v>
      </c>
      <c r="M277" s="83">
        <v>6255.6670999999997</v>
      </c>
      <c r="N277">
        <f t="shared" si="14"/>
        <v>10933</v>
      </c>
    </row>
    <row r="278" spans="1:14">
      <c r="A278">
        <v>10934</v>
      </c>
      <c r="B278" s="83">
        <v>89849</v>
      </c>
      <c r="C278" s="83">
        <v>6352</v>
      </c>
      <c r="D278" s="83">
        <v>18377</v>
      </c>
      <c r="E278" s="83">
        <v>2890</v>
      </c>
      <c r="F278" s="85">
        <f t="shared" si="13"/>
        <v>15291</v>
      </c>
      <c r="G278" s="83">
        <v>120055</v>
      </c>
      <c r="H278" s="83">
        <v>4116.6089000000002</v>
      </c>
      <c r="I278" s="83">
        <v>298.46780000000001</v>
      </c>
      <c r="J278" s="83">
        <v>488.41999999999996</v>
      </c>
      <c r="K278" s="83">
        <v>74.061000000000007</v>
      </c>
      <c r="L278" s="83">
        <f t="shared" si="12"/>
        <v>12.756300000000152</v>
      </c>
      <c r="M278" s="83">
        <v>4990.3140000000003</v>
      </c>
      <c r="N278">
        <f t="shared" si="14"/>
        <v>10934</v>
      </c>
    </row>
    <row r="279" spans="1:14">
      <c r="A279">
        <v>10935</v>
      </c>
      <c r="B279" s="83">
        <v>112069</v>
      </c>
      <c r="C279" s="83">
        <v>6985</v>
      </c>
      <c r="D279" s="83">
        <v>18241</v>
      </c>
      <c r="E279" s="83">
        <v>3217</v>
      </c>
      <c r="F279" s="85">
        <f t="shared" si="13"/>
        <v>32730</v>
      </c>
      <c r="G279" s="83">
        <v>159272</v>
      </c>
      <c r="H279" s="83">
        <v>6114.7964999999995</v>
      </c>
      <c r="I279" s="83">
        <v>204.6473</v>
      </c>
      <c r="J279" s="83">
        <v>851.2562999999999</v>
      </c>
      <c r="K279" s="83">
        <v>171.69320000000002</v>
      </c>
      <c r="L279" s="83">
        <f t="shared" si="12"/>
        <v>-29.732999999999805</v>
      </c>
      <c r="M279" s="83">
        <v>7312.6602999999996</v>
      </c>
      <c r="N279">
        <f t="shared" si="14"/>
        <v>10935</v>
      </c>
    </row>
    <row r="280" spans="1:14">
      <c r="A280">
        <v>10936</v>
      </c>
      <c r="B280" s="83">
        <v>33088</v>
      </c>
      <c r="C280" s="83">
        <v>1453</v>
      </c>
      <c r="D280" s="83">
        <v>4150</v>
      </c>
      <c r="E280" s="83">
        <v>883</v>
      </c>
      <c r="F280" s="85">
        <f t="shared" si="13"/>
        <v>12485</v>
      </c>
      <c r="G280" s="83">
        <v>49153</v>
      </c>
      <c r="H280" s="83">
        <v>642.72270000000003</v>
      </c>
      <c r="I280" s="83">
        <v>32.801700000000004</v>
      </c>
      <c r="J280" s="83">
        <v>145.06989999999999</v>
      </c>
      <c r="K280" s="83">
        <v>0</v>
      </c>
      <c r="L280" s="83">
        <f t="shared" si="12"/>
        <v>15.803999999999917</v>
      </c>
      <c r="M280" s="83">
        <v>836.39829999999995</v>
      </c>
      <c r="N280">
        <f t="shared" si="14"/>
        <v>10936</v>
      </c>
    </row>
    <row r="281" spans="1:14">
      <c r="A281">
        <v>10937</v>
      </c>
      <c r="B281" s="83">
        <v>48636</v>
      </c>
      <c r="C281" s="83">
        <v>2462</v>
      </c>
      <c r="D281" s="83">
        <v>4955</v>
      </c>
      <c r="E281" s="83">
        <v>1068</v>
      </c>
      <c r="F281" s="85">
        <f t="shared" si="13"/>
        <v>18141</v>
      </c>
      <c r="G281" s="83">
        <v>70338</v>
      </c>
      <c r="H281" s="83">
        <v>1314.3909999999998</v>
      </c>
      <c r="I281" s="83">
        <v>53.390900000000002</v>
      </c>
      <c r="J281" s="83">
        <v>71.567099999999996</v>
      </c>
      <c r="K281" s="83">
        <v>12.9694</v>
      </c>
      <c r="L281" s="83">
        <f t="shared" si="12"/>
        <v>43.034200000000091</v>
      </c>
      <c r="M281" s="83">
        <v>1495.3525999999999</v>
      </c>
      <c r="N281">
        <f t="shared" si="14"/>
        <v>10937</v>
      </c>
    </row>
    <row r="282" spans="1:14">
      <c r="A282">
        <v>10938</v>
      </c>
      <c r="B282" s="83">
        <v>60209</v>
      </c>
      <c r="C282" s="83">
        <v>1856</v>
      </c>
      <c r="D282" s="83">
        <v>4469</v>
      </c>
      <c r="E282" s="83">
        <v>482</v>
      </c>
      <c r="F282" s="85">
        <f t="shared" si="13"/>
        <v>-15621</v>
      </c>
      <c r="G282" s="83">
        <v>47683</v>
      </c>
      <c r="H282" s="83">
        <v>1154.4485999999999</v>
      </c>
      <c r="I282" s="83">
        <v>26.233399999999996</v>
      </c>
      <c r="J282" s="83">
        <v>84.110399999999998</v>
      </c>
      <c r="K282" s="83">
        <v>8.8929000000000009</v>
      </c>
      <c r="L282" s="83">
        <f t="shared" si="12"/>
        <v>-2.6556999999998574</v>
      </c>
      <c r="M282" s="83">
        <v>1271.0296000000001</v>
      </c>
      <c r="N282">
        <f t="shared" si="14"/>
        <v>10938</v>
      </c>
    </row>
    <row r="283" spans="1:14">
      <c r="A283">
        <v>10939</v>
      </c>
      <c r="B283" s="83">
        <v>65711</v>
      </c>
      <c r="C283" s="83">
        <v>2246</v>
      </c>
      <c r="D283" s="83">
        <v>8859</v>
      </c>
      <c r="E283" s="83">
        <v>1578</v>
      </c>
      <c r="F283" s="85">
        <f t="shared" si="13"/>
        <v>23876</v>
      </c>
      <c r="G283" s="83">
        <v>97778</v>
      </c>
      <c r="H283" s="83">
        <v>2496.8662999999997</v>
      </c>
      <c r="I283" s="83">
        <v>108.0065</v>
      </c>
      <c r="J283" s="83">
        <v>146.017</v>
      </c>
      <c r="K283" s="83">
        <v>38.048100000000005</v>
      </c>
      <c r="L283" s="83">
        <f t="shared" si="12"/>
        <v>50.753300000000507</v>
      </c>
      <c r="M283" s="83">
        <v>2839.6912000000002</v>
      </c>
      <c r="N283">
        <f t="shared" si="14"/>
        <v>10939</v>
      </c>
    </row>
    <row r="284" spans="1:14">
      <c r="A284">
        <v>10940</v>
      </c>
      <c r="B284" s="83">
        <v>45943</v>
      </c>
      <c r="C284" s="83">
        <v>1792</v>
      </c>
      <c r="D284" s="83">
        <v>4437</v>
      </c>
      <c r="E284" s="83">
        <v>731</v>
      </c>
      <c r="F284" s="85">
        <f t="shared" si="13"/>
        <v>7424</v>
      </c>
      <c r="G284" s="83">
        <v>56743</v>
      </c>
      <c r="H284" s="83">
        <v>1793.7060999999999</v>
      </c>
      <c r="I284" s="83">
        <v>50.010099999999994</v>
      </c>
      <c r="J284" s="83">
        <v>93.907600000000002</v>
      </c>
      <c r="K284" s="83">
        <v>16.342699999999997</v>
      </c>
      <c r="L284" s="83">
        <f t="shared" si="12"/>
        <v>66.068100000000314</v>
      </c>
      <c r="M284" s="83">
        <v>2020.0346000000002</v>
      </c>
      <c r="N284">
        <f t="shared" si="14"/>
        <v>10940</v>
      </c>
    </row>
    <row r="285" spans="1:14">
      <c r="A285">
        <v>10941</v>
      </c>
      <c r="B285" s="83">
        <v>51764</v>
      </c>
      <c r="C285" s="83">
        <v>1424</v>
      </c>
      <c r="D285" s="83">
        <v>3535</v>
      </c>
      <c r="E285" s="83">
        <v>630</v>
      </c>
      <c r="F285" s="85">
        <f t="shared" si="13"/>
        <v>7143</v>
      </c>
      <c r="G285" s="83">
        <v>61648</v>
      </c>
      <c r="H285" s="83">
        <v>1358.3412000000001</v>
      </c>
      <c r="I285" s="83">
        <v>25.033900000000003</v>
      </c>
      <c r="J285" s="83">
        <v>100.9083</v>
      </c>
      <c r="K285" s="83">
        <v>8.7690999999999999</v>
      </c>
      <c r="L285" s="83">
        <f t="shared" si="12"/>
        <v>26.783099999999799</v>
      </c>
      <c r="M285" s="83">
        <v>1519.8355999999999</v>
      </c>
      <c r="N285">
        <f t="shared" si="14"/>
        <v>10941</v>
      </c>
    </row>
    <row r="286" spans="1:14">
      <c r="A286">
        <v>10942</v>
      </c>
      <c r="B286" s="83">
        <v>75170</v>
      </c>
      <c r="C286" s="83">
        <v>2004</v>
      </c>
      <c r="D286" s="83">
        <v>5289</v>
      </c>
      <c r="E286" s="83">
        <v>816</v>
      </c>
      <c r="F286" s="85">
        <f t="shared" si="13"/>
        <v>11837</v>
      </c>
      <c r="G286" s="83">
        <v>91108</v>
      </c>
      <c r="H286" s="83">
        <v>1509.8667</v>
      </c>
      <c r="I286" s="83">
        <v>61.610300000000002</v>
      </c>
      <c r="J286" s="83">
        <v>97.762600000000006</v>
      </c>
      <c r="K286" s="83">
        <v>15.048400000000001</v>
      </c>
      <c r="L286" s="83">
        <f t="shared" si="12"/>
        <v>68.345099999999974</v>
      </c>
      <c r="M286" s="83">
        <v>1752.6331</v>
      </c>
      <c r="N286">
        <f t="shared" si="14"/>
        <v>10942</v>
      </c>
    </row>
    <row r="287" spans="1:14">
      <c r="A287">
        <v>10943</v>
      </c>
      <c r="B287" s="83">
        <v>33230</v>
      </c>
      <c r="C287" s="83">
        <v>1403</v>
      </c>
      <c r="D287" s="83">
        <v>4216</v>
      </c>
      <c r="E287" s="83">
        <v>569</v>
      </c>
      <c r="F287" s="85">
        <f t="shared" si="13"/>
        <v>3974</v>
      </c>
      <c r="G287" s="83">
        <v>40586</v>
      </c>
      <c r="H287" s="83">
        <v>1213.5871000000002</v>
      </c>
      <c r="I287" s="83">
        <v>52.945300000000003</v>
      </c>
      <c r="J287" s="83">
        <v>125.96540000000002</v>
      </c>
      <c r="K287" s="83">
        <v>14.390600000000001</v>
      </c>
      <c r="L287" s="83">
        <f t="shared" si="12"/>
        <v>-2.6195000000001816</v>
      </c>
      <c r="M287" s="83">
        <v>1404.2689</v>
      </c>
      <c r="N287">
        <f t="shared" si="14"/>
        <v>10943</v>
      </c>
    </row>
    <row r="288" spans="1:14">
      <c r="A288">
        <v>10944</v>
      </c>
      <c r="B288" s="83">
        <v>97254</v>
      </c>
      <c r="C288" s="83">
        <v>3234</v>
      </c>
      <c r="D288" s="83">
        <v>9130</v>
      </c>
      <c r="E288" s="83">
        <v>1437</v>
      </c>
      <c r="F288" s="85">
        <f t="shared" si="13"/>
        <v>11728</v>
      </c>
      <c r="G288" s="83">
        <v>116315</v>
      </c>
      <c r="H288" s="83">
        <v>1752.53</v>
      </c>
      <c r="I288" s="83">
        <v>29.303300000000004</v>
      </c>
      <c r="J288" s="83">
        <v>92.290500000000009</v>
      </c>
      <c r="K288" s="83">
        <v>14.8057</v>
      </c>
      <c r="L288" s="83">
        <f t="shared" si="12"/>
        <v>77.773700000000161</v>
      </c>
      <c r="M288" s="83">
        <v>1966.7032000000002</v>
      </c>
      <c r="N288">
        <f t="shared" si="14"/>
        <v>10944</v>
      </c>
    </row>
    <row r="289" spans="1:14">
      <c r="A289">
        <v>10945</v>
      </c>
      <c r="B289" s="83">
        <v>41964</v>
      </c>
      <c r="C289" s="83">
        <v>2448</v>
      </c>
      <c r="D289" s="83">
        <v>4001</v>
      </c>
      <c r="E289" s="83">
        <v>528</v>
      </c>
      <c r="F289" s="85">
        <f t="shared" si="13"/>
        <v>11481</v>
      </c>
      <c r="G289" s="83">
        <v>55526</v>
      </c>
      <c r="H289" s="83">
        <v>1573.4147000000003</v>
      </c>
      <c r="I289" s="83">
        <v>40.6492</v>
      </c>
      <c r="J289" s="83">
        <v>92.573099999999997</v>
      </c>
      <c r="K289" s="83">
        <v>11.0313</v>
      </c>
      <c r="L289" s="83">
        <f t="shared" si="12"/>
        <v>127.14429999999969</v>
      </c>
      <c r="M289" s="83">
        <v>1844.8126</v>
      </c>
      <c r="N289">
        <f t="shared" si="14"/>
        <v>10945</v>
      </c>
    </row>
    <row r="290" spans="1:14">
      <c r="A290">
        <v>10946</v>
      </c>
      <c r="B290" s="83">
        <v>119204</v>
      </c>
      <c r="C290" s="83">
        <v>5656</v>
      </c>
      <c r="D290" s="83">
        <v>19268</v>
      </c>
      <c r="E290" s="83">
        <v>2859</v>
      </c>
      <c r="F290" s="85">
        <f t="shared" si="13"/>
        <v>18676</v>
      </c>
      <c r="G290" s="83">
        <v>154351</v>
      </c>
      <c r="H290" s="83">
        <v>5371.76</v>
      </c>
      <c r="I290" s="83">
        <v>173.64</v>
      </c>
      <c r="J290" s="83">
        <v>439.10019999999997</v>
      </c>
      <c r="K290" s="83">
        <v>77.063400000000001</v>
      </c>
      <c r="L290" s="83">
        <f t="shared" si="12"/>
        <v>-1.7000000004827598E-3</v>
      </c>
      <c r="M290" s="83">
        <v>6061.5618999999997</v>
      </c>
      <c r="N290">
        <f t="shared" si="14"/>
        <v>10946</v>
      </c>
    </row>
    <row r="291" spans="1:14">
      <c r="A291">
        <v>10947</v>
      </c>
      <c r="B291" s="83">
        <v>93102</v>
      </c>
      <c r="C291" s="83">
        <v>4216</v>
      </c>
      <c r="D291" s="83">
        <v>18274</v>
      </c>
      <c r="E291" s="83">
        <v>2725</v>
      </c>
      <c r="F291" s="85">
        <f t="shared" si="13"/>
        <v>24087</v>
      </c>
      <c r="G291" s="83">
        <v>133972</v>
      </c>
      <c r="H291" s="83">
        <v>2001.288</v>
      </c>
      <c r="I291" s="83">
        <v>51.997599999999998</v>
      </c>
      <c r="J291" s="83">
        <v>202.39330000000001</v>
      </c>
      <c r="K291" s="83">
        <v>23.064100000000003</v>
      </c>
      <c r="L291" s="83">
        <f t="shared" si="12"/>
        <v>63.490400000000072</v>
      </c>
      <c r="M291" s="83">
        <v>2342.2334000000001</v>
      </c>
      <c r="N291">
        <f t="shared" si="14"/>
        <v>10947</v>
      </c>
    </row>
    <row r="292" spans="1:14">
      <c r="A292">
        <v>10948</v>
      </c>
      <c r="B292" s="83">
        <v>66333</v>
      </c>
      <c r="C292" s="83">
        <v>2984</v>
      </c>
      <c r="D292" s="83">
        <v>12502</v>
      </c>
      <c r="E292" s="83">
        <v>1173</v>
      </c>
      <c r="F292" s="85">
        <f t="shared" si="13"/>
        <v>3819</v>
      </c>
      <c r="G292" s="83">
        <v>80843</v>
      </c>
      <c r="H292" s="83">
        <v>1209.2</v>
      </c>
      <c r="I292" s="83">
        <v>32.08</v>
      </c>
      <c r="J292" s="83">
        <v>78.449999999999989</v>
      </c>
      <c r="K292" s="83">
        <v>10.32</v>
      </c>
      <c r="L292" s="83">
        <f t="shared" si="12"/>
        <v>67.130000000000052</v>
      </c>
      <c r="M292" s="83">
        <v>1397.18</v>
      </c>
      <c r="N292">
        <f t="shared" si="14"/>
        <v>10948</v>
      </c>
    </row>
    <row r="293" spans="1:14">
      <c r="A293">
        <v>10949</v>
      </c>
      <c r="B293" s="83">
        <v>81319</v>
      </c>
      <c r="C293" s="83">
        <v>5321</v>
      </c>
      <c r="D293" s="83">
        <v>7241</v>
      </c>
      <c r="E293" s="83">
        <v>1760</v>
      </c>
      <c r="F293" s="85">
        <f t="shared" si="13"/>
        <v>12306</v>
      </c>
      <c r="G293" s="83">
        <v>97305</v>
      </c>
      <c r="H293" s="83">
        <v>1834.4290000000001</v>
      </c>
      <c r="I293" s="83">
        <v>59.1845</v>
      </c>
      <c r="J293" s="83">
        <v>101.93510000000002</v>
      </c>
      <c r="K293" s="83">
        <v>38.303199999999997</v>
      </c>
      <c r="L293" s="83">
        <f t="shared" si="12"/>
        <v>94.738099999999804</v>
      </c>
      <c r="M293" s="83">
        <v>2128.5898999999999</v>
      </c>
      <c r="N293">
        <f t="shared" si="14"/>
        <v>10949</v>
      </c>
    </row>
    <row r="294" spans="1:14">
      <c r="A294">
        <v>10950</v>
      </c>
      <c r="B294" s="83">
        <v>103996</v>
      </c>
      <c r="C294" s="83">
        <v>3797</v>
      </c>
      <c r="D294" s="83">
        <v>9654</v>
      </c>
      <c r="E294" s="83">
        <v>1261</v>
      </c>
      <c r="F294" s="85">
        <f t="shared" si="13"/>
        <v>15397</v>
      </c>
      <c r="G294" s="83">
        <v>126511</v>
      </c>
      <c r="H294" s="83">
        <v>2756.6632</v>
      </c>
      <c r="I294" s="83">
        <v>74.475899999999996</v>
      </c>
      <c r="J294" s="83">
        <v>107.65480000000001</v>
      </c>
      <c r="K294" s="83">
        <v>24.323499999999999</v>
      </c>
      <c r="L294" s="83">
        <f t="shared" si="12"/>
        <v>22.19319999999983</v>
      </c>
      <c r="M294" s="83">
        <v>2985.3105999999998</v>
      </c>
      <c r="N294">
        <f t="shared" si="14"/>
        <v>10950</v>
      </c>
    </row>
    <row r="295" spans="1:14">
      <c r="A295">
        <v>10951</v>
      </c>
      <c r="B295" s="83">
        <v>122810</v>
      </c>
      <c r="C295" s="83">
        <v>5478</v>
      </c>
      <c r="D295" s="83">
        <v>14974</v>
      </c>
      <c r="E295" s="83">
        <v>2965</v>
      </c>
      <c r="F295" s="85">
        <f t="shared" si="13"/>
        <v>31779</v>
      </c>
      <c r="G295" s="83">
        <v>167050</v>
      </c>
      <c r="H295" s="83">
        <v>7378.0857999999998</v>
      </c>
      <c r="I295" s="83">
        <v>182.06419999999997</v>
      </c>
      <c r="J295" s="83">
        <v>560.899</v>
      </c>
      <c r="K295" s="83">
        <v>106.39699999999999</v>
      </c>
      <c r="L295" s="83">
        <f t="shared" si="12"/>
        <v>471.0301</v>
      </c>
      <c r="M295" s="83">
        <v>8698.4760999999999</v>
      </c>
      <c r="N295">
        <f t="shared" si="14"/>
        <v>10951</v>
      </c>
    </row>
    <row r="296" spans="1:14">
      <c r="A296">
        <v>10952</v>
      </c>
      <c r="B296" s="83">
        <v>60597</v>
      </c>
      <c r="C296" s="83">
        <v>3749</v>
      </c>
      <c r="D296" s="83">
        <v>6390</v>
      </c>
      <c r="E296" s="83">
        <v>1085</v>
      </c>
      <c r="F296" s="85">
        <f t="shared" si="13"/>
        <v>12896</v>
      </c>
      <c r="G296" s="83">
        <v>77219</v>
      </c>
      <c r="H296" s="83">
        <v>1721.7902000000001</v>
      </c>
      <c r="I296" s="83">
        <v>58.851399999999991</v>
      </c>
      <c r="J296" s="83">
        <v>125.36330000000001</v>
      </c>
      <c r="K296" s="83">
        <v>34.722400000000007</v>
      </c>
      <c r="L296" s="83">
        <f t="shared" si="12"/>
        <v>972.20189999999945</v>
      </c>
      <c r="M296" s="83">
        <v>2912.9291999999996</v>
      </c>
      <c r="N296">
        <f t="shared" si="14"/>
        <v>10952</v>
      </c>
    </row>
    <row r="297" spans="1:14">
      <c r="A297">
        <v>10953</v>
      </c>
      <c r="B297" s="83">
        <v>120351</v>
      </c>
      <c r="C297" s="83">
        <v>6148</v>
      </c>
      <c r="D297" s="83">
        <v>12956</v>
      </c>
      <c r="E297" s="83">
        <v>2417</v>
      </c>
      <c r="F297" s="85">
        <f t="shared" si="13"/>
        <v>15689</v>
      </c>
      <c r="G297" s="83">
        <v>145265</v>
      </c>
      <c r="H297" s="83">
        <v>2951.0879999999997</v>
      </c>
      <c r="I297" s="83">
        <v>100.2602</v>
      </c>
      <c r="J297" s="83">
        <v>223.23839999999998</v>
      </c>
      <c r="K297" s="83">
        <v>6.4787999999999997</v>
      </c>
      <c r="L297" s="83">
        <f t="shared" si="12"/>
        <v>132.85929999999985</v>
      </c>
      <c r="M297" s="83">
        <v>3413.9246999999996</v>
      </c>
      <c r="N297">
        <f t="shared" si="14"/>
        <v>10953</v>
      </c>
    </row>
    <row r="298" spans="1:14">
      <c r="A298">
        <v>10954</v>
      </c>
      <c r="B298" s="83">
        <v>220336</v>
      </c>
      <c r="C298" s="83">
        <v>23212</v>
      </c>
      <c r="D298" s="83">
        <v>32349</v>
      </c>
      <c r="E298" s="83">
        <v>3975</v>
      </c>
      <c r="F298" s="85">
        <f t="shared" si="13"/>
        <v>82570</v>
      </c>
      <c r="G298" s="83">
        <v>316018</v>
      </c>
      <c r="H298" s="83">
        <v>17240.031999999999</v>
      </c>
      <c r="I298" s="83">
        <v>442.92539999999985</v>
      </c>
      <c r="J298" s="83">
        <v>1277.4384</v>
      </c>
      <c r="K298" s="83">
        <v>91.8476</v>
      </c>
      <c r="L298" s="83">
        <f t="shared" si="12"/>
        <v>1103.0916000000034</v>
      </c>
      <c r="M298" s="83">
        <v>20155.335000000003</v>
      </c>
      <c r="N298">
        <f t="shared" si="14"/>
        <v>10954</v>
      </c>
    </row>
    <row r="299" spans="1:14">
      <c r="A299">
        <v>10956</v>
      </c>
      <c r="B299" s="83">
        <v>237474</v>
      </c>
      <c r="C299" s="83">
        <v>12256</v>
      </c>
      <c r="D299" s="83">
        <v>23185</v>
      </c>
      <c r="E299" s="83">
        <v>6177</v>
      </c>
      <c r="F299" s="85">
        <f t="shared" si="13"/>
        <v>24512</v>
      </c>
      <c r="G299" s="83">
        <v>279092</v>
      </c>
      <c r="H299" s="83">
        <v>5521.0583000000006</v>
      </c>
      <c r="I299" s="83">
        <v>207.1825</v>
      </c>
      <c r="J299" s="83">
        <v>341.6413</v>
      </c>
      <c r="K299" s="83">
        <v>807.15219999999988</v>
      </c>
      <c r="L299" s="83">
        <f t="shared" si="12"/>
        <v>555.0000000000008</v>
      </c>
      <c r="M299" s="83">
        <v>7432.0343000000012</v>
      </c>
      <c r="N299">
        <f t="shared" si="14"/>
        <v>10956</v>
      </c>
    </row>
    <row r="300" spans="1:14">
      <c r="A300">
        <v>10957</v>
      </c>
      <c r="B300" s="83">
        <v>46310</v>
      </c>
      <c r="C300" s="83">
        <v>2730</v>
      </c>
      <c r="D300" s="83">
        <v>4878</v>
      </c>
      <c r="E300" s="83">
        <v>561</v>
      </c>
      <c r="F300" s="85">
        <f t="shared" si="13"/>
        <v>8697</v>
      </c>
      <c r="G300" s="83">
        <v>57716</v>
      </c>
      <c r="H300" s="83">
        <v>723.10360000000003</v>
      </c>
      <c r="I300" s="83">
        <v>16.262700000000002</v>
      </c>
      <c r="J300" s="83">
        <v>37.190399999999997</v>
      </c>
      <c r="K300" s="83">
        <v>7.3602999999999996</v>
      </c>
      <c r="L300" s="83">
        <f t="shared" si="12"/>
        <v>53.17959999999983</v>
      </c>
      <c r="M300" s="83">
        <v>837.09659999999985</v>
      </c>
      <c r="N300">
        <f t="shared" si="14"/>
        <v>10957</v>
      </c>
    </row>
    <row r="301" spans="1:14">
      <c r="A301">
        <v>10958</v>
      </c>
      <c r="B301" s="83">
        <v>53887.091</v>
      </c>
      <c r="C301" s="83">
        <v>2465</v>
      </c>
      <c r="D301" s="83">
        <v>6148</v>
      </c>
      <c r="E301" s="83">
        <v>1049</v>
      </c>
      <c r="F301" s="85">
        <f t="shared" si="13"/>
        <v>-1317.1450000000041</v>
      </c>
      <c r="G301" s="83">
        <v>57301.945999999996</v>
      </c>
      <c r="H301" s="83">
        <v>1981.5368000000001</v>
      </c>
      <c r="I301" s="83">
        <v>25.628299999999996</v>
      </c>
      <c r="J301" s="83">
        <v>200.70570000000004</v>
      </c>
      <c r="K301" s="83">
        <v>28.7972</v>
      </c>
      <c r="L301" s="83">
        <f t="shared" si="12"/>
        <v>179.75339999999963</v>
      </c>
      <c r="M301" s="83">
        <v>2416.4213999999997</v>
      </c>
      <c r="N301">
        <f t="shared" si="14"/>
        <v>10958</v>
      </c>
    </row>
    <row r="302" spans="1:14">
      <c r="A302">
        <v>10959</v>
      </c>
      <c r="B302" s="83">
        <v>70860</v>
      </c>
      <c r="C302" s="83">
        <v>6705</v>
      </c>
      <c r="D302" s="83">
        <v>5032</v>
      </c>
      <c r="E302" s="83">
        <v>779</v>
      </c>
      <c r="F302" s="85">
        <f t="shared" si="13"/>
        <v>22504</v>
      </c>
      <c r="G302" s="83">
        <v>92470</v>
      </c>
      <c r="H302" s="83">
        <v>1693.857</v>
      </c>
      <c r="I302" s="83">
        <v>74.957599999999985</v>
      </c>
      <c r="J302" s="83">
        <v>69.876400000000004</v>
      </c>
      <c r="K302" s="83">
        <v>10.262699999999999</v>
      </c>
      <c r="L302" s="83">
        <f t="shared" si="12"/>
        <v>35.1908999999999</v>
      </c>
      <c r="M302" s="83">
        <v>1884.1445999999999</v>
      </c>
      <c r="N302">
        <f t="shared" si="14"/>
        <v>10959</v>
      </c>
    </row>
    <row r="303" spans="1:14">
      <c r="A303">
        <v>10960</v>
      </c>
      <c r="B303" s="83">
        <v>42975</v>
      </c>
      <c r="C303" s="83">
        <v>2350</v>
      </c>
      <c r="D303" s="83">
        <v>3446</v>
      </c>
      <c r="E303" s="83">
        <v>642</v>
      </c>
      <c r="F303" s="85">
        <f t="shared" si="13"/>
        <v>8528</v>
      </c>
      <c r="G303" s="83">
        <v>53241</v>
      </c>
      <c r="H303" s="83">
        <v>1200.2602999999999</v>
      </c>
      <c r="I303" s="83">
        <v>61.596999999999994</v>
      </c>
      <c r="J303" s="83">
        <v>82.105400000000003</v>
      </c>
      <c r="K303" s="83">
        <v>22.299500000000002</v>
      </c>
      <c r="L303" s="83">
        <f t="shared" si="12"/>
        <v>-25.117599999999833</v>
      </c>
      <c r="M303" s="83">
        <v>1341.1446000000001</v>
      </c>
      <c r="N303">
        <f t="shared" si="14"/>
        <v>10960</v>
      </c>
    </row>
    <row r="304" spans="1:14">
      <c r="A304">
        <v>10961</v>
      </c>
      <c r="B304" s="83">
        <v>64922</v>
      </c>
      <c r="C304" s="83">
        <v>4539</v>
      </c>
      <c r="D304" s="83">
        <v>4850</v>
      </c>
      <c r="E304" s="83">
        <v>1092</v>
      </c>
      <c r="F304" s="85">
        <f t="shared" si="13"/>
        <v>16991</v>
      </c>
      <c r="G304" s="83">
        <v>83316</v>
      </c>
      <c r="H304" s="83">
        <v>2013.8439000000001</v>
      </c>
      <c r="I304" s="83">
        <v>68.117000000000004</v>
      </c>
      <c r="J304" s="83">
        <v>109.14059999999999</v>
      </c>
      <c r="K304" s="83">
        <v>17.273399999999999</v>
      </c>
      <c r="L304" s="83">
        <f t="shared" si="12"/>
        <v>153.93769999999964</v>
      </c>
      <c r="M304" s="83">
        <v>2362.3125999999997</v>
      </c>
      <c r="N304">
        <f t="shared" si="14"/>
        <v>10961</v>
      </c>
    </row>
    <row r="305" spans="1:14">
      <c r="A305">
        <v>10962</v>
      </c>
      <c r="B305" s="83">
        <v>48552</v>
      </c>
      <c r="C305" s="83">
        <v>2064</v>
      </c>
      <c r="D305" s="83">
        <v>4016</v>
      </c>
      <c r="E305" s="83">
        <v>881</v>
      </c>
      <c r="F305" s="85">
        <f t="shared" si="13"/>
        <v>9685</v>
      </c>
      <c r="G305" s="83">
        <v>61070</v>
      </c>
      <c r="H305" s="83">
        <v>434.75810000000007</v>
      </c>
      <c r="I305" s="83">
        <v>0</v>
      </c>
      <c r="J305" s="83">
        <v>26.874500000000001</v>
      </c>
      <c r="K305" s="83">
        <v>1.0105</v>
      </c>
      <c r="L305" s="83">
        <f t="shared" si="12"/>
        <v>-95.202800000000082</v>
      </c>
      <c r="M305" s="83">
        <v>367.44029999999998</v>
      </c>
      <c r="N305">
        <f t="shared" si="14"/>
        <v>10962</v>
      </c>
    </row>
    <row r="306" spans="1:14">
      <c r="A306">
        <v>10963</v>
      </c>
      <c r="B306" s="83">
        <v>36050</v>
      </c>
      <c r="C306" s="83">
        <v>3653</v>
      </c>
      <c r="D306" s="83">
        <v>5416</v>
      </c>
      <c r="E306" s="83">
        <v>630</v>
      </c>
      <c r="F306" s="85">
        <f t="shared" si="13"/>
        <v>10406</v>
      </c>
      <c r="G306" s="83">
        <v>48849</v>
      </c>
      <c r="H306" s="83">
        <v>740.44650000000001</v>
      </c>
      <c r="I306" s="83">
        <v>34.697000000000003</v>
      </c>
      <c r="J306" s="83">
        <v>78.852800000000002</v>
      </c>
      <c r="K306" s="83">
        <v>12.0281</v>
      </c>
      <c r="L306" s="83">
        <f t="shared" si="12"/>
        <v>20.862499999999947</v>
      </c>
      <c r="M306" s="83">
        <v>886.88689999999997</v>
      </c>
      <c r="N306">
        <f t="shared" si="14"/>
        <v>10963</v>
      </c>
    </row>
    <row r="307" spans="1:14">
      <c r="A307">
        <v>10964</v>
      </c>
      <c r="B307" s="83">
        <v>71784</v>
      </c>
      <c r="C307" s="83">
        <v>3543</v>
      </c>
      <c r="D307" s="83">
        <v>12316</v>
      </c>
      <c r="E307" s="83">
        <v>1970</v>
      </c>
      <c r="F307" s="85">
        <f t="shared" si="13"/>
        <v>10174</v>
      </c>
      <c r="G307" s="83">
        <v>92701</v>
      </c>
      <c r="H307" s="83">
        <v>1609.9</v>
      </c>
      <c r="I307" s="83">
        <v>44</v>
      </c>
      <c r="J307" s="83">
        <v>154.77000000000001</v>
      </c>
      <c r="K307" s="83">
        <v>32.69</v>
      </c>
      <c r="L307" s="83">
        <f t="shared" si="12"/>
        <v>54.369999999999919</v>
      </c>
      <c r="M307" s="83">
        <v>1895.73</v>
      </c>
      <c r="N307">
        <f t="shared" si="14"/>
        <v>10964</v>
      </c>
    </row>
    <row r="308" spans="1:14">
      <c r="A308">
        <v>10965</v>
      </c>
      <c r="B308" s="83">
        <v>93502</v>
      </c>
      <c r="C308" s="83">
        <v>4268</v>
      </c>
      <c r="D308" s="83">
        <v>16285</v>
      </c>
      <c r="E308" s="83">
        <v>1694</v>
      </c>
      <c r="F308" s="85">
        <f t="shared" si="13"/>
        <v>12861</v>
      </c>
      <c r="G308" s="83">
        <v>120074</v>
      </c>
      <c r="H308" s="83">
        <v>2199.1239999999998</v>
      </c>
      <c r="I308" s="83">
        <v>76.14200000000001</v>
      </c>
      <c r="J308" s="83">
        <v>228.73700000000002</v>
      </c>
      <c r="K308" s="83">
        <v>31.126999999999995</v>
      </c>
      <c r="L308" s="83">
        <f t="shared" si="12"/>
        <v>71.483000000000018</v>
      </c>
      <c r="M308" s="83">
        <v>2606.6129999999998</v>
      </c>
      <c r="N308">
        <f t="shared" si="14"/>
        <v>10965</v>
      </c>
    </row>
    <row r="309" spans="1:14">
      <c r="A309">
        <v>10966</v>
      </c>
      <c r="B309" s="83">
        <v>63212</v>
      </c>
      <c r="C309" s="83">
        <v>2632</v>
      </c>
      <c r="D309" s="83">
        <v>6002</v>
      </c>
      <c r="E309" s="83">
        <v>895</v>
      </c>
      <c r="F309" s="85">
        <f t="shared" si="13"/>
        <v>5445</v>
      </c>
      <c r="G309" s="83">
        <v>72922</v>
      </c>
      <c r="H309" s="83">
        <v>1200.1136000000001</v>
      </c>
      <c r="I309" s="83">
        <v>39.007999999999996</v>
      </c>
      <c r="J309" s="83">
        <v>104.82640000000001</v>
      </c>
      <c r="K309" s="83">
        <v>16.0564</v>
      </c>
      <c r="L309" s="83">
        <f t="shared" si="12"/>
        <v>38.62249999999986</v>
      </c>
      <c r="M309" s="83">
        <v>1398.6269</v>
      </c>
      <c r="N309">
        <f t="shared" si="14"/>
        <v>10966</v>
      </c>
    </row>
    <row r="310" spans="1:14">
      <c r="A310">
        <v>10967</v>
      </c>
      <c r="B310" s="83">
        <v>80242</v>
      </c>
      <c r="C310" s="83">
        <v>2260</v>
      </c>
      <c r="D310" s="83">
        <v>8582</v>
      </c>
      <c r="E310" s="83">
        <v>1189</v>
      </c>
      <c r="F310" s="85">
        <f t="shared" si="13"/>
        <v>9246</v>
      </c>
      <c r="G310" s="83">
        <v>96999</v>
      </c>
      <c r="H310" s="83">
        <v>1689.8927000000001</v>
      </c>
      <c r="I310" s="83">
        <v>25.179800000000004</v>
      </c>
      <c r="J310" s="83">
        <v>138.23520000000002</v>
      </c>
      <c r="K310" s="83">
        <v>24.570200000000003</v>
      </c>
      <c r="L310" s="83">
        <f t="shared" si="12"/>
        <v>33.533299999999883</v>
      </c>
      <c r="M310" s="83">
        <v>1911.4112</v>
      </c>
      <c r="N310">
        <f t="shared" si="14"/>
        <v>10967</v>
      </c>
    </row>
    <row r="311" spans="1:14">
      <c r="A311">
        <v>10968</v>
      </c>
      <c r="B311" s="83">
        <v>42699</v>
      </c>
      <c r="C311" s="83">
        <v>1604</v>
      </c>
      <c r="D311" s="83">
        <v>4789</v>
      </c>
      <c r="E311" s="83">
        <v>790</v>
      </c>
      <c r="F311" s="85">
        <f t="shared" si="13"/>
        <v>5370</v>
      </c>
      <c r="G311" s="83">
        <v>52044</v>
      </c>
      <c r="H311" s="83">
        <v>865.23429999999996</v>
      </c>
      <c r="I311" s="83">
        <v>17.362399999999997</v>
      </c>
      <c r="J311" s="83">
        <v>60.092200000000005</v>
      </c>
      <c r="K311" s="83">
        <v>11.1661</v>
      </c>
      <c r="L311" s="83">
        <f t="shared" si="12"/>
        <v>16.198599999999999</v>
      </c>
      <c r="M311" s="83">
        <v>970.05359999999996</v>
      </c>
      <c r="N311">
        <f t="shared" si="14"/>
        <v>10968</v>
      </c>
    </row>
    <row r="312" spans="1:14">
      <c r="A312">
        <v>10969</v>
      </c>
      <c r="B312" s="83">
        <v>47290</v>
      </c>
      <c r="C312" s="83">
        <v>1304</v>
      </c>
      <c r="D312" s="83">
        <v>3648</v>
      </c>
      <c r="E312" s="83">
        <v>704</v>
      </c>
      <c r="F312" s="85">
        <f t="shared" si="13"/>
        <v>4842</v>
      </c>
      <c r="G312" s="83">
        <v>55180</v>
      </c>
      <c r="H312" s="83">
        <v>827.66079999999999</v>
      </c>
      <c r="I312" s="83">
        <v>22.917400000000001</v>
      </c>
      <c r="J312" s="83">
        <v>52.609200000000001</v>
      </c>
      <c r="K312" s="83">
        <v>4.0705999999999998</v>
      </c>
      <c r="L312" s="83">
        <f t="shared" si="12"/>
        <v>32.206899999999948</v>
      </c>
      <c r="M312" s="83">
        <v>939.46489999999994</v>
      </c>
      <c r="N312">
        <f t="shared" si="14"/>
        <v>10969</v>
      </c>
    </row>
    <row r="313" spans="1:14">
      <c r="A313">
        <v>10970</v>
      </c>
      <c r="B313" s="83">
        <v>83340</v>
      </c>
      <c r="C313" s="83">
        <v>4174</v>
      </c>
      <c r="D313" s="83">
        <v>12488</v>
      </c>
      <c r="E313" s="83">
        <v>2074</v>
      </c>
      <c r="F313" s="85">
        <f t="shared" si="13"/>
        <v>11151</v>
      </c>
      <c r="G313" s="83">
        <v>104879</v>
      </c>
      <c r="H313" s="83">
        <v>843.23839999999984</v>
      </c>
      <c r="I313" s="83">
        <v>38.707099999999997</v>
      </c>
      <c r="J313" s="83">
        <v>107.41789999999999</v>
      </c>
      <c r="K313" s="83">
        <v>15.806699999999996</v>
      </c>
      <c r="L313" s="83">
        <f t="shared" si="12"/>
        <v>-0.15839999999980492</v>
      </c>
      <c r="M313" s="83">
        <v>1005.0117</v>
      </c>
      <c r="N313">
        <f t="shared" si="14"/>
        <v>10970</v>
      </c>
    </row>
    <row r="314" spans="1:14">
      <c r="A314">
        <v>10971</v>
      </c>
      <c r="B314" s="83">
        <v>83719</v>
      </c>
      <c r="C314" s="83">
        <v>4952</v>
      </c>
      <c r="D314" s="83">
        <v>11042</v>
      </c>
      <c r="E314" s="83">
        <v>1487</v>
      </c>
      <c r="F314" s="85">
        <f t="shared" si="13"/>
        <v>15174</v>
      </c>
      <c r="G314" s="83">
        <v>106470</v>
      </c>
      <c r="H314" s="83">
        <v>1275.2433000000001</v>
      </c>
      <c r="I314" s="83">
        <v>67.810900000000004</v>
      </c>
      <c r="J314" s="83">
        <v>153.13989999999998</v>
      </c>
      <c r="K314" s="83">
        <v>18.251099999999997</v>
      </c>
      <c r="L314" s="83">
        <f t="shared" si="12"/>
        <v>27.845199999999789</v>
      </c>
      <c r="M314" s="83">
        <v>1542.2903999999999</v>
      </c>
      <c r="N314">
        <f t="shared" si="14"/>
        <v>10971</v>
      </c>
    </row>
    <row r="315" spans="1:14">
      <c r="A315">
        <v>10972</v>
      </c>
      <c r="B315" s="83">
        <v>127951</v>
      </c>
      <c r="C315" s="83">
        <v>6182</v>
      </c>
      <c r="D315" s="83">
        <v>11709</v>
      </c>
      <c r="E315" s="83">
        <v>2008</v>
      </c>
      <c r="F315" s="85">
        <f t="shared" si="13"/>
        <v>24055</v>
      </c>
      <c r="G315" s="83">
        <v>159541</v>
      </c>
      <c r="H315" s="83">
        <v>999.33000000000015</v>
      </c>
      <c r="I315" s="83">
        <v>24.401100000000003</v>
      </c>
      <c r="J315" s="83">
        <v>64.610100000000003</v>
      </c>
      <c r="K315" s="83">
        <v>12.690700000000001</v>
      </c>
      <c r="L315" s="83">
        <f t="shared" ref="L315:L378" si="15">M315-H315-I315-J315-K315</f>
        <v>6.5377999999998533</v>
      </c>
      <c r="M315" s="83">
        <v>1107.5697</v>
      </c>
      <c r="N315">
        <f t="shared" si="14"/>
        <v>10972</v>
      </c>
    </row>
    <row r="316" spans="1:14">
      <c r="A316">
        <v>10973</v>
      </c>
      <c r="B316" s="83">
        <v>146713</v>
      </c>
      <c r="C316" s="83">
        <v>7857</v>
      </c>
      <c r="D316" s="83">
        <v>10659</v>
      </c>
      <c r="E316" s="83">
        <v>1731</v>
      </c>
      <c r="F316" s="85">
        <f t="shared" si="13"/>
        <v>26714</v>
      </c>
      <c r="G316" s="83">
        <v>177960</v>
      </c>
      <c r="H316" s="83">
        <v>2779.4455000000003</v>
      </c>
      <c r="I316" s="83">
        <v>156.65790000000001</v>
      </c>
      <c r="J316" s="83">
        <v>162.1961</v>
      </c>
      <c r="K316" s="83">
        <v>8.0968999999999998</v>
      </c>
      <c r="L316" s="83">
        <f t="shared" si="15"/>
        <v>348.48409999999944</v>
      </c>
      <c r="M316" s="83">
        <v>3454.8804999999998</v>
      </c>
      <c r="N316">
        <f t="shared" si="14"/>
        <v>10973</v>
      </c>
    </row>
    <row r="317" spans="1:14">
      <c r="A317">
        <v>10974</v>
      </c>
      <c r="B317" s="83">
        <v>109688</v>
      </c>
      <c r="C317" s="83">
        <v>8332</v>
      </c>
      <c r="D317" s="83">
        <v>21169</v>
      </c>
      <c r="E317" s="83">
        <v>2472</v>
      </c>
      <c r="F317" s="85">
        <f t="shared" si="13"/>
        <v>19654</v>
      </c>
      <c r="G317" s="83">
        <v>144651</v>
      </c>
      <c r="H317" s="83">
        <v>3376.1099999999997</v>
      </c>
      <c r="I317" s="83">
        <v>139.79999999999998</v>
      </c>
      <c r="J317" s="83">
        <v>428.48999999999995</v>
      </c>
      <c r="K317" s="83">
        <v>148.92000000000002</v>
      </c>
      <c r="L317" s="83">
        <f t="shared" si="15"/>
        <v>-43.679999999999723</v>
      </c>
      <c r="M317" s="83">
        <v>4049.64</v>
      </c>
      <c r="N317">
        <f t="shared" si="14"/>
        <v>10974</v>
      </c>
    </row>
    <row r="318" spans="1:14">
      <c r="A318">
        <v>10975</v>
      </c>
      <c r="B318" s="83">
        <v>85890</v>
      </c>
      <c r="C318" s="83">
        <v>7297</v>
      </c>
      <c r="D318" s="83">
        <v>9851</v>
      </c>
      <c r="E318" s="83">
        <v>1619</v>
      </c>
      <c r="F318" s="85">
        <f t="shared" si="13"/>
        <v>22851</v>
      </c>
      <c r="G318" s="83">
        <v>112914</v>
      </c>
      <c r="H318" s="83">
        <v>1451.0320999999999</v>
      </c>
      <c r="I318" s="83">
        <v>113.2595</v>
      </c>
      <c r="J318" s="83">
        <v>103.72930000000001</v>
      </c>
      <c r="K318" s="83">
        <v>17.097300000000001</v>
      </c>
      <c r="L318" s="83">
        <f t="shared" si="15"/>
        <v>48.734200000000072</v>
      </c>
      <c r="M318" s="83">
        <v>1733.8524</v>
      </c>
      <c r="N318">
        <f t="shared" si="14"/>
        <v>10975</v>
      </c>
    </row>
    <row r="319" spans="1:14">
      <c r="A319">
        <v>10976</v>
      </c>
      <c r="B319" s="83">
        <v>64635</v>
      </c>
      <c r="C319" s="83">
        <v>3684</v>
      </c>
      <c r="D319" s="83">
        <v>7745</v>
      </c>
      <c r="E319" s="83">
        <v>1470</v>
      </c>
      <c r="F319" s="85">
        <f t="shared" si="13"/>
        <v>18762</v>
      </c>
      <c r="G319" s="83">
        <v>88928</v>
      </c>
      <c r="H319" s="83">
        <v>1469.7255</v>
      </c>
      <c r="I319" s="83">
        <v>24.35</v>
      </c>
      <c r="J319" s="83">
        <v>79.942999999999998</v>
      </c>
      <c r="K319" s="83">
        <v>22.744199999999996</v>
      </c>
      <c r="L319" s="83">
        <f t="shared" si="15"/>
        <v>-29.329600000000031</v>
      </c>
      <c r="M319" s="83">
        <v>1567.4331</v>
      </c>
      <c r="N319">
        <f t="shared" si="14"/>
        <v>10976</v>
      </c>
    </row>
    <row r="320" spans="1:14">
      <c r="A320">
        <v>10977</v>
      </c>
      <c r="B320" s="83">
        <v>65122</v>
      </c>
      <c r="C320" s="83">
        <v>1914</v>
      </c>
      <c r="D320" s="83">
        <v>3988</v>
      </c>
      <c r="E320" s="83">
        <v>303</v>
      </c>
      <c r="F320" s="85">
        <f t="shared" si="13"/>
        <v>10743</v>
      </c>
      <c r="G320" s="83">
        <v>78242</v>
      </c>
      <c r="H320" s="83">
        <v>577.6400000000001</v>
      </c>
      <c r="I320" s="83">
        <v>15.389999999999999</v>
      </c>
      <c r="J320" s="83">
        <v>13.62</v>
      </c>
      <c r="K320" s="83">
        <v>0.28000000000000003</v>
      </c>
      <c r="L320" s="83">
        <f t="shared" si="15"/>
        <v>26.149999999999942</v>
      </c>
      <c r="M320" s="83">
        <v>633.08000000000004</v>
      </c>
      <c r="N320">
        <f t="shared" si="14"/>
        <v>10977</v>
      </c>
    </row>
    <row r="321" spans="1:14">
      <c r="A321">
        <v>10978</v>
      </c>
      <c r="B321" s="83">
        <v>173941</v>
      </c>
      <c r="C321" s="83">
        <v>15616</v>
      </c>
      <c r="D321" s="83">
        <v>34066</v>
      </c>
      <c r="E321" s="83">
        <v>4955</v>
      </c>
      <c r="F321" s="85">
        <f t="shared" si="13"/>
        <v>36420</v>
      </c>
      <c r="G321" s="83">
        <v>233766</v>
      </c>
      <c r="H321" s="83">
        <v>8026.27</v>
      </c>
      <c r="I321" s="83">
        <v>517.71</v>
      </c>
      <c r="J321" s="83">
        <v>1152.22</v>
      </c>
      <c r="K321" s="83">
        <v>125.01000000000002</v>
      </c>
      <c r="L321" s="83">
        <f t="shared" si="15"/>
        <v>145.21999999999977</v>
      </c>
      <c r="M321" s="83">
        <v>9966.43</v>
      </c>
      <c r="N321">
        <f t="shared" si="14"/>
        <v>10978</v>
      </c>
    </row>
    <row r="322" spans="1:14">
      <c r="A322">
        <v>10979</v>
      </c>
      <c r="B322" s="83">
        <v>79052</v>
      </c>
      <c r="C322" s="83">
        <v>3190</v>
      </c>
      <c r="D322" s="83">
        <v>6613</v>
      </c>
      <c r="E322" s="83">
        <v>1062</v>
      </c>
      <c r="F322" s="85">
        <f t="shared" si="13"/>
        <v>15494</v>
      </c>
      <c r="G322" s="83">
        <v>99031</v>
      </c>
      <c r="H322" s="83">
        <v>1120.2002</v>
      </c>
      <c r="I322" s="83">
        <v>36.174199999999999</v>
      </c>
      <c r="J322" s="83">
        <v>81.589200000000005</v>
      </c>
      <c r="K322" s="83">
        <v>12.146399999999998</v>
      </c>
      <c r="L322" s="83">
        <f t="shared" si="15"/>
        <v>49.793900000000036</v>
      </c>
      <c r="M322" s="83">
        <v>1299.9039</v>
      </c>
      <c r="N322">
        <f t="shared" si="14"/>
        <v>10979</v>
      </c>
    </row>
    <row r="323" spans="1:14">
      <c r="A323">
        <v>10980</v>
      </c>
      <c r="B323" s="83">
        <v>134954</v>
      </c>
      <c r="C323" s="83">
        <v>5939</v>
      </c>
      <c r="D323" s="83">
        <v>15947</v>
      </c>
      <c r="E323" s="83">
        <v>2574</v>
      </c>
      <c r="F323" s="85">
        <f t="shared" si="13"/>
        <v>25122</v>
      </c>
      <c r="G323" s="83">
        <v>172658</v>
      </c>
      <c r="H323" s="83">
        <v>3103.4855999999995</v>
      </c>
      <c r="I323" s="83">
        <v>124.4597</v>
      </c>
      <c r="J323" s="83">
        <v>272.50209999999998</v>
      </c>
      <c r="K323" s="83">
        <v>61.654199999999996</v>
      </c>
      <c r="L323" s="83">
        <f t="shared" si="15"/>
        <v>1662504.8827</v>
      </c>
      <c r="M323" s="83">
        <v>1666066.9842999999</v>
      </c>
      <c r="N323">
        <f t="shared" si="14"/>
        <v>10980</v>
      </c>
    </row>
    <row r="324" spans="1:14">
      <c r="A324">
        <v>10981</v>
      </c>
      <c r="B324" s="83">
        <v>87275</v>
      </c>
      <c r="C324" s="83">
        <v>5204</v>
      </c>
      <c r="D324" s="83">
        <v>9679</v>
      </c>
      <c r="E324" s="83">
        <v>1982</v>
      </c>
      <c r="F324" s="85">
        <f t="shared" ref="F324:F387" si="16">G324-B324--C324-D324-E324</f>
        <v>14730</v>
      </c>
      <c r="G324" s="83">
        <v>108462</v>
      </c>
      <c r="H324" s="83">
        <v>2388.2689999999998</v>
      </c>
      <c r="I324" s="83">
        <v>86.702000000000012</v>
      </c>
      <c r="J324" s="83">
        <v>162.39999999999998</v>
      </c>
      <c r="K324" s="83">
        <v>24.303000000000001</v>
      </c>
      <c r="L324" s="83">
        <f t="shared" si="15"/>
        <v>103.34800000000018</v>
      </c>
      <c r="M324" s="83">
        <v>2765.0219999999999</v>
      </c>
      <c r="N324">
        <f t="shared" ref="N324:N387" si="17">INT(A324)</f>
        <v>10981</v>
      </c>
    </row>
    <row r="325" spans="1:14">
      <c r="A325">
        <v>10982</v>
      </c>
      <c r="B325" s="83">
        <v>50260</v>
      </c>
      <c r="C325" s="83">
        <v>2677</v>
      </c>
      <c r="D325" s="83">
        <v>4848</v>
      </c>
      <c r="E325" s="83">
        <v>401</v>
      </c>
      <c r="F325" s="85">
        <f t="shared" si="16"/>
        <v>15935</v>
      </c>
      <c r="G325" s="83">
        <v>68767</v>
      </c>
      <c r="H325" s="83">
        <v>642.71769999999992</v>
      </c>
      <c r="I325" s="83">
        <v>33.6995</v>
      </c>
      <c r="J325" s="83">
        <v>35.320399999999992</v>
      </c>
      <c r="K325" s="83">
        <v>5.7536999999999994</v>
      </c>
      <c r="L325" s="83">
        <f t="shared" si="15"/>
        <v>94.963799999999992</v>
      </c>
      <c r="M325" s="83">
        <v>812.4550999999999</v>
      </c>
      <c r="N325">
        <f t="shared" si="17"/>
        <v>10982</v>
      </c>
    </row>
    <row r="326" spans="1:14">
      <c r="A326">
        <v>10983</v>
      </c>
      <c r="B326" s="83">
        <v>42933</v>
      </c>
      <c r="C326" s="83">
        <v>2274</v>
      </c>
      <c r="D326" s="83">
        <v>4978</v>
      </c>
      <c r="E326" s="83">
        <v>695</v>
      </c>
      <c r="F326" s="85">
        <f t="shared" si="16"/>
        <v>6442</v>
      </c>
      <c r="G326" s="83">
        <v>52774</v>
      </c>
      <c r="H326" s="83">
        <v>488.97999999999996</v>
      </c>
      <c r="I326" s="83">
        <v>19.189999999999998</v>
      </c>
      <c r="J326" s="83">
        <v>21.18</v>
      </c>
      <c r="K326" s="83">
        <v>1.8</v>
      </c>
      <c r="L326" s="83">
        <f t="shared" si="15"/>
        <v>3.1699999999999777</v>
      </c>
      <c r="M326" s="83">
        <v>534.31999999999994</v>
      </c>
      <c r="N326">
        <f t="shared" si="17"/>
        <v>10983</v>
      </c>
    </row>
    <row r="327" spans="1:14">
      <c r="A327">
        <v>10985</v>
      </c>
      <c r="B327" s="83">
        <v>62833</v>
      </c>
      <c r="C327" s="83">
        <v>2222</v>
      </c>
      <c r="D327" s="83">
        <v>8164</v>
      </c>
      <c r="E327" s="83">
        <v>1209</v>
      </c>
      <c r="F327" s="85">
        <f t="shared" si="16"/>
        <v>10189</v>
      </c>
      <c r="G327" s="83">
        <v>80173</v>
      </c>
      <c r="H327" s="83">
        <v>1221.6600000000001</v>
      </c>
      <c r="I327" s="83">
        <v>34.0901</v>
      </c>
      <c r="J327" s="83">
        <v>61.651200000000003</v>
      </c>
      <c r="K327" s="83">
        <v>10.742000000000001</v>
      </c>
      <c r="L327" s="83">
        <f t="shared" si="15"/>
        <v>98.39700000000002</v>
      </c>
      <c r="M327" s="83">
        <v>1426.5403000000001</v>
      </c>
      <c r="N327">
        <f t="shared" si="17"/>
        <v>10985</v>
      </c>
    </row>
    <row r="328" spans="1:14">
      <c r="A328">
        <v>10986</v>
      </c>
      <c r="B328" s="83">
        <v>70348</v>
      </c>
      <c r="C328" s="83">
        <v>3058</v>
      </c>
      <c r="D328" s="83">
        <v>9298</v>
      </c>
      <c r="E328" s="83">
        <v>2120</v>
      </c>
      <c r="F328" s="85">
        <f t="shared" si="16"/>
        <v>9731</v>
      </c>
      <c r="G328" s="83">
        <v>88439</v>
      </c>
      <c r="H328" s="83">
        <v>1166.3776999999998</v>
      </c>
      <c r="I328" s="83">
        <v>28.623800000000003</v>
      </c>
      <c r="J328" s="83">
        <v>100.5599</v>
      </c>
      <c r="K328" s="83">
        <v>25.556699999999999</v>
      </c>
      <c r="L328" s="83">
        <f t="shared" si="15"/>
        <v>57.595799999999947</v>
      </c>
      <c r="M328" s="83">
        <v>1378.7138999999997</v>
      </c>
      <c r="N328">
        <f t="shared" si="17"/>
        <v>10986</v>
      </c>
    </row>
    <row r="329" spans="1:14">
      <c r="A329">
        <v>10987</v>
      </c>
      <c r="B329" s="83">
        <v>46862</v>
      </c>
      <c r="C329" s="83">
        <v>2687</v>
      </c>
      <c r="D329" s="83">
        <v>12171</v>
      </c>
      <c r="E329" s="83">
        <v>2161</v>
      </c>
      <c r="F329" s="85">
        <f t="shared" si="16"/>
        <v>7906</v>
      </c>
      <c r="G329" s="83">
        <v>66413</v>
      </c>
      <c r="H329" s="83">
        <v>815.8528</v>
      </c>
      <c r="I329" s="83">
        <v>25.604799999999997</v>
      </c>
      <c r="J329" s="83">
        <v>127.90620000000001</v>
      </c>
      <c r="K329" s="83">
        <v>13.073</v>
      </c>
      <c r="L329" s="83">
        <f t="shared" si="15"/>
        <v>40.846399999999939</v>
      </c>
      <c r="M329" s="83">
        <v>1023.2832</v>
      </c>
      <c r="N329">
        <f t="shared" si="17"/>
        <v>10987</v>
      </c>
    </row>
    <row r="330" spans="1:14">
      <c r="A330">
        <v>10988</v>
      </c>
      <c r="B330" s="83">
        <v>51174</v>
      </c>
      <c r="C330" s="83">
        <v>2038</v>
      </c>
      <c r="D330" s="83">
        <v>6763</v>
      </c>
      <c r="E330" s="83">
        <v>999</v>
      </c>
      <c r="F330" s="85">
        <f t="shared" si="16"/>
        <v>7368</v>
      </c>
      <c r="G330" s="83">
        <v>64266</v>
      </c>
      <c r="H330" s="83">
        <v>1135.6723999999999</v>
      </c>
      <c r="I330" s="83">
        <v>35.912200000000006</v>
      </c>
      <c r="J330" s="83">
        <v>152.61450000000002</v>
      </c>
      <c r="K330" s="83">
        <v>19.0047</v>
      </c>
      <c r="L330" s="83">
        <f t="shared" si="15"/>
        <v>48.745100000000136</v>
      </c>
      <c r="M330" s="83">
        <v>1391.9489000000001</v>
      </c>
      <c r="N330">
        <f t="shared" si="17"/>
        <v>10988</v>
      </c>
    </row>
    <row r="331" spans="1:14">
      <c r="A331">
        <v>10989</v>
      </c>
      <c r="B331" s="83">
        <v>78330</v>
      </c>
      <c r="C331" s="83">
        <v>3900</v>
      </c>
      <c r="D331" s="83">
        <v>12693</v>
      </c>
      <c r="E331" s="83">
        <v>1702</v>
      </c>
      <c r="F331" s="85">
        <f t="shared" si="16"/>
        <v>11100</v>
      </c>
      <c r="G331" s="83">
        <v>99925</v>
      </c>
      <c r="H331" s="83">
        <v>2087.3678</v>
      </c>
      <c r="I331" s="83">
        <v>74.571200000000005</v>
      </c>
      <c r="J331" s="83">
        <v>163.86280000000002</v>
      </c>
      <c r="K331" s="83">
        <v>17.239699999999999</v>
      </c>
      <c r="L331" s="83">
        <f t="shared" si="15"/>
        <v>29.623399999999748</v>
      </c>
      <c r="M331" s="83">
        <v>2372.6648999999998</v>
      </c>
      <c r="N331">
        <f t="shared" si="17"/>
        <v>10989</v>
      </c>
    </row>
    <row r="332" spans="1:14">
      <c r="A332">
        <v>10990</v>
      </c>
      <c r="B332" s="83">
        <v>56503</v>
      </c>
      <c r="C332" s="83">
        <v>2494</v>
      </c>
      <c r="D332" s="83">
        <v>7404</v>
      </c>
      <c r="E332" s="83">
        <v>1278</v>
      </c>
      <c r="F332" s="85">
        <f t="shared" si="16"/>
        <v>7247</v>
      </c>
      <c r="G332" s="83">
        <v>69938</v>
      </c>
      <c r="H332" s="83">
        <v>1040.7696000000001</v>
      </c>
      <c r="I332" s="83">
        <v>38.870200000000004</v>
      </c>
      <c r="J332" s="83">
        <v>73.363</v>
      </c>
      <c r="K332" s="83">
        <v>15.531899999999998</v>
      </c>
      <c r="L332" s="83">
        <f t="shared" si="15"/>
        <v>21.090999999999958</v>
      </c>
      <c r="M332" s="83">
        <v>1189.6257000000001</v>
      </c>
      <c r="N332">
        <f t="shared" si="17"/>
        <v>10990</v>
      </c>
    </row>
    <row r="333" spans="1:14">
      <c r="A333">
        <v>10991</v>
      </c>
      <c r="B333" s="83">
        <v>88347</v>
      </c>
      <c r="C333" s="83">
        <v>5125</v>
      </c>
      <c r="D333" s="83">
        <v>12852</v>
      </c>
      <c r="E333" s="83">
        <v>1588</v>
      </c>
      <c r="F333" s="85">
        <f t="shared" si="16"/>
        <v>20950</v>
      </c>
      <c r="G333" s="83">
        <v>118612</v>
      </c>
      <c r="H333" s="83">
        <v>2570.2617</v>
      </c>
      <c r="I333" s="83">
        <v>86.681000000000012</v>
      </c>
      <c r="J333" s="83">
        <v>131.22620000000001</v>
      </c>
      <c r="K333" s="83">
        <v>17.504100000000001</v>
      </c>
      <c r="L333" s="83">
        <f t="shared" si="15"/>
        <v>135.10359999999963</v>
      </c>
      <c r="M333" s="83">
        <v>2940.7765999999997</v>
      </c>
      <c r="N333">
        <f t="shared" si="17"/>
        <v>10991</v>
      </c>
    </row>
    <row r="334" spans="1:14">
      <c r="A334">
        <v>10992</v>
      </c>
      <c r="B334" s="83">
        <v>73656</v>
      </c>
      <c r="C334" s="83">
        <v>4651</v>
      </c>
      <c r="D334" s="83">
        <v>8426</v>
      </c>
      <c r="E334" s="83">
        <v>1288</v>
      </c>
      <c r="F334" s="85">
        <f t="shared" si="16"/>
        <v>14657</v>
      </c>
      <c r="G334" s="83">
        <v>93376</v>
      </c>
      <c r="H334" s="83">
        <v>1524.8076999999996</v>
      </c>
      <c r="I334" s="83">
        <v>47.280200000000001</v>
      </c>
      <c r="J334" s="83">
        <v>129.67420000000001</v>
      </c>
      <c r="K334" s="83">
        <v>29.234100000000002</v>
      </c>
      <c r="L334" s="83">
        <f t="shared" si="15"/>
        <v>48.709300000000169</v>
      </c>
      <c r="M334" s="83">
        <v>1779.7054999999998</v>
      </c>
      <c r="N334">
        <f t="shared" si="17"/>
        <v>10992</v>
      </c>
    </row>
    <row r="335" spans="1:14">
      <c r="A335">
        <v>10993</v>
      </c>
      <c r="B335" s="83">
        <v>118778</v>
      </c>
      <c r="C335" s="83">
        <v>5625</v>
      </c>
      <c r="D335" s="83">
        <v>11334</v>
      </c>
      <c r="E335" s="83">
        <v>1739</v>
      </c>
      <c r="F335" s="85">
        <f t="shared" si="16"/>
        <v>22898</v>
      </c>
      <c r="G335" s="83">
        <v>149124</v>
      </c>
      <c r="H335" s="83">
        <v>4497.2037</v>
      </c>
      <c r="I335" s="83">
        <v>171.60570000000001</v>
      </c>
      <c r="J335" s="83">
        <v>352.26170000000002</v>
      </c>
      <c r="K335" s="83">
        <v>59.167500000000004</v>
      </c>
      <c r="L335" s="83">
        <f t="shared" si="15"/>
        <v>151.0342999999998</v>
      </c>
      <c r="M335" s="83">
        <v>5231.2728999999999</v>
      </c>
      <c r="N335">
        <f t="shared" si="17"/>
        <v>10993</v>
      </c>
    </row>
    <row r="336" spans="1:14">
      <c r="A336">
        <v>10994</v>
      </c>
      <c r="B336" s="83">
        <v>82136</v>
      </c>
      <c r="C336" s="83">
        <v>3334</v>
      </c>
      <c r="D336" s="83">
        <v>6268</v>
      </c>
      <c r="E336" s="83">
        <v>1031</v>
      </c>
      <c r="F336" s="85">
        <f t="shared" si="16"/>
        <v>7705</v>
      </c>
      <c r="G336" s="83">
        <v>93806</v>
      </c>
      <c r="H336" s="83">
        <v>2055.6769999999997</v>
      </c>
      <c r="I336" s="83">
        <v>87.309299999999993</v>
      </c>
      <c r="J336" s="83">
        <v>99.061400000000006</v>
      </c>
      <c r="K336" s="83">
        <v>17.242100000000001</v>
      </c>
      <c r="L336" s="83">
        <f t="shared" si="15"/>
        <v>52.491600000000155</v>
      </c>
      <c r="M336" s="83">
        <v>2311.7813999999998</v>
      </c>
      <c r="N336">
        <f t="shared" si="17"/>
        <v>10994</v>
      </c>
    </row>
    <row r="337" spans="1:14">
      <c r="A337">
        <v>10995</v>
      </c>
      <c r="B337" s="83">
        <v>60140</v>
      </c>
      <c r="C337" s="83">
        <v>10225</v>
      </c>
      <c r="D337" s="83">
        <v>6660</v>
      </c>
      <c r="E337" s="83">
        <v>1118</v>
      </c>
      <c r="F337" s="85">
        <f t="shared" si="16"/>
        <v>25341</v>
      </c>
      <c r="G337" s="83">
        <v>83034</v>
      </c>
      <c r="H337" s="83">
        <v>1621.1389999999999</v>
      </c>
      <c r="I337" s="83">
        <v>140.61000000000001</v>
      </c>
      <c r="J337" s="83">
        <v>95.035899999999998</v>
      </c>
      <c r="K337" s="83">
        <v>17.938100000000002</v>
      </c>
      <c r="L337" s="83">
        <f t="shared" si="15"/>
        <v>49.80199999999995</v>
      </c>
      <c r="M337" s="83">
        <v>1924.5249999999999</v>
      </c>
      <c r="N337">
        <f t="shared" si="17"/>
        <v>10995</v>
      </c>
    </row>
    <row r="338" spans="1:14">
      <c r="A338">
        <v>10996</v>
      </c>
      <c r="B338" s="83">
        <v>65167</v>
      </c>
      <c r="C338" s="83">
        <v>8782</v>
      </c>
      <c r="D338" s="83">
        <v>7983</v>
      </c>
      <c r="E338" s="83">
        <v>1142</v>
      </c>
      <c r="F338" s="85">
        <f t="shared" si="16"/>
        <v>18940</v>
      </c>
      <c r="G338" s="83">
        <v>84450</v>
      </c>
      <c r="H338" s="83">
        <v>1480.2828</v>
      </c>
      <c r="I338" s="83">
        <v>86.354100000000003</v>
      </c>
      <c r="J338" s="83">
        <v>106.7101</v>
      </c>
      <c r="K338" s="83">
        <v>24.077900000000003</v>
      </c>
      <c r="L338" s="83">
        <f t="shared" si="15"/>
        <v>34.174000000000447</v>
      </c>
      <c r="M338" s="83">
        <v>1731.5989000000004</v>
      </c>
      <c r="N338">
        <f t="shared" si="17"/>
        <v>10996</v>
      </c>
    </row>
    <row r="339" spans="1:14">
      <c r="A339">
        <v>10997</v>
      </c>
      <c r="B339" s="83">
        <v>95045</v>
      </c>
      <c r="C339" s="83">
        <v>10032</v>
      </c>
      <c r="D339" s="83">
        <v>9178</v>
      </c>
      <c r="E339" s="83">
        <v>1360</v>
      </c>
      <c r="F339" s="85">
        <f t="shared" si="16"/>
        <v>25911</v>
      </c>
      <c r="G339" s="83">
        <v>121462</v>
      </c>
      <c r="H339" s="83">
        <v>3390.2092000000007</v>
      </c>
      <c r="I339" s="83">
        <v>270741.55290000001</v>
      </c>
      <c r="J339" s="83">
        <v>277.92410000000001</v>
      </c>
      <c r="K339" s="83">
        <v>35.452699999999993</v>
      </c>
      <c r="L339" s="83">
        <f t="shared" si="15"/>
        <v>-270452.65890000004</v>
      </c>
      <c r="M339" s="83">
        <v>3992.4800000000005</v>
      </c>
      <c r="N339">
        <f t="shared" si="17"/>
        <v>10997</v>
      </c>
    </row>
    <row r="340" spans="1:14">
      <c r="A340">
        <v>10998</v>
      </c>
      <c r="B340" s="83">
        <v>209770</v>
      </c>
      <c r="C340" s="83">
        <v>32671</v>
      </c>
      <c r="D340" s="83">
        <v>42989</v>
      </c>
      <c r="E340" s="83">
        <v>6169</v>
      </c>
      <c r="F340" s="85">
        <f t="shared" si="16"/>
        <v>87002</v>
      </c>
      <c r="G340" s="83">
        <v>313259</v>
      </c>
      <c r="H340" s="83">
        <v>14571.778299999996</v>
      </c>
      <c r="I340" s="83">
        <v>1316.934</v>
      </c>
      <c r="J340" s="83">
        <v>2049.2906999999996</v>
      </c>
      <c r="K340" s="83">
        <v>209.03730000000002</v>
      </c>
      <c r="L340" s="83">
        <f t="shared" si="15"/>
        <v>170.36090000000416</v>
      </c>
      <c r="M340" s="83">
        <v>18317.4012</v>
      </c>
      <c r="N340">
        <f t="shared" si="17"/>
        <v>10998</v>
      </c>
    </row>
    <row r="341" spans="1:14">
      <c r="A341">
        <v>10999</v>
      </c>
      <c r="B341" s="83">
        <v>83045</v>
      </c>
      <c r="C341" s="83">
        <v>2845</v>
      </c>
      <c r="D341" s="83">
        <v>7050</v>
      </c>
      <c r="E341" s="83">
        <v>809</v>
      </c>
      <c r="F341" s="85">
        <f t="shared" si="16"/>
        <v>11309</v>
      </c>
      <c r="G341" s="83">
        <v>99368</v>
      </c>
      <c r="H341" s="83">
        <v>1910.7350000000001</v>
      </c>
      <c r="I341" s="83">
        <v>42.210300000000004</v>
      </c>
      <c r="J341" s="83">
        <v>104.4875</v>
      </c>
      <c r="K341" s="83">
        <v>8.548</v>
      </c>
      <c r="L341" s="83">
        <f t="shared" si="15"/>
        <v>295.80369999999959</v>
      </c>
      <c r="M341" s="83">
        <v>2361.7844999999998</v>
      </c>
      <c r="N341">
        <f t="shared" si="17"/>
        <v>10999</v>
      </c>
    </row>
    <row r="342" spans="1:14">
      <c r="A342">
        <v>11000</v>
      </c>
      <c r="B342" s="83">
        <v>136534</v>
      </c>
      <c r="C342" s="83">
        <v>24035</v>
      </c>
      <c r="D342" s="83">
        <v>15481</v>
      </c>
      <c r="E342" s="83">
        <v>2689</v>
      </c>
      <c r="F342" s="85">
        <f t="shared" si="16"/>
        <v>59717</v>
      </c>
      <c r="G342" s="83">
        <v>190386</v>
      </c>
      <c r="H342" s="83">
        <v>5057.3588000000009</v>
      </c>
      <c r="I342" s="83">
        <v>459.01680000000005</v>
      </c>
      <c r="J342" s="83">
        <v>80944.997000000003</v>
      </c>
      <c r="K342" s="83">
        <v>75.188799999999986</v>
      </c>
      <c r="L342" s="83">
        <f t="shared" si="15"/>
        <v>-79950.987500000003</v>
      </c>
      <c r="M342" s="83">
        <v>6585.5739000000003</v>
      </c>
      <c r="N342">
        <f t="shared" si="17"/>
        <v>11000</v>
      </c>
    </row>
    <row r="343" spans="1:14">
      <c r="A343">
        <v>11001</v>
      </c>
      <c r="B343" s="83">
        <v>57780</v>
      </c>
      <c r="C343" s="83">
        <v>5861</v>
      </c>
      <c r="D343" s="83">
        <v>7551</v>
      </c>
      <c r="E343" s="83">
        <v>666</v>
      </c>
      <c r="F343" s="85">
        <f t="shared" si="16"/>
        <v>18187</v>
      </c>
      <c r="G343" s="83">
        <v>78323</v>
      </c>
      <c r="H343" s="83">
        <v>2094.4758000000002</v>
      </c>
      <c r="I343" s="83">
        <v>118.76610000000002</v>
      </c>
      <c r="J343" s="83">
        <v>135.42500000000001</v>
      </c>
      <c r="K343" s="83">
        <v>18.032499999999999</v>
      </c>
      <c r="L343" s="83">
        <f t="shared" si="15"/>
        <v>78.205499999999802</v>
      </c>
      <c r="M343" s="83">
        <v>2444.9049</v>
      </c>
      <c r="N343">
        <f t="shared" si="17"/>
        <v>11001</v>
      </c>
    </row>
    <row r="344" spans="1:14">
      <c r="A344">
        <v>11002</v>
      </c>
      <c r="B344" s="83">
        <v>106341</v>
      </c>
      <c r="C344" s="83">
        <v>16799</v>
      </c>
      <c r="D344" s="83">
        <v>28040</v>
      </c>
      <c r="E344" s="83">
        <v>3058</v>
      </c>
      <c r="F344" s="85">
        <f t="shared" si="16"/>
        <v>38370</v>
      </c>
      <c r="G344" s="83">
        <v>159010</v>
      </c>
      <c r="H344" s="83">
        <v>5485.5917000000009</v>
      </c>
      <c r="I344" s="83">
        <v>515.67219999999998</v>
      </c>
      <c r="J344" s="83">
        <v>457.21450000000004</v>
      </c>
      <c r="K344" s="83">
        <v>67.772700000000015</v>
      </c>
      <c r="L344" s="83">
        <f t="shared" si="15"/>
        <v>50.027499999998753</v>
      </c>
      <c r="M344" s="83">
        <v>6576.2785999999996</v>
      </c>
      <c r="N344">
        <f t="shared" si="17"/>
        <v>11002</v>
      </c>
    </row>
    <row r="345" spans="1:14">
      <c r="A345">
        <v>11003</v>
      </c>
      <c r="B345" s="83">
        <v>34258</v>
      </c>
      <c r="C345" s="83">
        <v>2034</v>
      </c>
      <c r="D345" s="83">
        <v>4235</v>
      </c>
      <c r="E345" s="83">
        <v>622</v>
      </c>
      <c r="F345" s="85">
        <f t="shared" si="16"/>
        <v>6366</v>
      </c>
      <c r="G345" s="83">
        <v>43447</v>
      </c>
      <c r="H345" s="83">
        <v>1156.7956999999999</v>
      </c>
      <c r="I345" s="83">
        <v>34.251000000000005</v>
      </c>
      <c r="J345" s="83">
        <v>105.25020000000001</v>
      </c>
      <c r="K345" s="83">
        <v>11.980799999999999</v>
      </c>
      <c r="L345" s="83">
        <f t="shared" si="15"/>
        <v>59.197200000000251</v>
      </c>
      <c r="M345" s="83">
        <v>1367.4749000000002</v>
      </c>
      <c r="N345">
        <f t="shared" si="17"/>
        <v>11003</v>
      </c>
    </row>
    <row r="346" spans="1:14">
      <c r="A346">
        <v>11004</v>
      </c>
      <c r="B346" s="83">
        <v>87059</v>
      </c>
      <c r="C346" s="83">
        <v>18766</v>
      </c>
      <c r="D346" s="83">
        <v>23392</v>
      </c>
      <c r="E346" s="83">
        <v>6953</v>
      </c>
      <c r="F346" s="85">
        <f t="shared" si="16"/>
        <v>53089</v>
      </c>
      <c r="G346" s="83">
        <v>151727</v>
      </c>
      <c r="H346" s="83">
        <v>4452.6354999999994</v>
      </c>
      <c r="I346" s="83">
        <v>290.803</v>
      </c>
      <c r="J346" s="83">
        <v>573.17579999999998</v>
      </c>
      <c r="K346" s="83">
        <v>146.08609999999999</v>
      </c>
      <c r="L346" s="83">
        <f t="shared" si="15"/>
        <v>597.37480000000005</v>
      </c>
      <c r="M346" s="83">
        <v>6060.0751999999993</v>
      </c>
      <c r="N346">
        <f t="shared" si="17"/>
        <v>11004</v>
      </c>
    </row>
    <row r="347" spans="1:14">
      <c r="A347">
        <v>11005</v>
      </c>
      <c r="B347" s="83">
        <v>37069</v>
      </c>
      <c r="C347" s="83">
        <v>2275</v>
      </c>
      <c r="D347" s="83">
        <v>6061</v>
      </c>
      <c r="E347" s="83">
        <v>709</v>
      </c>
      <c r="F347" s="85">
        <f t="shared" si="16"/>
        <v>7747</v>
      </c>
      <c r="G347" s="83">
        <v>49311</v>
      </c>
      <c r="H347" s="83">
        <v>1228.4021000000002</v>
      </c>
      <c r="I347" s="83">
        <v>44.731199999999994</v>
      </c>
      <c r="J347" s="83">
        <v>101.515</v>
      </c>
      <c r="K347" s="83">
        <v>16.409399999999998</v>
      </c>
      <c r="L347" s="83">
        <f t="shared" si="15"/>
        <v>33.509799999999863</v>
      </c>
      <c r="M347" s="83">
        <v>1424.5675000000001</v>
      </c>
      <c r="N347">
        <f t="shared" si="17"/>
        <v>11005</v>
      </c>
    </row>
    <row r="348" spans="1:14">
      <c r="A348">
        <v>11006</v>
      </c>
      <c r="B348" s="83">
        <v>65299</v>
      </c>
      <c r="C348" s="83">
        <v>2465</v>
      </c>
      <c r="D348" s="83">
        <v>6697</v>
      </c>
      <c r="E348" s="83">
        <v>967</v>
      </c>
      <c r="F348" s="85">
        <f t="shared" si="16"/>
        <v>10039</v>
      </c>
      <c r="G348" s="83">
        <v>80537</v>
      </c>
      <c r="H348" s="83">
        <v>1471.6499999999996</v>
      </c>
      <c r="I348" s="83">
        <v>53.489999999999995</v>
      </c>
      <c r="J348" s="83">
        <v>122.26</v>
      </c>
      <c r="K348" s="83">
        <v>17.59</v>
      </c>
      <c r="L348" s="83">
        <f t="shared" si="15"/>
        <v>59.940000000000637</v>
      </c>
      <c r="M348" s="83">
        <v>1724.9300000000003</v>
      </c>
      <c r="N348">
        <f t="shared" si="17"/>
        <v>11006</v>
      </c>
    </row>
    <row r="349" spans="1:14">
      <c r="A349">
        <v>11007</v>
      </c>
      <c r="B349" s="83">
        <v>77980</v>
      </c>
      <c r="C349" s="83">
        <v>5726</v>
      </c>
      <c r="D349" s="83">
        <v>11187</v>
      </c>
      <c r="E349" s="83">
        <v>1499</v>
      </c>
      <c r="F349" s="85">
        <f t="shared" si="16"/>
        <v>15255</v>
      </c>
      <c r="G349" s="83">
        <v>100195</v>
      </c>
      <c r="H349" s="83">
        <v>2523.5796</v>
      </c>
      <c r="I349" s="83">
        <v>58.802199999999992</v>
      </c>
      <c r="J349" s="83">
        <v>286.2756</v>
      </c>
      <c r="K349" s="83">
        <v>24.711299999999998</v>
      </c>
      <c r="L349" s="83">
        <f t="shared" si="15"/>
        <v>120.71799999999985</v>
      </c>
      <c r="M349" s="83">
        <v>3014.0866999999998</v>
      </c>
      <c r="N349">
        <f t="shared" si="17"/>
        <v>11007</v>
      </c>
    </row>
    <row r="350" spans="1:14">
      <c r="A350">
        <v>11008</v>
      </c>
      <c r="B350" s="83">
        <v>86057</v>
      </c>
      <c r="C350" s="83">
        <v>5014</v>
      </c>
      <c r="D350" s="83">
        <v>10747</v>
      </c>
      <c r="E350" s="83">
        <v>1572</v>
      </c>
      <c r="F350" s="85">
        <f t="shared" si="16"/>
        <v>13566</v>
      </c>
      <c r="G350" s="83">
        <v>106928</v>
      </c>
      <c r="H350" s="83">
        <v>2401.3269999999998</v>
      </c>
      <c r="I350" s="83">
        <v>98.433999999999997</v>
      </c>
      <c r="J350" s="83">
        <v>235.76409999999998</v>
      </c>
      <c r="K350" s="83">
        <v>26.205900000000003</v>
      </c>
      <c r="L350" s="83">
        <f t="shared" si="15"/>
        <v>218.65089999999967</v>
      </c>
      <c r="M350" s="83">
        <v>2980.3818999999994</v>
      </c>
      <c r="N350">
        <f t="shared" si="17"/>
        <v>11008</v>
      </c>
    </row>
    <row r="351" spans="1:14">
      <c r="A351">
        <v>11009</v>
      </c>
      <c r="B351" s="83">
        <v>87700</v>
      </c>
      <c r="C351" s="83">
        <v>6273</v>
      </c>
      <c r="D351" s="83">
        <v>15253</v>
      </c>
      <c r="E351" s="83">
        <v>2043</v>
      </c>
      <c r="F351" s="85">
        <f t="shared" si="16"/>
        <v>19020</v>
      </c>
      <c r="G351" s="83">
        <v>117743</v>
      </c>
      <c r="H351" s="83">
        <v>2829.6158999999993</v>
      </c>
      <c r="I351" s="83">
        <v>108.0626</v>
      </c>
      <c r="J351" s="83">
        <v>281.13350000000003</v>
      </c>
      <c r="K351" s="83">
        <v>70.844200000000001</v>
      </c>
      <c r="L351" s="83">
        <f t="shared" si="15"/>
        <v>53.20750000000055</v>
      </c>
      <c r="M351" s="83">
        <v>3342.8636999999999</v>
      </c>
      <c r="N351">
        <f t="shared" si="17"/>
        <v>11009</v>
      </c>
    </row>
    <row r="352" spans="1:14">
      <c r="A352">
        <v>11010</v>
      </c>
      <c r="B352" s="83">
        <v>57727</v>
      </c>
      <c r="C352" s="83">
        <v>4474</v>
      </c>
      <c r="D352" s="83">
        <v>10296</v>
      </c>
      <c r="E352" s="83">
        <v>1383</v>
      </c>
      <c r="F352" s="85">
        <f t="shared" si="16"/>
        <v>13309</v>
      </c>
      <c r="G352" s="83">
        <v>78241</v>
      </c>
      <c r="H352" s="83">
        <v>1697.0700000000002</v>
      </c>
      <c r="I352" s="83">
        <v>84.29</v>
      </c>
      <c r="J352" s="83">
        <v>137.22</v>
      </c>
      <c r="K352" s="83">
        <v>30.169999999999998</v>
      </c>
      <c r="L352" s="83">
        <f t="shared" si="15"/>
        <v>62.929999999999879</v>
      </c>
      <c r="M352" s="83">
        <v>2011.68</v>
      </c>
      <c r="N352">
        <f t="shared" si="17"/>
        <v>11010</v>
      </c>
    </row>
    <row r="353" spans="1:14">
      <c r="A353">
        <v>11011</v>
      </c>
      <c r="B353" s="83">
        <v>57973</v>
      </c>
      <c r="C353" s="83">
        <v>6487</v>
      </c>
      <c r="D353" s="83">
        <v>4929</v>
      </c>
      <c r="E353" s="83">
        <v>690</v>
      </c>
      <c r="F353" s="85">
        <f t="shared" si="16"/>
        <v>16915</v>
      </c>
      <c r="G353" s="83">
        <v>74020</v>
      </c>
      <c r="H353" s="83">
        <v>1180.9752000000001</v>
      </c>
      <c r="I353" s="83">
        <v>64.373900000000006</v>
      </c>
      <c r="J353" s="83">
        <v>54.453699999999998</v>
      </c>
      <c r="K353" s="83">
        <v>5.1151999999999997</v>
      </c>
      <c r="L353" s="83">
        <f t="shared" si="15"/>
        <v>66.420499999999748</v>
      </c>
      <c r="M353" s="83">
        <v>1371.3384999999998</v>
      </c>
      <c r="N353">
        <f t="shared" si="17"/>
        <v>11011</v>
      </c>
    </row>
    <row r="354" spans="1:14">
      <c r="A354">
        <v>11012</v>
      </c>
      <c r="B354" s="83">
        <v>37737</v>
      </c>
      <c r="C354" s="83">
        <v>2182</v>
      </c>
      <c r="D354" s="83">
        <v>3473</v>
      </c>
      <c r="E354" s="83">
        <v>822</v>
      </c>
      <c r="F354" s="85">
        <f t="shared" si="16"/>
        <v>6119</v>
      </c>
      <c r="G354" s="83">
        <v>45969</v>
      </c>
      <c r="H354" s="83">
        <v>1282.02</v>
      </c>
      <c r="I354" s="83">
        <v>36.892499999999998</v>
      </c>
      <c r="J354" s="83">
        <v>83.529700000000005</v>
      </c>
      <c r="K354" s="83">
        <v>18.266500000000001</v>
      </c>
      <c r="L354" s="83">
        <f t="shared" si="15"/>
        <v>31.528900000000185</v>
      </c>
      <c r="M354" s="83">
        <v>1452.2376000000002</v>
      </c>
      <c r="N354">
        <f t="shared" si="17"/>
        <v>11012</v>
      </c>
    </row>
    <row r="355" spans="1:14">
      <c r="A355">
        <v>11013</v>
      </c>
      <c r="B355" s="83">
        <v>89553</v>
      </c>
      <c r="C355" s="83">
        <v>7309</v>
      </c>
      <c r="D355" s="83">
        <v>7123</v>
      </c>
      <c r="E355" s="83">
        <v>1820</v>
      </c>
      <c r="F355" s="85">
        <f t="shared" si="16"/>
        <v>22716</v>
      </c>
      <c r="G355" s="83">
        <v>113903</v>
      </c>
      <c r="H355" s="83">
        <v>2080.3874999999998</v>
      </c>
      <c r="I355" s="83">
        <v>109.1636</v>
      </c>
      <c r="J355" s="83">
        <v>128.79960000000003</v>
      </c>
      <c r="K355" s="83">
        <v>11.799699999999998</v>
      </c>
      <c r="L355" s="83">
        <f t="shared" si="15"/>
        <v>72.640399999999914</v>
      </c>
      <c r="M355" s="83">
        <v>2402.7907999999998</v>
      </c>
      <c r="N355">
        <f t="shared" si="17"/>
        <v>11013</v>
      </c>
    </row>
    <row r="356" spans="1:14">
      <c r="A356">
        <v>11014</v>
      </c>
      <c r="B356" s="83">
        <v>77697</v>
      </c>
      <c r="C356" s="83">
        <v>3068</v>
      </c>
      <c r="D356" s="83">
        <v>6687</v>
      </c>
      <c r="E356" s="83">
        <v>1438</v>
      </c>
      <c r="F356" s="85">
        <f t="shared" si="16"/>
        <v>86342</v>
      </c>
      <c r="G356" s="83">
        <v>169096</v>
      </c>
      <c r="H356" s="83">
        <v>2160.4634999999998</v>
      </c>
      <c r="I356" s="83">
        <v>55.841800000000006</v>
      </c>
      <c r="J356" s="83">
        <v>148.61240000000001</v>
      </c>
      <c r="K356" s="83">
        <v>49.188699999999997</v>
      </c>
      <c r="L356" s="83">
        <f t="shared" si="15"/>
        <v>69.447500000000005</v>
      </c>
      <c r="M356" s="83">
        <v>2483.5538999999999</v>
      </c>
      <c r="N356">
        <f t="shared" si="17"/>
        <v>11014</v>
      </c>
    </row>
    <row r="357" spans="1:14">
      <c r="A357">
        <v>11015</v>
      </c>
      <c r="B357" s="83">
        <v>155117</v>
      </c>
      <c r="C357" s="83">
        <v>12601</v>
      </c>
      <c r="D357" s="83">
        <v>27108</v>
      </c>
      <c r="E357" s="83">
        <v>4081</v>
      </c>
      <c r="F357" s="85">
        <f t="shared" si="16"/>
        <v>47692</v>
      </c>
      <c r="G357" s="83">
        <v>221397</v>
      </c>
      <c r="H357" s="83">
        <v>10912.98</v>
      </c>
      <c r="I357" s="83">
        <v>545.57999999999993</v>
      </c>
      <c r="J357" s="83">
        <v>1367.9</v>
      </c>
      <c r="K357" s="83">
        <v>107.14999999999999</v>
      </c>
      <c r="L357" s="83">
        <f t="shared" si="15"/>
        <v>654.4200000000011</v>
      </c>
      <c r="M357" s="83">
        <v>13588.03</v>
      </c>
      <c r="N357">
        <f t="shared" si="17"/>
        <v>11015</v>
      </c>
    </row>
    <row r="358" spans="1:14">
      <c r="A358">
        <v>11016</v>
      </c>
      <c r="B358" s="83">
        <v>15807</v>
      </c>
      <c r="C358" s="83">
        <v>2235</v>
      </c>
      <c r="D358" s="83">
        <v>3108</v>
      </c>
      <c r="E358" s="83">
        <v>822</v>
      </c>
      <c r="F358" s="85">
        <f t="shared" si="16"/>
        <v>6681</v>
      </c>
      <c r="G358" s="83">
        <v>24183</v>
      </c>
      <c r="H358" s="83">
        <v>46.062400000000004</v>
      </c>
      <c r="I358" s="83">
        <v>2.1551999999999998</v>
      </c>
      <c r="J358" s="83">
        <v>14.066599999999999</v>
      </c>
      <c r="K358" s="83">
        <v>1.6074999999999999</v>
      </c>
      <c r="L358" s="83">
        <f t="shared" si="15"/>
        <v>-0.39820000000001343</v>
      </c>
      <c r="M358" s="83">
        <v>63.49349999999999</v>
      </c>
      <c r="N358">
        <f t="shared" si="17"/>
        <v>11016</v>
      </c>
    </row>
    <row r="359" spans="1:14">
      <c r="A359">
        <v>11017</v>
      </c>
      <c r="B359" s="83">
        <v>69193</v>
      </c>
      <c r="C359" s="83">
        <v>2456</v>
      </c>
      <c r="D359" s="83">
        <v>6447</v>
      </c>
      <c r="E359" s="83">
        <v>991</v>
      </c>
      <c r="F359" s="85">
        <f t="shared" si="16"/>
        <v>8992</v>
      </c>
      <c r="G359" s="83">
        <v>83167</v>
      </c>
      <c r="H359" s="83">
        <v>1767.5991000000001</v>
      </c>
      <c r="I359" s="83">
        <v>41.351699999999994</v>
      </c>
      <c r="J359" s="83">
        <v>101.0835</v>
      </c>
      <c r="K359" s="83">
        <v>14.990100000000002</v>
      </c>
      <c r="L359" s="83">
        <f t="shared" si="15"/>
        <v>65.078199999999811</v>
      </c>
      <c r="M359" s="83">
        <v>1990.1025999999999</v>
      </c>
      <c r="N359">
        <f t="shared" si="17"/>
        <v>11017</v>
      </c>
    </row>
    <row r="360" spans="1:14">
      <c r="A360">
        <v>11018</v>
      </c>
      <c r="B360" s="83">
        <v>141529</v>
      </c>
      <c r="C360" s="83">
        <v>9089</v>
      </c>
      <c r="D360" s="83">
        <v>18679</v>
      </c>
      <c r="E360" s="83">
        <v>2433</v>
      </c>
      <c r="F360" s="85">
        <f t="shared" si="16"/>
        <v>31179</v>
      </c>
      <c r="G360" s="83">
        <v>184731</v>
      </c>
      <c r="H360" s="83">
        <v>4326.7831999999999</v>
      </c>
      <c r="I360" s="83">
        <v>172.18520000000001</v>
      </c>
      <c r="J360" s="83">
        <v>231.32789999999997</v>
      </c>
      <c r="K360" s="83">
        <v>39.987100000000005</v>
      </c>
      <c r="L360" s="83">
        <f t="shared" si="15"/>
        <v>203.31600000000023</v>
      </c>
      <c r="M360" s="83">
        <v>4973.5994000000001</v>
      </c>
      <c r="N360">
        <f t="shared" si="17"/>
        <v>11018</v>
      </c>
    </row>
    <row r="361" spans="1:14">
      <c r="A361">
        <v>11019</v>
      </c>
      <c r="B361" s="83">
        <v>61311</v>
      </c>
      <c r="C361" s="83">
        <v>2312</v>
      </c>
      <c r="D361" s="83">
        <v>6210</v>
      </c>
      <c r="E361" s="83">
        <v>1347</v>
      </c>
      <c r="F361" s="85">
        <f t="shared" si="16"/>
        <v>7609</v>
      </c>
      <c r="G361" s="83">
        <v>74165</v>
      </c>
      <c r="H361" s="83">
        <v>959.73659999999995</v>
      </c>
      <c r="I361" s="83">
        <v>30.885000000000002</v>
      </c>
      <c r="J361" s="83">
        <v>63.49580000000001</v>
      </c>
      <c r="K361" s="83">
        <v>10.42</v>
      </c>
      <c r="L361" s="83">
        <f t="shared" si="15"/>
        <v>22.553199999999798</v>
      </c>
      <c r="M361" s="83">
        <v>1087.0905999999998</v>
      </c>
      <c r="N361">
        <f t="shared" si="17"/>
        <v>11019</v>
      </c>
    </row>
    <row r="362" spans="1:14">
      <c r="A362">
        <v>11020</v>
      </c>
      <c r="B362" s="83">
        <v>62724</v>
      </c>
      <c r="C362" s="83">
        <v>2860</v>
      </c>
      <c r="D362" s="83">
        <v>5186</v>
      </c>
      <c r="E362" s="83">
        <v>878</v>
      </c>
      <c r="F362" s="85">
        <f t="shared" si="16"/>
        <v>8813</v>
      </c>
      <c r="G362" s="83">
        <v>74741</v>
      </c>
      <c r="H362" s="83">
        <v>921.94959999999992</v>
      </c>
      <c r="I362" s="83">
        <v>39.159199999999998</v>
      </c>
      <c r="J362" s="83">
        <v>59.615299999999991</v>
      </c>
      <c r="K362" s="83">
        <v>7.8658999999999999</v>
      </c>
      <c r="L362" s="83">
        <f t="shared" si="15"/>
        <v>23.461000000000023</v>
      </c>
      <c r="M362" s="83">
        <v>1052.0509999999999</v>
      </c>
      <c r="N362">
        <f t="shared" si="17"/>
        <v>11020</v>
      </c>
    </row>
    <row r="363" spans="1:14">
      <c r="A363">
        <v>11021</v>
      </c>
      <c r="B363" s="83">
        <v>58365</v>
      </c>
      <c r="C363" s="83">
        <v>2348</v>
      </c>
      <c r="D363" s="83">
        <v>8365</v>
      </c>
      <c r="E363" s="83">
        <v>1278</v>
      </c>
      <c r="F363" s="85">
        <f t="shared" si="16"/>
        <v>7695</v>
      </c>
      <c r="G363" s="83">
        <v>73355</v>
      </c>
      <c r="H363" s="83">
        <v>1533.6900000000003</v>
      </c>
      <c r="I363" s="83">
        <v>63.34</v>
      </c>
      <c r="J363" s="83">
        <v>174.54999999999998</v>
      </c>
      <c r="K363" s="83">
        <v>22.003</v>
      </c>
      <c r="L363" s="83">
        <f t="shared" si="15"/>
        <v>48.367000000000004</v>
      </c>
      <c r="M363" s="83">
        <v>1841.9500000000003</v>
      </c>
      <c r="N363">
        <f t="shared" si="17"/>
        <v>11021</v>
      </c>
    </row>
    <row r="364" spans="1:14">
      <c r="A364">
        <v>11022</v>
      </c>
      <c r="B364" s="83">
        <v>69470</v>
      </c>
      <c r="C364" s="83">
        <v>3267</v>
      </c>
      <c r="D364" s="83">
        <v>8005</v>
      </c>
      <c r="E364" s="83">
        <v>1598</v>
      </c>
      <c r="F364" s="85">
        <f t="shared" si="16"/>
        <v>10799</v>
      </c>
      <c r="G364" s="83">
        <v>86605</v>
      </c>
      <c r="H364" s="83">
        <v>2218.3429999999998</v>
      </c>
      <c r="I364" s="83">
        <v>81.99499999999999</v>
      </c>
      <c r="J364" s="83">
        <v>172.3989</v>
      </c>
      <c r="K364" s="83">
        <v>30.0337</v>
      </c>
      <c r="L364" s="83">
        <f t="shared" si="15"/>
        <v>65.034700000000143</v>
      </c>
      <c r="M364" s="83">
        <v>2567.8053</v>
      </c>
      <c r="N364">
        <f t="shared" si="17"/>
        <v>11022</v>
      </c>
    </row>
    <row r="365" spans="1:14">
      <c r="A365">
        <v>11023</v>
      </c>
      <c r="B365" s="83">
        <v>145660</v>
      </c>
      <c r="C365" s="83">
        <v>7680</v>
      </c>
      <c r="D365" s="83">
        <v>17429</v>
      </c>
      <c r="E365" s="83">
        <v>2328</v>
      </c>
      <c r="F365" s="85">
        <f t="shared" si="16"/>
        <v>25758</v>
      </c>
      <c r="G365" s="83">
        <v>183495</v>
      </c>
      <c r="H365" s="83">
        <v>5003.9767000000002</v>
      </c>
      <c r="I365" s="83">
        <v>137.69669999999999</v>
      </c>
      <c r="J365" s="83">
        <v>231.7423</v>
      </c>
      <c r="K365" s="83">
        <v>59.385600000000004</v>
      </c>
      <c r="L365" s="83">
        <f t="shared" si="15"/>
        <v>403.33140000000088</v>
      </c>
      <c r="M365" s="83">
        <v>5836.132700000001</v>
      </c>
      <c r="N365">
        <f t="shared" si="17"/>
        <v>11023</v>
      </c>
    </row>
    <row r="366" spans="1:14">
      <c r="A366">
        <v>11024</v>
      </c>
      <c r="B366" s="83">
        <v>90873</v>
      </c>
      <c r="C366" s="83">
        <v>4119</v>
      </c>
      <c r="D366" s="83">
        <v>8534</v>
      </c>
      <c r="E366" s="83">
        <v>1665</v>
      </c>
      <c r="F366" s="85">
        <f t="shared" si="16"/>
        <v>15806</v>
      </c>
      <c r="G366" s="83">
        <v>112759</v>
      </c>
      <c r="H366" s="83">
        <v>2555.1366999999996</v>
      </c>
      <c r="I366" s="83">
        <v>91.496799999999979</v>
      </c>
      <c r="J366" s="83">
        <v>132.73220000000001</v>
      </c>
      <c r="K366" s="83">
        <v>21.349999999999998</v>
      </c>
      <c r="L366" s="83">
        <f t="shared" si="15"/>
        <v>110.52840000000032</v>
      </c>
      <c r="M366" s="83">
        <v>2911.2440999999999</v>
      </c>
      <c r="N366">
        <f t="shared" si="17"/>
        <v>11024</v>
      </c>
    </row>
    <row r="367" spans="1:14">
      <c r="A367">
        <v>11025</v>
      </c>
      <c r="B367" s="83">
        <v>135372</v>
      </c>
      <c r="C367" s="83">
        <v>8169</v>
      </c>
      <c r="D367" s="83">
        <v>11753</v>
      </c>
      <c r="E367" s="83">
        <v>2161</v>
      </c>
      <c r="F367" s="85">
        <f t="shared" si="16"/>
        <v>26719</v>
      </c>
      <c r="G367" s="83">
        <v>167836</v>
      </c>
      <c r="H367" s="83">
        <v>4317.8809000000001</v>
      </c>
      <c r="I367" s="83">
        <v>168.8098</v>
      </c>
      <c r="J367" s="83">
        <v>268.05369999999999</v>
      </c>
      <c r="K367" s="83">
        <v>36.331699999999991</v>
      </c>
      <c r="L367" s="83">
        <f t="shared" si="15"/>
        <v>173.08270000000007</v>
      </c>
      <c r="M367" s="83">
        <v>4964.1588000000002</v>
      </c>
      <c r="N367">
        <f t="shared" si="17"/>
        <v>11025</v>
      </c>
    </row>
    <row r="368" spans="1:14">
      <c r="A368">
        <v>11026</v>
      </c>
      <c r="B368" s="83">
        <v>49137</v>
      </c>
      <c r="C368" s="83">
        <v>1791</v>
      </c>
      <c r="D368" s="83">
        <v>5405</v>
      </c>
      <c r="E368" s="83">
        <v>949</v>
      </c>
      <c r="F368" s="85">
        <f t="shared" si="16"/>
        <v>6399</v>
      </c>
      <c r="G368" s="83">
        <v>60099</v>
      </c>
      <c r="H368" s="83">
        <v>986.89809999999989</v>
      </c>
      <c r="I368" s="83">
        <v>37.169800000000002</v>
      </c>
      <c r="J368" s="83">
        <v>134.05880000000002</v>
      </c>
      <c r="K368" s="83">
        <v>11.313000000000001</v>
      </c>
      <c r="L368" s="83">
        <f t="shared" si="15"/>
        <v>20.110000000000113</v>
      </c>
      <c r="M368" s="83">
        <v>1189.5497</v>
      </c>
      <c r="N368">
        <f t="shared" si="17"/>
        <v>11026</v>
      </c>
    </row>
    <row r="369" spans="1:14">
      <c r="A369">
        <v>11027</v>
      </c>
      <c r="B369" s="83">
        <v>42307</v>
      </c>
      <c r="C369" s="83">
        <v>1804</v>
      </c>
      <c r="D369" s="83">
        <v>4060</v>
      </c>
      <c r="E369" s="83">
        <v>510</v>
      </c>
      <c r="F369" s="85">
        <f t="shared" si="16"/>
        <v>6989</v>
      </c>
      <c r="G369" s="83">
        <v>52062</v>
      </c>
      <c r="H369" s="83">
        <v>950.93959999999993</v>
      </c>
      <c r="I369" s="83">
        <v>29.035799999999998</v>
      </c>
      <c r="J369" s="83">
        <v>70.578299999999984</v>
      </c>
      <c r="K369" s="83">
        <v>5.5639000000000003</v>
      </c>
      <c r="L369" s="83">
        <f t="shared" si="15"/>
        <v>34.857000000000099</v>
      </c>
      <c r="M369" s="83">
        <v>1090.9746</v>
      </c>
      <c r="N369">
        <f t="shared" si="17"/>
        <v>11027</v>
      </c>
    </row>
    <row r="370" spans="1:14">
      <c r="A370">
        <v>11028</v>
      </c>
      <c r="B370" s="83">
        <v>49037</v>
      </c>
      <c r="C370" s="83">
        <v>1208</v>
      </c>
      <c r="D370" s="83">
        <v>3138</v>
      </c>
      <c r="E370" s="83">
        <v>439</v>
      </c>
      <c r="F370" s="85">
        <f t="shared" si="16"/>
        <v>4800</v>
      </c>
      <c r="G370" s="83">
        <v>56206</v>
      </c>
      <c r="H370" s="83">
        <v>867.52170000000012</v>
      </c>
      <c r="I370" s="83">
        <v>16.400199999999998</v>
      </c>
      <c r="J370" s="83">
        <v>35.308499999999995</v>
      </c>
      <c r="K370" s="83">
        <v>7.3626000000000005</v>
      </c>
      <c r="L370" s="83">
        <f t="shared" si="15"/>
        <v>36.28669999999984</v>
      </c>
      <c r="M370" s="83">
        <v>962.87969999999996</v>
      </c>
      <c r="N370">
        <f t="shared" si="17"/>
        <v>11028</v>
      </c>
    </row>
    <row r="371" spans="1:14">
      <c r="A371">
        <v>11029</v>
      </c>
      <c r="B371" s="83">
        <v>41296</v>
      </c>
      <c r="C371" s="83">
        <v>1765</v>
      </c>
      <c r="D371" s="83">
        <v>3781</v>
      </c>
      <c r="E371" s="83">
        <v>640</v>
      </c>
      <c r="F371" s="85">
        <f t="shared" si="16"/>
        <v>7533</v>
      </c>
      <c r="G371" s="83">
        <v>51485</v>
      </c>
      <c r="H371" s="83">
        <v>1509.1247000000003</v>
      </c>
      <c r="I371" s="83">
        <v>40.632200000000005</v>
      </c>
      <c r="J371" s="83">
        <v>90.910300000000007</v>
      </c>
      <c r="K371" s="83">
        <v>16.221399999999999</v>
      </c>
      <c r="L371" s="83">
        <f t="shared" si="15"/>
        <v>26.946599999999894</v>
      </c>
      <c r="M371" s="83">
        <v>1683.8352000000002</v>
      </c>
      <c r="N371">
        <f t="shared" si="17"/>
        <v>11029</v>
      </c>
    </row>
    <row r="372" spans="1:14">
      <c r="A372">
        <v>11030</v>
      </c>
      <c r="B372" s="83">
        <v>52223</v>
      </c>
      <c r="C372" s="83">
        <v>1524</v>
      </c>
      <c r="D372" s="83">
        <v>3235</v>
      </c>
      <c r="E372" s="83">
        <v>729</v>
      </c>
      <c r="F372" s="85">
        <f t="shared" si="16"/>
        <v>6593</v>
      </c>
      <c r="G372" s="83">
        <v>61256</v>
      </c>
      <c r="H372" s="83">
        <v>962.72599999999989</v>
      </c>
      <c r="I372" s="83">
        <v>32.013300000000001</v>
      </c>
      <c r="J372" s="83">
        <v>50.499700000000004</v>
      </c>
      <c r="K372" s="83">
        <v>13.856999999999999</v>
      </c>
      <c r="L372" s="83">
        <f t="shared" si="15"/>
        <v>54.318300000000249</v>
      </c>
      <c r="M372" s="83">
        <v>1113.4143000000001</v>
      </c>
      <c r="N372">
        <f t="shared" si="17"/>
        <v>11030</v>
      </c>
    </row>
    <row r="373" spans="1:14">
      <c r="A373">
        <v>11031</v>
      </c>
      <c r="B373" s="83">
        <v>93293</v>
      </c>
      <c r="C373" s="83">
        <v>3371</v>
      </c>
      <c r="D373" s="83">
        <v>11019</v>
      </c>
      <c r="E373" s="83">
        <v>1675</v>
      </c>
      <c r="F373" s="85">
        <f t="shared" si="16"/>
        <v>18145</v>
      </c>
      <c r="G373" s="83">
        <v>120761</v>
      </c>
      <c r="H373" s="83">
        <v>2087293.0737000003</v>
      </c>
      <c r="I373" s="83">
        <v>75057.761300000013</v>
      </c>
      <c r="J373" s="83">
        <v>146.48250000000002</v>
      </c>
      <c r="K373" s="83">
        <v>32.113500000000002</v>
      </c>
      <c r="L373" s="83">
        <f t="shared" si="15"/>
        <v>508539.91139999923</v>
      </c>
      <c r="M373" s="83">
        <v>2671069.3423999995</v>
      </c>
      <c r="N373">
        <f t="shared" si="17"/>
        <v>11031</v>
      </c>
    </row>
    <row r="374" spans="1:14">
      <c r="A374">
        <v>11032</v>
      </c>
      <c r="B374" s="83">
        <v>70007</v>
      </c>
      <c r="C374" s="83">
        <v>2401</v>
      </c>
      <c r="D374" s="83">
        <v>5108</v>
      </c>
      <c r="E374" s="83">
        <v>905</v>
      </c>
      <c r="F374" s="85">
        <f t="shared" si="16"/>
        <v>5765</v>
      </c>
      <c r="G374" s="83">
        <v>79384</v>
      </c>
      <c r="H374" s="83">
        <v>1921.1589000000004</v>
      </c>
      <c r="I374" s="83">
        <v>38.081700000000005</v>
      </c>
      <c r="J374" s="83">
        <v>84.060399999999987</v>
      </c>
      <c r="K374" s="83">
        <v>14.218499999999999</v>
      </c>
      <c r="L374" s="83">
        <f t="shared" si="15"/>
        <v>187.13389999999978</v>
      </c>
      <c r="M374" s="83">
        <v>2244.6534000000001</v>
      </c>
      <c r="N374">
        <f t="shared" si="17"/>
        <v>11032</v>
      </c>
    </row>
    <row r="375" spans="1:14">
      <c r="A375">
        <v>11033</v>
      </c>
      <c r="B375" s="83">
        <v>20873</v>
      </c>
      <c r="C375" s="83">
        <v>1113</v>
      </c>
      <c r="D375" s="83">
        <v>3693</v>
      </c>
      <c r="E375" s="83">
        <v>817</v>
      </c>
      <c r="F375" s="85">
        <f t="shared" si="16"/>
        <v>8637</v>
      </c>
      <c r="G375" s="83">
        <v>32907</v>
      </c>
      <c r="H375" s="83">
        <v>502.21679999999998</v>
      </c>
      <c r="I375" s="83">
        <v>17.796400000000002</v>
      </c>
      <c r="J375" s="83">
        <v>41.862299999999998</v>
      </c>
      <c r="K375" s="83">
        <v>16.799299999999999</v>
      </c>
      <c r="L375" s="83">
        <f t="shared" si="15"/>
        <v>34.563500000000005</v>
      </c>
      <c r="M375" s="83">
        <v>613.23829999999998</v>
      </c>
      <c r="N375">
        <f t="shared" si="17"/>
        <v>11033</v>
      </c>
    </row>
    <row r="376" spans="1:14">
      <c r="A376">
        <v>11034</v>
      </c>
      <c r="B376" s="83">
        <v>43816</v>
      </c>
      <c r="C376" s="83">
        <v>2384</v>
      </c>
      <c r="D376" s="83">
        <v>4492</v>
      </c>
      <c r="E376" s="83">
        <v>1151</v>
      </c>
      <c r="F376" s="85">
        <f t="shared" si="16"/>
        <v>10222</v>
      </c>
      <c r="G376" s="83">
        <v>57297</v>
      </c>
      <c r="H376" s="83">
        <v>667.01900000000001</v>
      </c>
      <c r="I376" s="83">
        <v>32.427399999999999</v>
      </c>
      <c r="J376" s="83">
        <v>56.265499999999996</v>
      </c>
      <c r="K376" s="83">
        <v>13.3179</v>
      </c>
      <c r="L376" s="83">
        <f t="shared" si="15"/>
        <v>30.535099999999957</v>
      </c>
      <c r="M376" s="83">
        <v>799.56489999999997</v>
      </c>
      <c r="N376">
        <f t="shared" si="17"/>
        <v>11034</v>
      </c>
    </row>
    <row r="377" spans="1:14">
      <c r="A377">
        <v>11035</v>
      </c>
      <c r="B377" s="83">
        <v>52951</v>
      </c>
      <c r="C377" s="83">
        <v>1474</v>
      </c>
      <c r="D377" s="83">
        <v>6023</v>
      </c>
      <c r="E377" s="83">
        <v>879</v>
      </c>
      <c r="F377" s="85">
        <f t="shared" si="16"/>
        <v>16317</v>
      </c>
      <c r="G377" s="83">
        <v>74696</v>
      </c>
      <c r="H377" s="83">
        <v>1027.6665</v>
      </c>
      <c r="I377" s="83">
        <v>32.917200000000008</v>
      </c>
      <c r="J377" s="83">
        <v>125.86699999999999</v>
      </c>
      <c r="K377" s="83">
        <v>23.797499999999999</v>
      </c>
      <c r="L377" s="83">
        <f t="shared" si="15"/>
        <v>449.41139999999996</v>
      </c>
      <c r="M377" s="83">
        <v>1659.6596</v>
      </c>
      <c r="N377">
        <f t="shared" si="17"/>
        <v>11035</v>
      </c>
    </row>
    <row r="378" spans="1:14">
      <c r="A378">
        <v>11036</v>
      </c>
      <c r="B378" s="83">
        <v>151486</v>
      </c>
      <c r="C378" s="83">
        <v>8780</v>
      </c>
      <c r="D378" s="83">
        <v>19837</v>
      </c>
      <c r="E378" s="83">
        <v>3693</v>
      </c>
      <c r="F378" s="85">
        <f t="shared" si="16"/>
        <v>25583</v>
      </c>
      <c r="G378" s="83">
        <v>191819</v>
      </c>
      <c r="H378" s="83">
        <v>4716.0201000000006</v>
      </c>
      <c r="I378" s="83">
        <v>200.72139999999999</v>
      </c>
      <c r="J378" s="83">
        <v>480.45429999999999</v>
      </c>
      <c r="K378" s="83">
        <v>90.488199999999992</v>
      </c>
      <c r="L378" s="83">
        <f t="shared" si="15"/>
        <v>161.096</v>
      </c>
      <c r="M378" s="83">
        <v>5648.7800000000007</v>
      </c>
      <c r="N378">
        <f t="shared" si="17"/>
        <v>11036</v>
      </c>
    </row>
    <row r="379" spans="1:14">
      <c r="A379">
        <v>11037</v>
      </c>
      <c r="B379" s="83">
        <v>78349</v>
      </c>
      <c r="C379" s="83">
        <v>3239</v>
      </c>
      <c r="D379" s="83">
        <v>7415</v>
      </c>
      <c r="E379" s="83">
        <v>1111</v>
      </c>
      <c r="F379" s="85">
        <f t="shared" si="16"/>
        <v>6478</v>
      </c>
      <c r="G379" s="83">
        <v>90114</v>
      </c>
      <c r="H379" s="83">
        <v>1459.7354000000003</v>
      </c>
      <c r="I379" s="83">
        <v>50.342399999999991</v>
      </c>
      <c r="J379" s="83">
        <v>83.488800000000012</v>
      </c>
      <c r="K379" s="83">
        <v>22.396799999999999</v>
      </c>
      <c r="L379" s="83">
        <f t="shared" ref="L379:L442" si="18">M379-H379-I379-J379-K379</f>
        <v>5.9999999999998295</v>
      </c>
      <c r="M379" s="83">
        <v>1621.9634000000001</v>
      </c>
      <c r="N379">
        <f t="shared" si="17"/>
        <v>11037</v>
      </c>
    </row>
    <row r="380" spans="1:14">
      <c r="A380">
        <v>11038</v>
      </c>
      <c r="B380" s="83">
        <v>45178</v>
      </c>
      <c r="C380" s="83">
        <v>1528</v>
      </c>
      <c r="D380" s="83">
        <v>4777</v>
      </c>
      <c r="E380" s="83">
        <v>1433</v>
      </c>
      <c r="F380" s="85">
        <f t="shared" si="16"/>
        <v>8458</v>
      </c>
      <c r="G380" s="83">
        <v>58318</v>
      </c>
      <c r="H380" s="83">
        <v>1383.1252999999999</v>
      </c>
      <c r="I380" s="83">
        <v>29.959299999999999</v>
      </c>
      <c r="J380" s="83">
        <v>93.644800000000004</v>
      </c>
      <c r="K380" s="83">
        <v>31.494499999999999</v>
      </c>
      <c r="L380" s="83">
        <f t="shared" si="18"/>
        <v>-68.731799999999993</v>
      </c>
      <c r="M380" s="83">
        <v>1469.4920999999999</v>
      </c>
      <c r="N380">
        <f t="shared" si="17"/>
        <v>11038</v>
      </c>
    </row>
    <row r="381" spans="1:14">
      <c r="A381">
        <v>11039</v>
      </c>
      <c r="B381" s="83">
        <v>68075</v>
      </c>
      <c r="C381" s="83">
        <v>1639</v>
      </c>
      <c r="D381" s="83">
        <v>4639</v>
      </c>
      <c r="E381" s="83">
        <v>1072</v>
      </c>
      <c r="F381" s="85">
        <f t="shared" si="16"/>
        <v>24656</v>
      </c>
      <c r="G381" s="83">
        <v>96803</v>
      </c>
      <c r="H381" s="83">
        <v>1683.2088000000001</v>
      </c>
      <c r="I381" s="83">
        <v>32.793799999999997</v>
      </c>
      <c r="J381" s="83">
        <v>92.133099999999999</v>
      </c>
      <c r="K381" s="83">
        <v>18.7881</v>
      </c>
      <c r="L381" s="83">
        <f t="shared" si="18"/>
        <v>58.817400000000049</v>
      </c>
      <c r="M381" s="83">
        <v>1885.7412000000002</v>
      </c>
      <c r="N381">
        <f t="shared" si="17"/>
        <v>11039</v>
      </c>
    </row>
    <row r="382" spans="1:14">
      <c r="A382">
        <v>11040</v>
      </c>
      <c r="B382" s="83">
        <v>125499</v>
      </c>
      <c r="C382" s="83">
        <v>13018</v>
      </c>
      <c r="D382" s="83">
        <v>22559</v>
      </c>
      <c r="E382" s="83">
        <v>3293</v>
      </c>
      <c r="F382" s="85">
        <f t="shared" si="16"/>
        <v>52209</v>
      </c>
      <c r="G382" s="83">
        <v>190542</v>
      </c>
      <c r="H382" s="83">
        <v>14078.315800000004</v>
      </c>
      <c r="I382" s="83">
        <v>1722.0432999999998</v>
      </c>
      <c r="J382" s="83">
        <v>1399.6633999999999</v>
      </c>
      <c r="K382" s="83">
        <v>147.17569999999998</v>
      </c>
      <c r="L382" s="83">
        <f t="shared" si="18"/>
        <v>1270.1682999999964</v>
      </c>
      <c r="M382" s="83">
        <v>18617.3665</v>
      </c>
      <c r="N382">
        <f t="shared" si="17"/>
        <v>11040</v>
      </c>
    </row>
    <row r="383" spans="1:14">
      <c r="A383">
        <v>11041</v>
      </c>
      <c r="B383" s="83">
        <v>64055</v>
      </c>
      <c r="C383" s="83">
        <v>2119</v>
      </c>
      <c r="D383" s="83">
        <v>7323</v>
      </c>
      <c r="E383" s="83">
        <v>1374</v>
      </c>
      <c r="F383" s="85">
        <f t="shared" si="16"/>
        <v>14616</v>
      </c>
      <c r="G383" s="83">
        <v>85249</v>
      </c>
      <c r="H383" s="83">
        <v>1413.9146000000001</v>
      </c>
      <c r="I383" s="83">
        <v>41.302299999999995</v>
      </c>
      <c r="J383" s="83">
        <v>110.59110000000001</v>
      </c>
      <c r="K383" s="83">
        <v>30.409500000000001</v>
      </c>
      <c r="L383" s="83">
        <f t="shared" si="18"/>
        <v>91.692300000000046</v>
      </c>
      <c r="M383" s="83">
        <v>1687.9098000000001</v>
      </c>
      <c r="N383">
        <f t="shared" si="17"/>
        <v>11041</v>
      </c>
    </row>
    <row r="384" spans="1:14">
      <c r="A384">
        <v>11042</v>
      </c>
      <c r="B384" s="83">
        <v>91234</v>
      </c>
      <c r="C384" s="83">
        <v>4187</v>
      </c>
      <c r="D384" s="83">
        <v>16975</v>
      </c>
      <c r="E384" s="83">
        <v>1930</v>
      </c>
      <c r="F384" s="85">
        <f t="shared" si="16"/>
        <v>25959</v>
      </c>
      <c r="G384" s="83">
        <v>131911</v>
      </c>
      <c r="H384" s="83">
        <v>3098.0161000000003</v>
      </c>
      <c r="I384" s="83">
        <v>131.4984</v>
      </c>
      <c r="J384" s="83">
        <v>321.61360000000002</v>
      </c>
      <c r="K384" s="83">
        <v>57.1935</v>
      </c>
      <c r="L384" s="83">
        <f t="shared" si="18"/>
        <v>359.8118999999997</v>
      </c>
      <c r="M384" s="83">
        <v>3968.1334999999999</v>
      </c>
      <c r="N384">
        <f t="shared" si="17"/>
        <v>11042</v>
      </c>
    </row>
    <row r="385" spans="1:14">
      <c r="A385">
        <v>11043</v>
      </c>
      <c r="B385" s="83">
        <v>57698</v>
      </c>
      <c r="C385" s="83">
        <v>2462</v>
      </c>
      <c r="D385" s="83">
        <v>5182</v>
      </c>
      <c r="E385" s="83">
        <v>1001</v>
      </c>
      <c r="F385" s="85">
        <f t="shared" si="16"/>
        <v>10895</v>
      </c>
      <c r="G385" s="83">
        <v>72314</v>
      </c>
      <c r="H385" s="83">
        <v>2572.7760000000003</v>
      </c>
      <c r="I385" s="83">
        <v>96.071900000000014</v>
      </c>
      <c r="J385" s="83">
        <v>121.7718</v>
      </c>
      <c r="K385" s="83">
        <v>41.085900000000002</v>
      </c>
      <c r="L385" s="83">
        <f t="shared" si="18"/>
        <v>92.317399999999822</v>
      </c>
      <c r="M385" s="83">
        <v>2924.0230000000001</v>
      </c>
      <c r="N385">
        <f t="shared" si="17"/>
        <v>11043</v>
      </c>
    </row>
    <row r="386" spans="1:14">
      <c r="A386">
        <v>11044</v>
      </c>
      <c r="B386" s="83">
        <v>47104</v>
      </c>
      <c r="C386" s="83">
        <v>3160</v>
      </c>
      <c r="D386" s="83">
        <v>16508</v>
      </c>
      <c r="E386" s="83">
        <v>1243</v>
      </c>
      <c r="F386" s="85">
        <f t="shared" si="16"/>
        <v>616</v>
      </c>
      <c r="G386" s="83">
        <v>62311</v>
      </c>
      <c r="H386" s="83">
        <v>914.33500000000004</v>
      </c>
      <c r="I386" s="83">
        <v>56.085299999999997</v>
      </c>
      <c r="J386" s="83">
        <v>93.683999999999997</v>
      </c>
      <c r="K386" s="83">
        <v>9.1016999999999992</v>
      </c>
      <c r="L386" s="83">
        <f t="shared" si="18"/>
        <v>83.680700000000002</v>
      </c>
      <c r="M386" s="83">
        <v>1156.8867</v>
      </c>
      <c r="N386">
        <f t="shared" si="17"/>
        <v>11044</v>
      </c>
    </row>
    <row r="387" spans="1:14">
      <c r="A387">
        <v>11045</v>
      </c>
      <c r="B387" s="83">
        <v>44969</v>
      </c>
      <c r="C387" s="83">
        <v>1906</v>
      </c>
      <c r="D387" s="83">
        <v>4632</v>
      </c>
      <c r="E387" s="83">
        <v>641</v>
      </c>
      <c r="F387" s="85">
        <f t="shared" si="16"/>
        <v>11066</v>
      </c>
      <c r="G387" s="83">
        <v>59402</v>
      </c>
      <c r="H387" s="83">
        <v>1228.0677000000001</v>
      </c>
      <c r="I387" s="83">
        <v>24.789499999999997</v>
      </c>
      <c r="J387" s="83">
        <v>60.816200000000002</v>
      </c>
      <c r="K387" s="83">
        <v>24.354100000000003</v>
      </c>
      <c r="L387" s="83">
        <f t="shared" si="18"/>
        <v>117.97219999999977</v>
      </c>
      <c r="M387" s="83">
        <v>1455.9996999999998</v>
      </c>
      <c r="N387">
        <f t="shared" si="17"/>
        <v>11045</v>
      </c>
    </row>
    <row r="388" spans="1:14">
      <c r="A388">
        <v>11046</v>
      </c>
      <c r="B388" s="83">
        <v>96105</v>
      </c>
      <c r="C388" s="83">
        <v>4583</v>
      </c>
      <c r="D388" s="83">
        <v>12076</v>
      </c>
      <c r="E388" s="83">
        <v>1563</v>
      </c>
      <c r="F388" s="85">
        <f t="shared" ref="F388:F451" si="19">G388-B388--C388-D388-E388</f>
        <v>18731</v>
      </c>
      <c r="G388" s="83">
        <v>123892</v>
      </c>
      <c r="H388" s="83">
        <v>5132.4520000000002</v>
      </c>
      <c r="I388" s="83">
        <v>235.64319999999998</v>
      </c>
      <c r="J388" s="83">
        <v>383.78690000000006</v>
      </c>
      <c r="K388" s="83">
        <v>75.868399999999994</v>
      </c>
      <c r="L388" s="83">
        <f t="shared" si="18"/>
        <v>189.04209999999949</v>
      </c>
      <c r="M388" s="83">
        <v>6016.7925999999998</v>
      </c>
      <c r="N388">
        <f t="shared" ref="N388:N451" si="20">INT(A388)</f>
        <v>11046</v>
      </c>
    </row>
    <row r="389" spans="1:14">
      <c r="A389">
        <v>11047</v>
      </c>
      <c r="B389" s="83">
        <v>59984</v>
      </c>
      <c r="C389" s="83">
        <v>3935</v>
      </c>
      <c r="D389" s="83">
        <v>9605</v>
      </c>
      <c r="E389" s="83">
        <v>945</v>
      </c>
      <c r="F389" s="85">
        <f t="shared" si="19"/>
        <v>20914</v>
      </c>
      <c r="G389" s="83">
        <v>87513</v>
      </c>
      <c r="H389" s="83">
        <v>1543.7037</v>
      </c>
      <c r="I389" s="83">
        <v>61.729900000000001</v>
      </c>
      <c r="J389" s="83">
        <v>139.21770000000001</v>
      </c>
      <c r="K389" s="83">
        <v>10.535200000000001</v>
      </c>
      <c r="L389" s="83">
        <f t="shared" si="18"/>
        <v>159.82780000000002</v>
      </c>
      <c r="M389" s="83">
        <v>1915.0143</v>
      </c>
      <c r="N389">
        <f t="shared" si="20"/>
        <v>11047</v>
      </c>
    </row>
    <row r="390" spans="1:14">
      <c r="A390">
        <v>11048</v>
      </c>
      <c r="B390" s="83">
        <v>50056</v>
      </c>
      <c r="C390" s="83">
        <v>3184</v>
      </c>
      <c r="D390" s="83">
        <v>7243</v>
      </c>
      <c r="E390" s="83">
        <v>1424</v>
      </c>
      <c r="F390" s="85">
        <f t="shared" si="19"/>
        <v>12016</v>
      </c>
      <c r="G390" s="83">
        <v>67555</v>
      </c>
      <c r="H390" s="83">
        <v>1820.5029</v>
      </c>
      <c r="I390" s="83">
        <v>110.8048</v>
      </c>
      <c r="J390" s="83">
        <v>148.0539</v>
      </c>
      <c r="K390" s="83">
        <v>37.630000000000003</v>
      </c>
      <c r="L390" s="83">
        <f t="shared" si="18"/>
        <v>234.26729999999986</v>
      </c>
      <c r="M390" s="83">
        <v>2351.2588999999998</v>
      </c>
      <c r="N390">
        <f t="shared" si="20"/>
        <v>11048</v>
      </c>
    </row>
    <row r="391" spans="1:14">
      <c r="A391">
        <v>11049</v>
      </c>
      <c r="B391" s="83">
        <v>55338</v>
      </c>
      <c r="C391" s="83">
        <v>2735</v>
      </c>
      <c r="D391" s="83">
        <v>6081</v>
      </c>
      <c r="E391" s="83">
        <v>926</v>
      </c>
      <c r="F391" s="85">
        <f t="shared" si="19"/>
        <v>11892</v>
      </c>
      <c r="G391" s="83">
        <v>71502</v>
      </c>
      <c r="H391" s="83">
        <v>755.33179999999993</v>
      </c>
      <c r="I391" s="83">
        <v>14.193500000000002</v>
      </c>
      <c r="J391" s="83">
        <v>53.7575</v>
      </c>
      <c r="K391" s="83">
        <v>12.437800000000001</v>
      </c>
      <c r="L391" s="83">
        <f t="shared" si="18"/>
        <v>53.010800000000081</v>
      </c>
      <c r="M391" s="83">
        <v>888.73140000000001</v>
      </c>
      <c r="N391">
        <f t="shared" si="20"/>
        <v>11049</v>
      </c>
    </row>
    <row r="392" spans="1:14">
      <c r="A392">
        <v>11050</v>
      </c>
      <c r="B392" s="83">
        <v>23208</v>
      </c>
      <c r="C392" s="83">
        <v>1267</v>
      </c>
      <c r="D392" s="83">
        <v>2677</v>
      </c>
      <c r="E392" s="83">
        <v>390</v>
      </c>
      <c r="F392" s="85">
        <f t="shared" si="19"/>
        <v>6742</v>
      </c>
      <c r="G392" s="83">
        <v>31750</v>
      </c>
      <c r="H392" s="83">
        <v>403.89780000000002</v>
      </c>
      <c r="I392" s="83">
        <v>22.005700000000001</v>
      </c>
      <c r="J392" s="83">
        <v>62.612400000000001</v>
      </c>
      <c r="K392" s="83">
        <v>17.321100000000001</v>
      </c>
      <c r="L392" s="83">
        <f t="shared" si="18"/>
        <v>25.53439999999997</v>
      </c>
      <c r="M392" s="83">
        <v>531.37139999999999</v>
      </c>
      <c r="N392">
        <f t="shared" si="20"/>
        <v>11050</v>
      </c>
    </row>
    <row r="393" spans="1:14">
      <c r="A393">
        <v>11051</v>
      </c>
      <c r="B393" s="83">
        <v>45528</v>
      </c>
      <c r="C393" s="83">
        <v>2346</v>
      </c>
      <c r="D393" s="83">
        <v>5340</v>
      </c>
      <c r="E393" s="83">
        <v>804</v>
      </c>
      <c r="F393" s="85">
        <f t="shared" si="19"/>
        <v>4907</v>
      </c>
      <c r="G393" s="83">
        <v>54233</v>
      </c>
      <c r="H393" s="83">
        <v>697.81160000000011</v>
      </c>
      <c r="I393" s="83">
        <v>27.410999999999998</v>
      </c>
      <c r="J393" s="83">
        <v>88.817499999999995</v>
      </c>
      <c r="K393" s="83">
        <v>18.338500000000003</v>
      </c>
      <c r="L393" s="83">
        <f t="shared" si="18"/>
        <v>4.1293999999999258</v>
      </c>
      <c r="M393" s="83">
        <v>836.50800000000004</v>
      </c>
      <c r="N393">
        <f t="shared" si="20"/>
        <v>11051</v>
      </c>
    </row>
    <row r="394" spans="1:14">
      <c r="A394">
        <v>11052</v>
      </c>
      <c r="B394" s="83">
        <v>158911</v>
      </c>
      <c r="C394" s="83">
        <v>15928</v>
      </c>
      <c r="D394" s="83">
        <v>26015</v>
      </c>
      <c r="E394" s="83">
        <v>3080</v>
      </c>
      <c r="F394" s="85">
        <f t="shared" si="19"/>
        <v>42688</v>
      </c>
      <c r="G394" s="83">
        <v>214766</v>
      </c>
      <c r="H394" s="83">
        <v>5341.23</v>
      </c>
      <c r="I394" s="83">
        <v>318.77499999999998</v>
      </c>
      <c r="J394" s="83">
        <v>714.83399999999995</v>
      </c>
      <c r="K394" s="83">
        <v>84.795999999999992</v>
      </c>
      <c r="L394" s="83">
        <f t="shared" si="18"/>
        <v>112.65400000000028</v>
      </c>
      <c r="M394" s="83">
        <v>6572.2889999999998</v>
      </c>
      <c r="N394">
        <f t="shared" si="20"/>
        <v>11052</v>
      </c>
    </row>
    <row r="395" spans="1:14">
      <c r="A395">
        <v>11053</v>
      </c>
      <c r="B395" s="83">
        <v>60475</v>
      </c>
      <c r="C395" s="83">
        <v>3646</v>
      </c>
      <c r="D395" s="83">
        <v>10325</v>
      </c>
      <c r="E395" s="83">
        <v>1588</v>
      </c>
      <c r="F395" s="85">
        <f t="shared" si="19"/>
        <v>24625</v>
      </c>
      <c r="G395" s="83">
        <v>93367</v>
      </c>
      <c r="H395" s="83">
        <v>1812.6299999999999</v>
      </c>
      <c r="I395" s="83">
        <v>50.78</v>
      </c>
      <c r="J395" s="83">
        <v>245.17</v>
      </c>
      <c r="K395" s="83">
        <v>31.93</v>
      </c>
      <c r="L395" s="83">
        <f t="shared" si="18"/>
        <v>182.66000000000022</v>
      </c>
      <c r="M395" s="83">
        <v>2323.17</v>
      </c>
      <c r="N395">
        <f t="shared" si="20"/>
        <v>11053</v>
      </c>
    </row>
    <row r="396" spans="1:14">
      <c r="A396">
        <v>11054</v>
      </c>
      <c r="B396" s="83">
        <v>103480</v>
      </c>
      <c r="C396" s="83">
        <v>7172</v>
      </c>
      <c r="D396" s="83">
        <v>14288</v>
      </c>
      <c r="E396" s="83">
        <v>2057</v>
      </c>
      <c r="F396" s="85">
        <f t="shared" si="19"/>
        <v>19551</v>
      </c>
      <c r="G396" s="83">
        <v>132204</v>
      </c>
      <c r="H396" s="83">
        <v>2287.3553999999999</v>
      </c>
      <c r="I396" s="83">
        <v>88.200699999999983</v>
      </c>
      <c r="J396" s="83">
        <v>172.90650000000002</v>
      </c>
      <c r="K396" s="83">
        <v>46.8247</v>
      </c>
      <c r="L396" s="83">
        <f t="shared" si="18"/>
        <v>145.05860000000033</v>
      </c>
      <c r="M396" s="83">
        <v>2740.3459000000003</v>
      </c>
      <c r="N396">
        <f t="shared" si="20"/>
        <v>11054</v>
      </c>
    </row>
    <row r="397" spans="1:14">
      <c r="A397">
        <v>11055</v>
      </c>
      <c r="B397" s="83">
        <v>145921</v>
      </c>
      <c r="C397" s="83">
        <v>8595</v>
      </c>
      <c r="D397" s="83">
        <v>22966</v>
      </c>
      <c r="E397" s="83">
        <v>4532</v>
      </c>
      <c r="F397" s="85">
        <f t="shared" si="19"/>
        <v>33603</v>
      </c>
      <c r="G397" s="83">
        <v>198427</v>
      </c>
      <c r="H397" s="83">
        <v>5723.1374000000005</v>
      </c>
      <c r="I397" s="83">
        <v>313.68689999999998</v>
      </c>
      <c r="J397" s="83">
        <v>644.12940000000003</v>
      </c>
      <c r="K397" s="83">
        <v>96.890799999999999</v>
      </c>
      <c r="L397" s="83">
        <f t="shared" si="18"/>
        <v>629.96570000000031</v>
      </c>
      <c r="M397" s="83">
        <v>7407.8102000000008</v>
      </c>
      <c r="N397">
        <f t="shared" si="20"/>
        <v>11055</v>
      </c>
    </row>
    <row r="398" spans="1:14">
      <c r="A398">
        <v>11056</v>
      </c>
      <c r="B398" s="83">
        <v>73383</v>
      </c>
      <c r="C398" s="83">
        <v>3806</v>
      </c>
      <c r="D398" s="83">
        <v>10120</v>
      </c>
      <c r="E398" s="83">
        <v>2051</v>
      </c>
      <c r="F398" s="85">
        <f t="shared" si="19"/>
        <v>10698</v>
      </c>
      <c r="G398" s="83">
        <v>92446</v>
      </c>
      <c r="H398" s="83">
        <v>1005.5122999999999</v>
      </c>
      <c r="I398" s="83">
        <v>53.242599999999996</v>
      </c>
      <c r="J398" s="83">
        <v>280.42170000000004</v>
      </c>
      <c r="K398" s="83">
        <v>16.043800000000001</v>
      </c>
      <c r="L398" s="83">
        <f t="shared" si="18"/>
        <v>-122.75070000000002</v>
      </c>
      <c r="M398" s="83">
        <v>1232.4696999999999</v>
      </c>
      <c r="N398">
        <f t="shared" si="20"/>
        <v>11056</v>
      </c>
    </row>
    <row r="399" spans="1:14">
      <c r="A399">
        <v>11057</v>
      </c>
      <c r="B399" s="83">
        <v>98510</v>
      </c>
      <c r="C399" s="83">
        <v>6693</v>
      </c>
      <c r="D399" s="83">
        <v>13326</v>
      </c>
      <c r="E399" s="83">
        <v>3039</v>
      </c>
      <c r="F399" s="85">
        <f t="shared" si="19"/>
        <v>54344</v>
      </c>
      <c r="G399" s="83">
        <v>162526</v>
      </c>
      <c r="H399" s="83">
        <v>3257.0199999999995</v>
      </c>
      <c r="I399" s="83">
        <v>270.94000000000005</v>
      </c>
      <c r="J399" s="83">
        <v>301.64</v>
      </c>
      <c r="K399" s="83">
        <v>66.330000000000013</v>
      </c>
      <c r="L399" s="83">
        <f t="shared" si="18"/>
        <v>298.40000000000032</v>
      </c>
      <c r="M399" s="83">
        <v>4194.33</v>
      </c>
      <c r="N399">
        <f t="shared" si="20"/>
        <v>11057</v>
      </c>
    </row>
    <row r="400" spans="1:14">
      <c r="A400">
        <v>11058</v>
      </c>
      <c r="B400" s="83">
        <v>122872</v>
      </c>
      <c r="C400" s="83">
        <v>5620</v>
      </c>
      <c r="D400" s="83">
        <v>23217</v>
      </c>
      <c r="E400" s="83">
        <v>2833</v>
      </c>
      <c r="F400" s="85">
        <f t="shared" si="19"/>
        <v>19124</v>
      </c>
      <c r="G400" s="83">
        <v>162426</v>
      </c>
      <c r="H400" s="83">
        <v>3834.9944000000005</v>
      </c>
      <c r="I400" s="83">
        <v>181.4426</v>
      </c>
      <c r="J400" s="83">
        <v>575.96190000000001</v>
      </c>
      <c r="K400" s="83">
        <v>65.80149999999999</v>
      </c>
      <c r="L400" s="83">
        <f t="shared" si="18"/>
        <v>80.187200000000459</v>
      </c>
      <c r="M400" s="83">
        <v>4738.3876000000009</v>
      </c>
      <c r="N400">
        <f t="shared" si="20"/>
        <v>11058</v>
      </c>
    </row>
    <row r="401" spans="1:14">
      <c r="A401">
        <v>11059</v>
      </c>
      <c r="B401" s="83">
        <v>42489</v>
      </c>
      <c r="C401" s="83">
        <v>1722</v>
      </c>
      <c r="D401" s="83">
        <v>5544</v>
      </c>
      <c r="E401" s="83">
        <v>1312</v>
      </c>
      <c r="F401" s="85">
        <f t="shared" si="19"/>
        <v>5622</v>
      </c>
      <c r="G401" s="83">
        <v>53245</v>
      </c>
      <c r="H401" s="83">
        <v>988.43899999999996</v>
      </c>
      <c r="I401" s="83">
        <v>33.965000000000003</v>
      </c>
      <c r="J401" s="83">
        <v>111.04299999999999</v>
      </c>
      <c r="K401" s="83">
        <v>28.047000000000004</v>
      </c>
      <c r="L401" s="83">
        <f t="shared" si="18"/>
        <v>33.757999999999988</v>
      </c>
      <c r="M401" s="83">
        <v>1195.252</v>
      </c>
      <c r="N401">
        <f t="shared" si="20"/>
        <v>11059</v>
      </c>
    </row>
    <row r="402" spans="1:14">
      <c r="A402">
        <v>11060</v>
      </c>
      <c r="B402" s="83">
        <v>52442</v>
      </c>
      <c r="C402" s="83">
        <v>2477</v>
      </c>
      <c r="D402" s="83">
        <v>5325</v>
      </c>
      <c r="E402" s="83">
        <v>1171</v>
      </c>
      <c r="F402" s="85">
        <f t="shared" si="19"/>
        <v>9535</v>
      </c>
      <c r="G402" s="83">
        <v>65996</v>
      </c>
      <c r="H402" s="83">
        <v>975.86959999999999</v>
      </c>
      <c r="I402" s="83">
        <v>33.751099999999994</v>
      </c>
      <c r="J402" s="83">
        <v>101.39920000000001</v>
      </c>
      <c r="K402" s="83">
        <v>14.0847</v>
      </c>
      <c r="L402" s="83">
        <f t="shared" si="18"/>
        <v>39.042699999999854</v>
      </c>
      <c r="M402" s="83">
        <v>1164.1472999999999</v>
      </c>
      <c r="N402">
        <f t="shared" si="20"/>
        <v>11060</v>
      </c>
    </row>
    <row r="403" spans="1:14">
      <c r="A403">
        <v>11061</v>
      </c>
      <c r="B403" s="83">
        <v>136743</v>
      </c>
      <c r="C403" s="83">
        <v>7161</v>
      </c>
      <c r="D403" s="83">
        <v>20988</v>
      </c>
      <c r="E403" s="83">
        <v>5041</v>
      </c>
      <c r="F403" s="85">
        <f t="shared" si="19"/>
        <v>17140</v>
      </c>
      <c r="G403" s="83">
        <v>172751</v>
      </c>
      <c r="H403" s="83">
        <v>4388.3626999999997</v>
      </c>
      <c r="I403" s="83">
        <v>254.86600000000004</v>
      </c>
      <c r="J403" s="83">
        <v>500.42289999999997</v>
      </c>
      <c r="K403" s="83">
        <v>151.9725</v>
      </c>
      <c r="L403" s="83">
        <f t="shared" si="18"/>
        <v>79.137100000000288</v>
      </c>
      <c r="M403" s="83">
        <v>5374.7611999999999</v>
      </c>
      <c r="N403">
        <f t="shared" si="20"/>
        <v>11061</v>
      </c>
    </row>
    <row r="404" spans="1:14">
      <c r="A404">
        <v>11062</v>
      </c>
      <c r="B404" s="83">
        <v>73681</v>
      </c>
      <c r="C404" s="83">
        <v>3367</v>
      </c>
      <c r="D404" s="83">
        <v>15411</v>
      </c>
      <c r="E404" s="83">
        <v>2682</v>
      </c>
      <c r="F404" s="85">
        <f t="shared" si="19"/>
        <v>10848</v>
      </c>
      <c r="G404" s="83">
        <v>99255</v>
      </c>
      <c r="H404" s="83">
        <v>835.50700000000006</v>
      </c>
      <c r="I404" s="83">
        <v>41.884</v>
      </c>
      <c r="J404" s="83">
        <v>121.4885</v>
      </c>
      <c r="K404" s="83">
        <v>20.232999999999997</v>
      </c>
      <c r="L404" s="83">
        <f t="shared" si="18"/>
        <v>32.640299999999904</v>
      </c>
      <c r="M404" s="83">
        <v>1051.7528</v>
      </c>
      <c r="N404">
        <f t="shared" si="20"/>
        <v>11062</v>
      </c>
    </row>
    <row r="405" spans="1:14">
      <c r="A405">
        <v>11063</v>
      </c>
      <c r="B405" s="83">
        <v>103299</v>
      </c>
      <c r="C405" s="83">
        <v>5034</v>
      </c>
      <c r="D405" s="83">
        <v>16240</v>
      </c>
      <c r="E405" s="83">
        <v>3142</v>
      </c>
      <c r="F405" s="85">
        <f t="shared" si="19"/>
        <v>24985</v>
      </c>
      <c r="G405" s="83">
        <v>142632</v>
      </c>
      <c r="H405" s="83">
        <v>2243.2304000000004</v>
      </c>
      <c r="I405" s="83">
        <v>93.037199999999984</v>
      </c>
      <c r="J405" s="83">
        <v>322.8784</v>
      </c>
      <c r="K405" s="83">
        <v>71.061099999999996</v>
      </c>
      <c r="L405" s="83">
        <f t="shared" si="18"/>
        <v>-18.488800000000353</v>
      </c>
      <c r="M405" s="83">
        <v>2711.7183</v>
      </c>
      <c r="N405">
        <f t="shared" si="20"/>
        <v>11063</v>
      </c>
    </row>
    <row r="406" spans="1:14">
      <c r="A406">
        <v>11064</v>
      </c>
      <c r="B406" s="83">
        <v>57744</v>
      </c>
      <c r="C406" s="83">
        <v>3249</v>
      </c>
      <c r="D406" s="83">
        <v>7951</v>
      </c>
      <c r="E406" s="83">
        <v>1592</v>
      </c>
      <c r="F406" s="85">
        <f t="shared" si="19"/>
        <v>11400</v>
      </c>
      <c r="G406" s="83">
        <v>75438</v>
      </c>
      <c r="H406" s="83">
        <v>838.28330000000005</v>
      </c>
      <c r="I406" s="83">
        <v>38.592799999999997</v>
      </c>
      <c r="J406" s="83">
        <v>97.116799999999998</v>
      </c>
      <c r="K406" s="83">
        <v>17.1919</v>
      </c>
      <c r="L406" s="83">
        <f t="shared" si="18"/>
        <v>37.588599999999744</v>
      </c>
      <c r="M406" s="83">
        <v>1028.7733999999998</v>
      </c>
      <c r="N406">
        <f t="shared" si="20"/>
        <v>11064</v>
      </c>
    </row>
    <row r="407" spans="1:14">
      <c r="A407">
        <v>11065</v>
      </c>
      <c r="B407" s="83">
        <v>91551</v>
      </c>
      <c r="C407" s="83">
        <v>4797</v>
      </c>
      <c r="D407" s="83">
        <v>16511</v>
      </c>
      <c r="E407" s="83">
        <v>1548</v>
      </c>
      <c r="F407" s="85">
        <f t="shared" si="19"/>
        <v>16185</v>
      </c>
      <c r="G407" s="83">
        <v>120998</v>
      </c>
      <c r="H407" s="83">
        <v>1003.4144000000001</v>
      </c>
      <c r="I407" s="83">
        <v>65.674700000000001</v>
      </c>
      <c r="J407" s="83">
        <v>121.6216</v>
      </c>
      <c r="K407" s="83">
        <v>16.388500000000001</v>
      </c>
      <c r="L407" s="83">
        <f t="shared" si="18"/>
        <v>71.591199999999844</v>
      </c>
      <c r="M407" s="83">
        <v>1278.6904</v>
      </c>
      <c r="N407">
        <f t="shared" si="20"/>
        <v>11065</v>
      </c>
    </row>
    <row r="408" spans="1:14">
      <c r="A408">
        <v>11066</v>
      </c>
      <c r="B408" s="83">
        <v>131266</v>
      </c>
      <c r="C408" s="83">
        <v>8324</v>
      </c>
      <c r="D408" s="83">
        <v>18908</v>
      </c>
      <c r="E408" s="83">
        <v>2561</v>
      </c>
      <c r="F408" s="85">
        <f t="shared" si="19"/>
        <v>29506</v>
      </c>
      <c r="G408" s="83">
        <v>173917</v>
      </c>
      <c r="H408" s="83">
        <v>4481.6655000000001</v>
      </c>
      <c r="I408" s="83">
        <v>412.98969999999997</v>
      </c>
      <c r="J408" s="83">
        <v>368.22210000000001</v>
      </c>
      <c r="K408" s="83">
        <v>85.301000000000002</v>
      </c>
      <c r="L408" s="83">
        <f t="shared" si="18"/>
        <v>250.14370000000008</v>
      </c>
      <c r="M408" s="83">
        <v>5598.3220000000001</v>
      </c>
      <c r="N408">
        <f t="shared" si="20"/>
        <v>11066</v>
      </c>
    </row>
    <row r="409" spans="1:14">
      <c r="A409">
        <v>11067</v>
      </c>
      <c r="B409" s="83">
        <v>65834</v>
      </c>
      <c r="C409" s="83">
        <v>2684</v>
      </c>
      <c r="D409" s="83">
        <v>6215</v>
      </c>
      <c r="E409" s="83">
        <v>1530</v>
      </c>
      <c r="F409" s="85">
        <f t="shared" si="19"/>
        <v>13806</v>
      </c>
      <c r="G409" s="83">
        <v>84701</v>
      </c>
      <c r="H409" s="83">
        <v>1647.08</v>
      </c>
      <c r="I409" s="83">
        <v>39.807700000000004</v>
      </c>
      <c r="J409" s="83">
        <v>93130.171300000002</v>
      </c>
      <c r="K409" s="83">
        <v>44.16</v>
      </c>
      <c r="L409" s="83">
        <f t="shared" si="18"/>
        <v>-92979.357600000003</v>
      </c>
      <c r="M409" s="83">
        <v>1881.8614</v>
      </c>
      <c r="N409">
        <f t="shared" si="20"/>
        <v>11067</v>
      </c>
    </row>
    <row r="410" spans="1:14">
      <c r="A410">
        <v>11068</v>
      </c>
      <c r="B410" s="83">
        <v>68918</v>
      </c>
      <c r="C410" s="83">
        <v>2969</v>
      </c>
      <c r="D410" s="83">
        <v>9857</v>
      </c>
      <c r="E410" s="83">
        <v>1627</v>
      </c>
      <c r="F410" s="85">
        <f t="shared" si="19"/>
        <v>11648</v>
      </c>
      <c r="G410" s="83">
        <v>89081</v>
      </c>
      <c r="H410" s="83">
        <v>1255.0233000000001</v>
      </c>
      <c r="I410" s="83">
        <v>43.446599999999997</v>
      </c>
      <c r="J410" s="83">
        <v>73.467100000000016</v>
      </c>
      <c r="K410" s="83">
        <v>11.1614</v>
      </c>
      <c r="L410" s="83">
        <f t="shared" si="18"/>
        <v>138.2050999999999</v>
      </c>
      <c r="M410" s="83">
        <v>1521.3035</v>
      </c>
      <c r="N410">
        <f t="shared" si="20"/>
        <v>11068</v>
      </c>
    </row>
    <row r="411" spans="1:14">
      <c r="A411">
        <v>11069</v>
      </c>
      <c r="B411" s="83">
        <v>143450</v>
      </c>
      <c r="C411" s="83">
        <v>7411</v>
      </c>
      <c r="D411" s="83">
        <v>21507</v>
      </c>
      <c r="E411" s="83">
        <v>3131</v>
      </c>
      <c r="F411" s="85">
        <f t="shared" si="19"/>
        <v>20691</v>
      </c>
      <c r="G411" s="83">
        <v>181368</v>
      </c>
      <c r="H411" s="83">
        <v>2499.5641000000001</v>
      </c>
      <c r="I411" s="83">
        <v>85.527699999999996</v>
      </c>
      <c r="J411" s="83">
        <v>292.73699999999997</v>
      </c>
      <c r="K411" s="83">
        <v>43.206699999999998</v>
      </c>
      <c r="L411" s="83">
        <f t="shared" si="18"/>
        <v>94.235999999999379</v>
      </c>
      <c r="M411" s="83">
        <v>3015.2714999999994</v>
      </c>
      <c r="N411">
        <f t="shared" si="20"/>
        <v>11069</v>
      </c>
    </row>
    <row r="412" spans="1:14">
      <c r="A412">
        <v>11070</v>
      </c>
      <c r="B412" s="83">
        <v>152154</v>
      </c>
      <c r="C412" s="83">
        <v>11752</v>
      </c>
      <c r="D412" s="83">
        <v>32031</v>
      </c>
      <c r="E412" s="83">
        <v>3568</v>
      </c>
      <c r="F412" s="85">
        <f t="shared" si="19"/>
        <v>45621</v>
      </c>
      <c r="G412" s="83">
        <v>221622</v>
      </c>
      <c r="H412" s="83">
        <v>4456.7999999999993</v>
      </c>
      <c r="I412" s="83">
        <v>288.64</v>
      </c>
      <c r="J412" s="83">
        <v>382.34</v>
      </c>
      <c r="K412" s="83">
        <v>41.18</v>
      </c>
      <c r="L412" s="83">
        <f t="shared" si="18"/>
        <v>296.4400000000004</v>
      </c>
      <c r="M412" s="83">
        <v>5465.4</v>
      </c>
      <c r="N412">
        <f t="shared" si="20"/>
        <v>11070</v>
      </c>
    </row>
    <row r="413" spans="1:14">
      <c r="A413">
        <v>11071</v>
      </c>
      <c r="B413" s="83">
        <v>36222</v>
      </c>
      <c r="C413" s="83">
        <v>2189</v>
      </c>
      <c r="D413" s="83">
        <v>7436</v>
      </c>
      <c r="E413" s="83">
        <v>828</v>
      </c>
      <c r="F413" s="85">
        <f t="shared" si="19"/>
        <v>5705</v>
      </c>
      <c r="G413" s="83">
        <v>48002</v>
      </c>
      <c r="H413" s="83">
        <v>766.69999999999993</v>
      </c>
      <c r="I413" s="83">
        <v>37.63000000000001</v>
      </c>
      <c r="J413" s="83">
        <v>125.13000000000001</v>
      </c>
      <c r="K413" s="83">
        <v>6.9410000000000007</v>
      </c>
      <c r="L413" s="83">
        <f t="shared" si="18"/>
        <v>22.109000000000052</v>
      </c>
      <c r="M413" s="83">
        <v>958.51</v>
      </c>
      <c r="N413">
        <f t="shared" si="20"/>
        <v>11071</v>
      </c>
    </row>
    <row r="414" spans="1:14">
      <c r="A414">
        <v>11072</v>
      </c>
      <c r="B414" s="83">
        <v>50418</v>
      </c>
      <c r="C414" s="83">
        <v>1239</v>
      </c>
      <c r="D414" s="83">
        <v>5839</v>
      </c>
      <c r="E414" s="83">
        <v>990</v>
      </c>
      <c r="F414" s="85">
        <f t="shared" si="19"/>
        <v>5155</v>
      </c>
      <c r="G414" s="83">
        <v>61163</v>
      </c>
      <c r="H414" s="83">
        <v>393.64000000000004</v>
      </c>
      <c r="I414" s="83">
        <v>8.4115000000000002</v>
      </c>
      <c r="J414" s="83">
        <v>61.6524</v>
      </c>
      <c r="K414" s="83">
        <v>7.7126000000000001</v>
      </c>
      <c r="L414" s="83">
        <f t="shared" si="18"/>
        <v>9.6173999999999698</v>
      </c>
      <c r="M414" s="83">
        <v>481.03390000000002</v>
      </c>
      <c r="N414">
        <f t="shared" si="20"/>
        <v>11072</v>
      </c>
    </row>
    <row r="415" spans="1:14">
      <c r="A415">
        <v>11073</v>
      </c>
      <c r="B415" s="83">
        <v>78724</v>
      </c>
      <c r="C415" s="83">
        <v>3677</v>
      </c>
      <c r="D415" s="83">
        <v>9940</v>
      </c>
      <c r="E415" s="83">
        <v>1577</v>
      </c>
      <c r="F415" s="85">
        <f t="shared" si="19"/>
        <v>12436</v>
      </c>
      <c r="G415" s="83">
        <v>99000</v>
      </c>
      <c r="H415" s="83">
        <v>807.52700000000004</v>
      </c>
      <c r="I415" s="83">
        <v>52.1</v>
      </c>
      <c r="J415" s="83">
        <v>107.83999999999999</v>
      </c>
      <c r="K415" s="83">
        <v>17.220000000000002</v>
      </c>
      <c r="L415" s="83">
        <f t="shared" si="18"/>
        <v>22.612999999999925</v>
      </c>
      <c r="M415" s="83">
        <v>1007.3</v>
      </c>
      <c r="N415">
        <f t="shared" si="20"/>
        <v>11073</v>
      </c>
    </row>
    <row r="416" spans="1:14">
      <c r="A416">
        <v>11074</v>
      </c>
      <c r="B416" s="83">
        <v>40637</v>
      </c>
      <c r="C416" s="83">
        <v>2101</v>
      </c>
      <c r="D416" s="83">
        <v>6140</v>
      </c>
      <c r="E416" s="83">
        <v>965</v>
      </c>
      <c r="F416" s="85">
        <f t="shared" si="19"/>
        <v>7173</v>
      </c>
      <c r="G416" s="83">
        <v>52814</v>
      </c>
      <c r="H416" s="83">
        <v>394.72899999999998</v>
      </c>
      <c r="I416" s="83">
        <v>24.342999999999996</v>
      </c>
      <c r="J416" s="83">
        <v>117143.56170000001</v>
      </c>
      <c r="K416" s="83">
        <v>0.79700000000000004</v>
      </c>
      <c r="L416" s="83">
        <f t="shared" si="18"/>
        <v>-117133.05750000001</v>
      </c>
      <c r="M416" s="83">
        <v>430.3732</v>
      </c>
      <c r="N416">
        <f t="shared" si="20"/>
        <v>11074</v>
      </c>
    </row>
    <row r="417" spans="1:14">
      <c r="A417">
        <v>11075</v>
      </c>
      <c r="B417" s="83">
        <v>42418</v>
      </c>
      <c r="C417" s="83">
        <v>2628</v>
      </c>
      <c r="D417" s="83">
        <v>8156</v>
      </c>
      <c r="E417" s="83">
        <v>1054</v>
      </c>
      <c r="F417" s="85">
        <f t="shared" si="19"/>
        <v>10989</v>
      </c>
      <c r="G417" s="83">
        <v>59989</v>
      </c>
      <c r="H417" s="83">
        <v>1085.568</v>
      </c>
      <c r="I417" s="83">
        <v>53.43</v>
      </c>
      <c r="J417" s="83">
        <v>152.04919999999998</v>
      </c>
      <c r="K417" s="83">
        <v>23.164300000000004</v>
      </c>
      <c r="L417" s="83">
        <f t="shared" si="18"/>
        <v>46.454500000000188</v>
      </c>
      <c r="M417" s="83">
        <v>1360.6660000000002</v>
      </c>
      <c r="N417">
        <f t="shared" si="20"/>
        <v>11075</v>
      </c>
    </row>
    <row r="418" spans="1:14">
      <c r="A418">
        <v>11076</v>
      </c>
      <c r="B418" s="83">
        <v>51203</v>
      </c>
      <c r="C418" s="83">
        <v>5264</v>
      </c>
      <c r="D418" s="83">
        <v>8140</v>
      </c>
      <c r="E418" s="83">
        <v>917</v>
      </c>
      <c r="F418" s="85">
        <f t="shared" si="19"/>
        <v>13926</v>
      </c>
      <c r="G418" s="83">
        <v>68922</v>
      </c>
      <c r="H418" s="83">
        <v>986.3</v>
      </c>
      <c r="I418" s="83">
        <v>67.101500000000001</v>
      </c>
      <c r="J418" s="83">
        <v>121.25580000000001</v>
      </c>
      <c r="K418" s="83">
        <v>114.7042</v>
      </c>
      <c r="L418" s="83">
        <f t="shared" si="18"/>
        <v>-80.460000000000008</v>
      </c>
      <c r="M418" s="83">
        <v>1208.9014999999999</v>
      </c>
      <c r="N418">
        <f t="shared" si="20"/>
        <v>11076</v>
      </c>
    </row>
    <row r="419" spans="1:14">
      <c r="A419">
        <v>11077</v>
      </c>
      <c r="B419" s="83">
        <v>53053</v>
      </c>
      <c r="C419" s="83">
        <v>2410</v>
      </c>
      <c r="D419" s="83">
        <v>4419</v>
      </c>
      <c r="E419" s="83">
        <v>1118</v>
      </c>
      <c r="F419" s="85">
        <f t="shared" si="19"/>
        <v>10258</v>
      </c>
      <c r="G419" s="83">
        <v>66438</v>
      </c>
      <c r="H419" s="83">
        <v>762.10969999999998</v>
      </c>
      <c r="I419" s="83">
        <v>13.1629</v>
      </c>
      <c r="J419" s="83">
        <v>54.9133</v>
      </c>
      <c r="K419" s="83">
        <v>13.742000000000001</v>
      </c>
      <c r="L419" s="83">
        <f t="shared" si="18"/>
        <v>41.820899999999867</v>
      </c>
      <c r="M419" s="83">
        <v>885.74879999999985</v>
      </c>
      <c r="N419">
        <f t="shared" si="20"/>
        <v>11077</v>
      </c>
    </row>
    <row r="420" spans="1:14">
      <c r="A420">
        <v>11078</v>
      </c>
      <c r="B420" s="83">
        <v>103097</v>
      </c>
      <c r="C420" s="83">
        <v>5345</v>
      </c>
      <c r="D420" s="83">
        <v>28538</v>
      </c>
      <c r="E420" s="83">
        <v>4079</v>
      </c>
      <c r="F420" s="85">
        <f t="shared" si="19"/>
        <v>20579</v>
      </c>
      <c r="G420" s="83">
        <v>150948</v>
      </c>
      <c r="H420" s="83">
        <v>3868.7932999999998</v>
      </c>
      <c r="I420" s="83">
        <v>111.90200000000002</v>
      </c>
      <c r="J420" s="83">
        <v>703.2097</v>
      </c>
      <c r="K420" s="83">
        <v>93.344100000000012</v>
      </c>
      <c r="L420" s="83">
        <f t="shared" si="18"/>
        <v>5012385.0785000008</v>
      </c>
      <c r="M420" s="83">
        <v>5017162.3276000004</v>
      </c>
      <c r="N420">
        <f t="shared" si="20"/>
        <v>11078</v>
      </c>
    </row>
    <row r="421" spans="1:14">
      <c r="A421">
        <v>11079</v>
      </c>
      <c r="B421" s="83">
        <v>33592</v>
      </c>
      <c r="C421" s="83">
        <v>1472</v>
      </c>
      <c r="D421" s="83">
        <v>6714</v>
      </c>
      <c r="E421" s="83">
        <v>853</v>
      </c>
      <c r="F421" s="85">
        <f t="shared" si="19"/>
        <v>4449</v>
      </c>
      <c r="G421" s="83">
        <v>44136</v>
      </c>
      <c r="H421" s="83">
        <v>638.04600000000005</v>
      </c>
      <c r="I421" s="83">
        <v>39.439</v>
      </c>
      <c r="J421" s="83">
        <v>87.093999999999994</v>
      </c>
      <c r="K421" s="83">
        <v>6.5860000000000003</v>
      </c>
      <c r="L421" s="83">
        <f t="shared" si="18"/>
        <v>54.516999999999982</v>
      </c>
      <c r="M421" s="83">
        <v>825.68200000000002</v>
      </c>
      <c r="N421">
        <f t="shared" si="20"/>
        <v>11079</v>
      </c>
    </row>
    <row r="422" spans="1:14">
      <c r="A422">
        <v>11080</v>
      </c>
      <c r="B422" s="83">
        <v>104620</v>
      </c>
      <c r="C422" s="83">
        <v>3280</v>
      </c>
      <c r="D422" s="83">
        <v>26519</v>
      </c>
      <c r="E422" s="83">
        <v>2507</v>
      </c>
      <c r="F422" s="85">
        <f t="shared" si="19"/>
        <v>-16893</v>
      </c>
      <c r="G422" s="83">
        <v>113473</v>
      </c>
      <c r="H422" s="83">
        <v>2225</v>
      </c>
      <c r="I422" s="83">
        <v>79</v>
      </c>
      <c r="J422" s="83">
        <v>502</v>
      </c>
      <c r="K422" s="83">
        <v>1</v>
      </c>
      <c r="L422" s="83">
        <f t="shared" si="18"/>
        <v>66</v>
      </c>
      <c r="M422" s="83">
        <v>2873</v>
      </c>
      <c r="N422">
        <f t="shared" si="20"/>
        <v>11080</v>
      </c>
    </row>
    <row r="423" spans="1:14">
      <c r="A423">
        <v>11081</v>
      </c>
      <c r="B423" s="83">
        <v>122267</v>
      </c>
      <c r="C423" s="83">
        <v>5745</v>
      </c>
      <c r="D423" s="83">
        <v>17089</v>
      </c>
      <c r="E423" s="83">
        <v>3464</v>
      </c>
      <c r="F423" s="85">
        <f t="shared" si="19"/>
        <v>20466</v>
      </c>
      <c r="G423" s="83">
        <v>157541</v>
      </c>
      <c r="H423" s="83">
        <v>4402.1776000000009</v>
      </c>
      <c r="I423" s="83">
        <v>156.3091</v>
      </c>
      <c r="J423" s="83">
        <v>373.37520000000001</v>
      </c>
      <c r="K423" s="83">
        <v>66.670999999999992</v>
      </c>
      <c r="L423" s="83">
        <f t="shared" si="18"/>
        <v>366.28739999999857</v>
      </c>
      <c r="M423" s="83">
        <v>5364.8202999999994</v>
      </c>
      <c r="N423">
        <f t="shared" si="20"/>
        <v>11081</v>
      </c>
    </row>
    <row r="424" spans="1:14">
      <c r="A424">
        <v>11082</v>
      </c>
      <c r="B424" s="83">
        <v>60573</v>
      </c>
      <c r="C424" s="83">
        <v>2115</v>
      </c>
      <c r="D424" s="83">
        <v>5758</v>
      </c>
      <c r="E424" s="83">
        <v>1476</v>
      </c>
      <c r="F424" s="85">
        <f t="shared" si="19"/>
        <v>7292</v>
      </c>
      <c r="G424" s="83">
        <v>72984</v>
      </c>
      <c r="H424" s="83">
        <v>1561.7665999999999</v>
      </c>
      <c r="I424" s="83">
        <v>34.859099999999998</v>
      </c>
      <c r="J424" s="83">
        <v>108.7915</v>
      </c>
      <c r="K424" s="83">
        <v>21.153799999999997</v>
      </c>
      <c r="L424" s="83">
        <f t="shared" si="18"/>
        <v>12.55249999999976</v>
      </c>
      <c r="M424" s="83">
        <v>1739.1234999999997</v>
      </c>
      <c r="N424">
        <f t="shared" si="20"/>
        <v>11082</v>
      </c>
    </row>
    <row r="425" spans="1:14">
      <c r="A425">
        <v>11083</v>
      </c>
      <c r="B425" s="83">
        <v>54340</v>
      </c>
      <c r="C425" s="83">
        <v>2481</v>
      </c>
      <c r="D425" s="83">
        <v>7412</v>
      </c>
      <c r="E425" s="83">
        <v>1389</v>
      </c>
      <c r="F425" s="85">
        <f t="shared" si="19"/>
        <v>10033</v>
      </c>
      <c r="G425" s="83">
        <v>70693</v>
      </c>
      <c r="H425" s="83">
        <v>1566.6478000000002</v>
      </c>
      <c r="I425" s="83">
        <v>71.485199999999992</v>
      </c>
      <c r="J425" s="83">
        <v>154.16650000000001</v>
      </c>
      <c r="K425" s="83">
        <v>12.422400000000001</v>
      </c>
      <c r="L425" s="83">
        <f t="shared" si="18"/>
        <v>62.790599999999849</v>
      </c>
      <c r="M425" s="83">
        <v>1867.5125</v>
      </c>
      <c r="N425">
        <f t="shared" si="20"/>
        <v>11083</v>
      </c>
    </row>
    <row r="426" spans="1:14">
      <c r="A426">
        <v>11084</v>
      </c>
      <c r="B426" s="83">
        <v>74070</v>
      </c>
      <c r="C426" s="83">
        <v>4122</v>
      </c>
      <c r="D426" s="83">
        <v>11638</v>
      </c>
      <c r="E426" s="83">
        <v>2504</v>
      </c>
      <c r="F426" s="85">
        <f t="shared" si="19"/>
        <v>9576</v>
      </c>
      <c r="G426" s="83">
        <v>93666</v>
      </c>
      <c r="H426" s="83">
        <v>2425.8681999999999</v>
      </c>
      <c r="I426" s="83">
        <v>73.509899999999988</v>
      </c>
      <c r="J426" s="83">
        <v>208.50029999999998</v>
      </c>
      <c r="K426" s="83">
        <v>54.672500000000007</v>
      </c>
      <c r="L426" s="83">
        <f t="shared" si="18"/>
        <v>77.476000000000852</v>
      </c>
      <c r="M426" s="83">
        <v>2840.0269000000008</v>
      </c>
      <c r="N426">
        <f t="shared" si="20"/>
        <v>11084</v>
      </c>
    </row>
    <row r="427" spans="1:14">
      <c r="A427">
        <v>11085</v>
      </c>
      <c r="B427" s="83">
        <v>64146</v>
      </c>
      <c r="C427" s="83">
        <v>3403</v>
      </c>
      <c r="D427" s="83">
        <v>5814</v>
      </c>
      <c r="E427" s="83">
        <v>1345</v>
      </c>
      <c r="F427" s="85">
        <f t="shared" si="19"/>
        <v>10520</v>
      </c>
      <c r="G427" s="83">
        <v>78422</v>
      </c>
      <c r="H427" s="83">
        <v>1273.5954999999999</v>
      </c>
      <c r="I427" s="83">
        <v>59.049800000000005</v>
      </c>
      <c r="J427" s="83">
        <v>75.929600000000008</v>
      </c>
      <c r="K427" s="83">
        <v>25.147600000000001</v>
      </c>
      <c r="L427" s="83">
        <f t="shared" si="18"/>
        <v>75.639300000000446</v>
      </c>
      <c r="M427" s="83">
        <v>1509.3618000000004</v>
      </c>
      <c r="N427">
        <f t="shared" si="20"/>
        <v>11085</v>
      </c>
    </row>
    <row r="428" spans="1:14">
      <c r="A428">
        <v>11086</v>
      </c>
      <c r="B428" s="83">
        <v>79232</v>
      </c>
      <c r="C428" s="83">
        <v>3244</v>
      </c>
      <c r="D428" s="83">
        <v>9588</v>
      </c>
      <c r="E428" s="83">
        <v>2719</v>
      </c>
      <c r="F428" s="85">
        <f t="shared" si="19"/>
        <v>9807</v>
      </c>
      <c r="G428" s="83">
        <v>98102</v>
      </c>
      <c r="H428" s="83">
        <v>1787.9267000000002</v>
      </c>
      <c r="I428" s="83">
        <v>50.843300000000013</v>
      </c>
      <c r="J428" s="83">
        <v>147.5898</v>
      </c>
      <c r="K428" s="83">
        <v>59.108899999999998</v>
      </c>
      <c r="L428" s="83">
        <f t="shared" si="18"/>
        <v>67.625999999999891</v>
      </c>
      <c r="M428" s="83">
        <v>2113.0947000000001</v>
      </c>
      <c r="N428">
        <f t="shared" si="20"/>
        <v>11086</v>
      </c>
    </row>
    <row r="429" spans="1:14">
      <c r="A429">
        <v>11087</v>
      </c>
      <c r="B429" s="83">
        <v>94576</v>
      </c>
      <c r="C429" s="83">
        <v>6591</v>
      </c>
      <c r="D429" s="83">
        <v>17581</v>
      </c>
      <c r="E429" s="83">
        <v>2173</v>
      </c>
      <c r="F429" s="85">
        <f t="shared" si="19"/>
        <v>15632</v>
      </c>
      <c r="G429" s="83">
        <v>123371</v>
      </c>
      <c r="H429" s="83">
        <v>3293.4000999999998</v>
      </c>
      <c r="I429" s="83">
        <v>332.63489999999996</v>
      </c>
      <c r="J429" s="83">
        <v>360.48079999999999</v>
      </c>
      <c r="K429" s="83">
        <v>51.88900000000001</v>
      </c>
      <c r="L429" s="83">
        <f t="shared" si="18"/>
        <v>123.20260000000002</v>
      </c>
      <c r="M429" s="83">
        <v>4161.6073999999999</v>
      </c>
      <c r="N429">
        <f t="shared" si="20"/>
        <v>11087</v>
      </c>
    </row>
    <row r="430" spans="1:14">
      <c r="A430">
        <v>11088</v>
      </c>
      <c r="B430" s="83">
        <v>46172</v>
      </c>
      <c r="C430" s="83">
        <v>3778</v>
      </c>
      <c r="D430" s="83">
        <v>7318</v>
      </c>
      <c r="E430" s="83">
        <v>928</v>
      </c>
      <c r="F430" s="85">
        <f t="shared" si="19"/>
        <v>9447</v>
      </c>
      <c r="G430" s="83">
        <v>60087</v>
      </c>
      <c r="H430" s="83">
        <v>656.72469999999987</v>
      </c>
      <c r="I430" s="83">
        <v>33.453299999999999</v>
      </c>
      <c r="J430" s="83">
        <v>89.231999999999999</v>
      </c>
      <c r="K430" s="83">
        <v>7.0913000000000013</v>
      </c>
      <c r="L430" s="83">
        <f t="shared" si="18"/>
        <v>37.558200000000184</v>
      </c>
      <c r="M430" s="83">
        <v>824.05950000000007</v>
      </c>
      <c r="N430">
        <f t="shared" si="20"/>
        <v>11088</v>
      </c>
    </row>
    <row r="431" spans="1:14">
      <c r="A431">
        <v>11089</v>
      </c>
      <c r="B431" s="83">
        <v>72444</v>
      </c>
      <c r="C431" s="83">
        <v>2305</v>
      </c>
      <c r="D431" s="83">
        <v>5174</v>
      </c>
      <c r="E431" s="83">
        <v>1215</v>
      </c>
      <c r="F431" s="85">
        <f t="shared" si="19"/>
        <v>9303</v>
      </c>
      <c r="G431" s="83">
        <v>85831</v>
      </c>
      <c r="H431" s="83">
        <v>1510.4881999999998</v>
      </c>
      <c r="I431" s="83">
        <v>57.0122</v>
      </c>
      <c r="J431" s="83">
        <v>57.259000000000007</v>
      </c>
      <c r="K431" s="83">
        <v>10.1915</v>
      </c>
      <c r="L431" s="83">
        <f t="shared" si="18"/>
        <v>-6.9888999999995693</v>
      </c>
      <c r="M431" s="83">
        <v>1627.9620000000002</v>
      </c>
      <c r="N431">
        <f t="shared" si="20"/>
        <v>11089</v>
      </c>
    </row>
    <row r="432" spans="1:14">
      <c r="A432">
        <v>11090</v>
      </c>
      <c r="B432" s="83">
        <v>48276</v>
      </c>
      <c r="C432" s="83">
        <v>2442</v>
      </c>
      <c r="D432" s="83">
        <v>6205</v>
      </c>
      <c r="E432" s="83">
        <v>1495</v>
      </c>
      <c r="F432" s="85">
        <f t="shared" si="19"/>
        <v>19226</v>
      </c>
      <c r="G432" s="83">
        <v>72760</v>
      </c>
      <c r="H432" s="83">
        <v>1321.5862999999999</v>
      </c>
      <c r="I432" s="83">
        <v>59.143299999999996</v>
      </c>
      <c r="J432" s="83">
        <v>93.144800000000004</v>
      </c>
      <c r="K432" s="83">
        <v>30.758100000000002</v>
      </c>
      <c r="L432" s="83">
        <f t="shared" si="18"/>
        <v>6.8763000000001107</v>
      </c>
      <c r="M432" s="83">
        <v>1511.5088000000001</v>
      </c>
      <c r="N432">
        <f t="shared" si="20"/>
        <v>11090</v>
      </c>
    </row>
    <row r="433" spans="1:14">
      <c r="A433">
        <v>11091</v>
      </c>
      <c r="B433" s="83">
        <v>97190</v>
      </c>
      <c r="C433" s="83">
        <v>5143</v>
      </c>
      <c r="D433" s="83">
        <v>16166</v>
      </c>
      <c r="E433" s="83">
        <v>2271</v>
      </c>
      <c r="F433" s="85">
        <f t="shared" si="19"/>
        <v>14795</v>
      </c>
      <c r="G433" s="83">
        <v>125279</v>
      </c>
      <c r="H433" s="83">
        <v>4180.3995999999997</v>
      </c>
      <c r="I433" s="83">
        <v>136.79070000000002</v>
      </c>
      <c r="J433" s="83">
        <v>566.00110000000006</v>
      </c>
      <c r="K433" s="83">
        <v>111.459</v>
      </c>
      <c r="L433" s="83">
        <f t="shared" si="18"/>
        <v>440.30999999999921</v>
      </c>
      <c r="M433" s="83">
        <v>5434.960399999999</v>
      </c>
      <c r="N433">
        <f t="shared" si="20"/>
        <v>11091</v>
      </c>
    </row>
    <row r="434" spans="1:14">
      <c r="A434">
        <v>11092</v>
      </c>
      <c r="B434" s="83">
        <v>86959</v>
      </c>
      <c r="C434" s="83">
        <v>6241</v>
      </c>
      <c r="D434" s="83">
        <v>13415</v>
      </c>
      <c r="E434" s="83">
        <v>2161</v>
      </c>
      <c r="F434" s="85">
        <f t="shared" si="19"/>
        <v>19075</v>
      </c>
      <c r="G434" s="83">
        <v>115369</v>
      </c>
      <c r="H434" s="83">
        <v>2853.0055000000002</v>
      </c>
      <c r="I434" s="83">
        <v>202.07040000000001</v>
      </c>
      <c r="J434" s="83">
        <v>457.61750000000006</v>
      </c>
      <c r="K434" s="83">
        <v>80.6751</v>
      </c>
      <c r="L434" s="83">
        <f t="shared" si="18"/>
        <v>994.65109999999925</v>
      </c>
      <c r="M434" s="83">
        <v>4588.0195999999996</v>
      </c>
      <c r="N434">
        <f t="shared" si="20"/>
        <v>11092</v>
      </c>
    </row>
    <row r="435" spans="1:14">
      <c r="A435">
        <v>11093</v>
      </c>
      <c r="B435" s="83">
        <v>61798</v>
      </c>
      <c r="C435" s="83">
        <v>3026</v>
      </c>
      <c r="D435" s="83">
        <v>9944</v>
      </c>
      <c r="E435" s="83">
        <v>1601</v>
      </c>
      <c r="F435" s="85">
        <f t="shared" si="19"/>
        <v>9162</v>
      </c>
      <c r="G435" s="83">
        <v>79479</v>
      </c>
      <c r="H435" s="83">
        <v>1047.5008</v>
      </c>
      <c r="I435" s="83">
        <v>39.889099999999999</v>
      </c>
      <c r="J435" s="83">
        <v>140.352</v>
      </c>
      <c r="K435" s="83">
        <v>9.017100000000001</v>
      </c>
      <c r="L435" s="83">
        <f t="shared" si="18"/>
        <v>23.596099999999979</v>
      </c>
      <c r="M435" s="83">
        <v>1260.3551</v>
      </c>
      <c r="N435">
        <f t="shared" si="20"/>
        <v>11093</v>
      </c>
    </row>
    <row r="436" spans="1:14">
      <c r="A436">
        <v>11094</v>
      </c>
      <c r="B436" s="83">
        <v>23809</v>
      </c>
      <c r="C436" s="83">
        <v>1057</v>
      </c>
      <c r="D436" s="83">
        <v>3163</v>
      </c>
      <c r="E436" s="83">
        <v>897</v>
      </c>
      <c r="F436" s="85">
        <f t="shared" si="19"/>
        <v>3575</v>
      </c>
      <c r="G436" s="83">
        <v>30387</v>
      </c>
      <c r="H436" s="83">
        <v>381.04899999999998</v>
      </c>
      <c r="I436" s="83">
        <v>16.361999999999998</v>
      </c>
      <c r="J436" s="83">
        <v>32.221400000000003</v>
      </c>
      <c r="K436" s="83">
        <v>17.337599999999998</v>
      </c>
      <c r="L436" s="83">
        <f t="shared" si="18"/>
        <v>8.9230000000000551</v>
      </c>
      <c r="M436" s="83">
        <v>455.89300000000003</v>
      </c>
      <c r="N436">
        <f t="shared" si="20"/>
        <v>11094</v>
      </c>
    </row>
    <row r="437" spans="1:14">
      <c r="A437">
        <v>11095</v>
      </c>
      <c r="B437" s="83">
        <v>166094</v>
      </c>
      <c r="C437" s="83">
        <v>13201</v>
      </c>
      <c r="D437" s="83">
        <v>24829</v>
      </c>
      <c r="E437" s="83">
        <v>5792</v>
      </c>
      <c r="F437" s="85">
        <f t="shared" si="19"/>
        <v>33728</v>
      </c>
      <c r="G437" s="83">
        <v>217242</v>
      </c>
      <c r="H437" s="83">
        <v>8156.9736999999986</v>
      </c>
      <c r="I437" s="83">
        <v>439.44080000000002</v>
      </c>
      <c r="J437" s="83">
        <v>721.50150000000008</v>
      </c>
      <c r="K437" s="83">
        <v>190.43099999999998</v>
      </c>
      <c r="L437" s="83">
        <f t="shared" si="18"/>
        <v>503.51099999999957</v>
      </c>
      <c r="M437" s="83">
        <v>10011.857999999998</v>
      </c>
      <c r="N437">
        <f t="shared" si="20"/>
        <v>11095</v>
      </c>
    </row>
    <row r="438" spans="1:14">
      <c r="A438">
        <v>11096</v>
      </c>
      <c r="B438" s="83">
        <v>63502</v>
      </c>
      <c r="C438" s="83">
        <v>3008</v>
      </c>
      <c r="D438" s="83">
        <v>6495</v>
      </c>
      <c r="E438" s="83">
        <v>1575</v>
      </c>
      <c r="F438" s="85">
        <f t="shared" si="19"/>
        <v>18917</v>
      </c>
      <c r="G438" s="83">
        <v>87481</v>
      </c>
      <c r="H438" s="83">
        <v>1276.8094999999998</v>
      </c>
      <c r="I438" s="83">
        <v>48.846699999999998</v>
      </c>
      <c r="J438" s="83">
        <v>84.463700000000003</v>
      </c>
      <c r="K438" s="83">
        <v>17.28</v>
      </c>
      <c r="L438" s="83">
        <f t="shared" si="18"/>
        <v>51.220000000000297</v>
      </c>
      <c r="M438" s="83">
        <v>1478.6199000000001</v>
      </c>
      <c r="N438">
        <f t="shared" si="20"/>
        <v>11096</v>
      </c>
    </row>
    <row r="439" spans="1:14">
      <c r="A439">
        <v>11097</v>
      </c>
      <c r="B439" s="83">
        <v>100682</v>
      </c>
      <c r="C439" s="83">
        <v>4719</v>
      </c>
      <c r="D439" s="83">
        <v>11171</v>
      </c>
      <c r="E439" s="83">
        <v>1894</v>
      </c>
      <c r="F439" s="85">
        <f t="shared" si="19"/>
        <v>14307</v>
      </c>
      <c r="G439" s="83">
        <v>123335</v>
      </c>
      <c r="H439" s="83">
        <v>2409.9630999999999</v>
      </c>
      <c r="I439" s="83">
        <v>122.7389</v>
      </c>
      <c r="J439" s="83">
        <v>119.9973</v>
      </c>
      <c r="K439" s="83">
        <v>32.8065</v>
      </c>
      <c r="L439" s="83">
        <f t="shared" si="18"/>
        <v>73.578300000000098</v>
      </c>
      <c r="M439" s="83">
        <v>2759.0841</v>
      </c>
      <c r="N439">
        <f t="shared" si="20"/>
        <v>11097</v>
      </c>
    </row>
    <row r="440" spans="1:14">
      <c r="A440">
        <v>11098</v>
      </c>
      <c r="B440" s="83">
        <v>108040</v>
      </c>
      <c r="C440" s="83">
        <v>5323</v>
      </c>
      <c r="D440" s="83">
        <v>12767</v>
      </c>
      <c r="E440" s="83">
        <v>2360</v>
      </c>
      <c r="F440" s="85">
        <f t="shared" si="19"/>
        <v>16864</v>
      </c>
      <c r="G440" s="83">
        <v>134708</v>
      </c>
      <c r="H440" s="83">
        <v>3367.2404999999999</v>
      </c>
      <c r="I440" s="83">
        <v>149.16479999999999</v>
      </c>
      <c r="J440" s="83">
        <v>323.08409999999998</v>
      </c>
      <c r="K440" s="83">
        <v>72.660399999999996</v>
      </c>
      <c r="L440" s="83">
        <f t="shared" si="18"/>
        <v>108.03110000000042</v>
      </c>
      <c r="M440" s="83">
        <v>4020.1809000000003</v>
      </c>
      <c r="N440">
        <f t="shared" si="20"/>
        <v>11098</v>
      </c>
    </row>
    <row r="441" spans="1:14">
      <c r="A441">
        <v>11099</v>
      </c>
      <c r="B441" s="83">
        <v>52692</v>
      </c>
      <c r="C441" s="83">
        <v>2742</v>
      </c>
      <c r="D441" s="83">
        <v>5124</v>
      </c>
      <c r="E441" s="83">
        <v>1031</v>
      </c>
      <c r="F441" s="85">
        <f t="shared" si="19"/>
        <v>-1065</v>
      </c>
      <c r="G441" s="83">
        <v>55040</v>
      </c>
      <c r="H441" s="83">
        <v>1132.249</v>
      </c>
      <c r="I441" s="83">
        <v>44.929200000000009</v>
      </c>
      <c r="J441" s="83">
        <v>98.38000000000001</v>
      </c>
      <c r="K441" s="83">
        <v>18.608200000000004</v>
      </c>
      <c r="L441" s="83">
        <f t="shared" si="18"/>
        <v>51.052499999999803</v>
      </c>
      <c r="M441" s="83">
        <v>1345.2188999999998</v>
      </c>
      <c r="N441">
        <f t="shared" si="20"/>
        <v>11099</v>
      </c>
    </row>
    <row r="442" spans="1:14">
      <c r="A442">
        <v>11100</v>
      </c>
      <c r="B442" s="83">
        <v>35534</v>
      </c>
      <c r="C442" s="83">
        <v>2576</v>
      </c>
      <c r="D442" s="83">
        <v>3673</v>
      </c>
      <c r="E442" s="83">
        <v>544</v>
      </c>
      <c r="F442" s="85">
        <f t="shared" si="19"/>
        <v>8090</v>
      </c>
      <c r="G442" s="83">
        <v>45265</v>
      </c>
      <c r="H442" s="83">
        <v>916.5231</v>
      </c>
      <c r="I442" s="83">
        <v>42.018299999999996</v>
      </c>
      <c r="J442" s="83">
        <v>63.822099999999999</v>
      </c>
      <c r="K442" s="83">
        <v>13.8353</v>
      </c>
      <c r="L442" s="83">
        <f t="shared" si="18"/>
        <v>19.059699999999918</v>
      </c>
      <c r="M442" s="83">
        <v>1055.2584999999999</v>
      </c>
      <c r="N442">
        <f t="shared" si="20"/>
        <v>11100</v>
      </c>
    </row>
    <row r="443" spans="1:14">
      <c r="A443">
        <v>11101</v>
      </c>
      <c r="B443" s="83">
        <v>67899</v>
      </c>
      <c r="C443" s="83">
        <v>3147</v>
      </c>
      <c r="D443" s="83">
        <v>11040</v>
      </c>
      <c r="E443" s="83">
        <v>1695</v>
      </c>
      <c r="F443" s="85">
        <f t="shared" si="19"/>
        <v>6465</v>
      </c>
      <c r="G443" s="83">
        <v>83952</v>
      </c>
      <c r="H443" s="83">
        <v>1375.1196</v>
      </c>
      <c r="I443" s="83">
        <v>53.40270000000001</v>
      </c>
      <c r="J443" s="83">
        <v>144.95580000000001</v>
      </c>
      <c r="K443" s="83">
        <v>18.583299999999998</v>
      </c>
      <c r="L443" s="83">
        <f t="shared" ref="L443:L506" si="21">M443-H443-I443-J443-K443</f>
        <v>26.943999999999999</v>
      </c>
      <c r="M443" s="83">
        <v>1619.0054</v>
      </c>
      <c r="N443">
        <f t="shared" si="20"/>
        <v>11101</v>
      </c>
    </row>
    <row r="444" spans="1:14">
      <c r="A444">
        <v>11102</v>
      </c>
      <c r="B444" s="83">
        <v>63636</v>
      </c>
      <c r="C444" s="83">
        <v>2163</v>
      </c>
      <c r="D444" s="83">
        <v>4796</v>
      </c>
      <c r="E444" s="83">
        <v>1073</v>
      </c>
      <c r="F444" s="85">
        <f t="shared" si="19"/>
        <v>6264</v>
      </c>
      <c r="G444" s="83">
        <v>73606</v>
      </c>
      <c r="H444" s="83">
        <v>1044.7095000000002</v>
      </c>
      <c r="I444" s="83">
        <v>31.919499999999999</v>
      </c>
      <c r="J444" s="83">
        <v>40.942500000000003</v>
      </c>
      <c r="K444" s="83">
        <v>12.8246</v>
      </c>
      <c r="L444" s="83">
        <f t="shared" si="21"/>
        <v>41.211099999999988</v>
      </c>
      <c r="M444" s="83">
        <v>1171.6072000000001</v>
      </c>
      <c r="N444">
        <f t="shared" si="20"/>
        <v>11102</v>
      </c>
    </row>
    <row r="445" spans="1:14">
      <c r="A445">
        <v>11103</v>
      </c>
      <c r="B445" s="83">
        <v>55784</v>
      </c>
      <c r="C445" s="83">
        <v>2649</v>
      </c>
      <c r="D445" s="83">
        <v>4117</v>
      </c>
      <c r="E445" s="83">
        <v>848</v>
      </c>
      <c r="F445" s="85">
        <f t="shared" si="19"/>
        <v>8254</v>
      </c>
      <c r="G445" s="83">
        <v>66354</v>
      </c>
      <c r="H445" s="83">
        <v>1244.0715</v>
      </c>
      <c r="I445" s="83">
        <v>54.782899999999998</v>
      </c>
      <c r="J445" s="83">
        <v>64.591800000000006</v>
      </c>
      <c r="K445" s="83">
        <v>5.6658999999999997</v>
      </c>
      <c r="L445" s="83">
        <f t="shared" si="21"/>
        <v>22.259999999999799</v>
      </c>
      <c r="M445" s="83">
        <v>1391.3720999999998</v>
      </c>
      <c r="N445">
        <f t="shared" si="20"/>
        <v>11103</v>
      </c>
    </row>
    <row r="446" spans="1:14">
      <c r="A446">
        <v>11104</v>
      </c>
      <c r="B446" s="83">
        <v>77369</v>
      </c>
      <c r="C446" s="83">
        <v>3144</v>
      </c>
      <c r="D446" s="83">
        <v>9141</v>
      </c>
      <c r="E446" s="83">
        <v>1447</v>
      </c>
      <c r="F446" s="85">
        <f t="shared" si="19"/>
        <v>11794</v>
      </c>
      <c r="G446" s="83">
        <v>96607</v>
      </c>
      <c r="H446" s="83">
        <v>948.08629999999994</v>
      </c>
      <c r="I446" s="83">
        <v>18.227100000000004</v>
      </c>
      <c r="J446" s="83">
        <v>57.194199999999995</v>
      </c>
      <c r="K446" s="83">
        <v>4180.9308000000001</v>
      </c>
      <c r="L446" s="83">
        <f t="shared" si="21"/>
        <v>-4134.3360000000002</v>
      </c>
      <c r="M446" s="83">
        <v>1070.1024</v>
      </c>
      <c r="N446">
        <f t="shared" si="20"/>
        <v>11104</v>
      </c>
    </row>
    <row r="447" spans="1:14">
      <c r="A447">
        <v>11105</v>
      </c>
      <c r="B447" s="83">
        <v>58844</v>
      </c>
      <c r="C447" s="83">
        <v>2775</v>
      </c>
      <c r="D447" s="83">
        <v>8724</v>
      </c>
      <c r="E447" s="83">
        <v>930</v>
      </c>
      <c r="F447" s="85">
        <f t="shared" si="19"/>
        <v>10501</v>
      </c>
      <c r="G447" s="83">
        <v>76224</v>
      </c>
      <c r="H447" s="83">
        <v>821.56639999999993</v>
      </c>
      <c r="I447" s="83">
        <v>32.895200000000003</v>
      </c>
      <c r="J447" s="83">
        <v>86.659499999999994</v>
      </c>
      <c r="K447" s="83">
        <v>10.9963</v>
      </c>
      <c r="L447" s="83">
        <f t="shared" si="21"/>
        <v>137.68480000000019</v>
      </c>
      <c r="M447" s="83">
        <v>1089.8022000000001</v>
      </c>
      <c r="N447">
        <f t="shared" si="20"/>
        <v>11105</v>
      </c>
    </row>
    <row r="448" spans="1:14">
      <c r="A448">
        <v>11106</v>
      </c>
      <c r="B448" s="83">
        <v>47361</v>
      </c>
      <c r="C448" s="83">
        <v>2600</v>
      </c>
      <c r="D448" s="83">
        <v>6869</v>
      </c>
      <c r="E448" s="83">
        <v>1026</v>
      </c>
      <c r="F448" s="85">
        <f t="shared" si="19"/>
        <v>26129</v>
      </c>
      <c r="G448" s="83">
        <v>78785</v>
      </c>
      <c r="H448" s="83">
        <v>806.33269999999993</v>
      </c>
      <c r="I448" s="83">
        <v>26.699300000000001</v>
      </c>
      <c r="J448" s="83">
        <v>110.9657</v>
      </c>
      <c r="K448" s="83">
        <v>11.240600000000001</v>
      </c>
      <c r="L448" s="83">
        <f t="shared" si="21"/>
        <v>205.54079999999982</v>
      </c>
      <c r="M448" s="83">
        <v>1160.7790999999997</v>
      </c>
      <c r="N448">
        <f t="shared" si="20"/>
        <v>11106</v>
      </c>
    </row>
    <row r="449" spans="1:14">
      <c r="A449">
        <v>11107</v>
      </c>
      <c r="B449" s="83">
        <v>37919</v>
      </c>
      <c r="C449" s="83">
        <v>2088</v>
      </c>
      <c r="D449" s="83">
        <v>2805</v>
      </c>
      <c r="E449" s="83">
        <v>376</v>
      </c>
      <c r="F449" s="85">
        <f t="shared" si="19"/>
        <v>5741</v>
      </c>
      <c r="G449" s="83">
        <v>44753</v>
      </c>
      <c r="H449" s="83">
        <v>5405976.7873000009</v>
      </c>
      <c r="I449" s="83">
        <v>14.477400000000001</v>
      </c>
      <c r="J449" s="83">
        <v>32.110200000000006</v>
      </c>
      <c r="K449" s="83">
        <v>2.1402999999999999</v>
      </c>
      <c r="L449" s="83">
        <f t="shared" si="21"/>
        <v>-5405341.043300001</v>
      </c>
      <c r="M449" s="83">
        <v>684.47190000000001</v>
      </c>
      <c r="N449">
        <f t="shared" si="20"/>
        <v>11107</v>
      </c>
    </row>
    <row r="450" spans="1:14">
      <c r="A450">
        <v>11108</v>
      </c>
      <c r="B450" s="83">
        <v>67453</v>
      </c>
      <c r="C450" s="83">
        <v>4171</v>
      </c>
      <c r="D450" s="83">
        <v>15394</v>
      </c>
      <c r="E450" s="83">
        <v>1888</v>
      </c>
      <c r="F450" s="85">
        <f t="shared" si="19"/>
        <v>12713</v>
      </c>
      <c r="G450" s="83">
        <v>93277</v>
      </c>
      <c r="H450" s="83">
        <v>1081.6972000000001</v>
      </c>
      <c r="I450" s="83">
        <v>43.162999999999997</v>
      </c>
      <c r="J450" s="83">
        <v>139.99199999999999</v>
      </c>
      <c r="K450" s="83">
        <v>27.855999999999998</v>
      </c>
      <c r="L450" s="83">
        <f t="shared" si="21"/>
        <v>32.894899999999751</v>
      </c>
      <c r="M450" s="83">
        <v>1325.6030999999998</v>
      </c>
      <c r="N450">
        <f t="shared" si="20"/>
        <v>11108</v>
      </c>
    </row>
    <row r="451" spans="1:14">
      <c r="A451">
        <v>11109</v>
      </c>
      <c r="B451" s="83">
        <v>80948</v>
      </c>
      <c r="C451" s="83">
        <v>4012</v>
      </c>
      <c r="D451" s="83">
        <v>8533</v>
      </c>
      <c r="E451" s="83">
        <v>1052</v>
      </c>
      <c r="F451" s="85">
        <f t="shared" si="19"/>
        <v>10253</v>
      </c>
      <c r="G451" s="83">
        <v>96774</v>
      </c>
      <c r="H451" s="83">
        <v>1729.6878999999999</v>
      </c>
      <c r="I451" s="83">
        <v>63.964700000000001</v>
      </c>
      <c r="J451" s="83">
        <v>126.5954</v>
      </c>
      <c r="K451" s="83">
        <v>14.017199999999999</v>
      </c>
      <c r="L451" s="83">
        <f t="shared" si="21"/>
        <v>107.48660000000011</v>
      </c>
      <c r="M451" s="83">
        <v>2041.7518</v>
      </c>
      <c r="N451">
        <f t="shared" si="20"/>
        <v>11109</v>
      </c>
    </row>
    <row r="452" spans="1:14">
      <c r="A452">
        <v>11110</v>
      </c>
      <c r="B452" s="83">
        <v>104259</v>
      </c>
      <c r="C452" s="83">
        <v>3146</v>
      </c>
      <c r="D452" s="83">
        <v>10495</v>
      </c>
      <c r="E452" s="83">
        <v>2048</v>
      </c>
      <c r="F452" s="85">
        <f t="shared" ref="F452:F515" si="22">G452-B452--C452-D452-E452</f>
        <v>11823</v>
      </c>
      <c r="G452" s="83">
        <v>125479</v>
      </c>
      <c r="H452" s="83">
        <v>2706.5258000000003</v>
      </c>
      <c r="I452" s="83">
        <v>72.622399999999999</v>
      </c>
      <c r="J452" s="83">
        <v>177.49959999999999</v>
      </c>
      <c r="K452" s="83">
        <v>29.575700000000005</v>
      </c>
      <c r="L452" s="83">
        <f t="shared" si="21"/>
        <v>249.28109999999944</v>
      </c>
      <c r="M452" s="83">
        <v>3235.5045999999998</v>
      </c>
      <c r="N452">
        <f t="shared" ref="N452:N515" si="23">INT(A452)</f>
        <v>11110</v>
      </c>
    </row>
    <row r="453" spans="1:14">
      <c r="A453">
        <v>11111</v>
      </c>
      <c r="B453" s="83">
        <v>84590</v>
      </c>
      <c r="C453" s="83">
        <v>3501</v>
      </c>
      <c r="D453" s="83">
        <v>7104</v>
      </c>
      <c r="E453" s="83">
        <v>1115</v>
      </c>
      <c r="F453" s="85">
        <f t="shared" si="22"/>
        <v>9833</v>
      </c>
      <c r="G453" s="83">
        <v>99141</v>
      </c>
      <c r="H453" s="83">
        <v>1177.9875</v>
      </c>
      <c r="I453" s="83">
        <v>50.989199999999997</v>
      </c>
      <c r="J453" s="83">
        <v>53.320299999999996</v>
      </c>
      <c r="K453" s="83">
        <v>12.662300000000002</v>
      </c>
      <c r="L453" s="83">
        <f t="shared" si="21"/>
        <v>34.249699999999883</v>
      </c>
      <c r="M453" s="83">
        <v>1329.2089999999998</v>
      </c>
      <c r="N453">
        <f t="shared" si="23"/>
        <v>11111</v>
      </c>
    </row>
    <row r="454" spans="1:14">
      <c r="A454">
        <v>11112</v>
      </c>
      <c r="B454" s="83">
        <v>80293</v>
      </c>
      <c r="C454" s="83">
        <v>3504</v>
      </c>
      <c r="D454" s="83">
        <v>4600</v>
      </c>
      <c r="E454" s="83">
        <v>986</v>
      </c>
      <c r="F454" s="85">
        <f t="shared" si="22"/>
        <v>8778</v>
      </c>
      <c r="G454" s="83">
        <v>91153</v>
      </c>
      <c r="H454" s="83">
        <v>1205.2380000000003</v>
      </c>
      <c r="I454" s="83">
        <v>37.843499999999992</v>
      </c>
      <c r="J454" s="83">
        <v>38.476199999999999</v>
      </c>
      <c r="K454" s="83">
        <v>7.5457000000000001</v>
      </c>
      <c r="L454" s="83">
        <f t="shared" si="21"/>
        <v>39.951699999999761</v>
      </c>
      <c r="M454" s="83">
        <v>1329.0551</v>
      </c>
      <c r="N454">
        <f t="shared" si="23"/>
        <v>11112</v>
      </c>
    </row>
    <row r="455" spans="1:14">
      <c r="A455">
        <v>11113</v>
      </c>
      <c r="B455" s="83">
        <v>51252</v>
      </c>
      <c r="C455" s="83">
        <v>3090</v>
      </c>
      <c r="D455" s="83">
        <v>9093</v>
      </c>
      <c r="E455" s="83">
        <v>1011</v>
      </c>
      <c r="F455" s="85">
        <f t="shared" si="22"/>
        <v>6180</v>
      </c>
      <c r="G455" s="83">
        <v>64446</v>
      </c>
      <c r="H455" s="83">
        <v>1187.3414999999998</v>
      </c>
      <c r="I455" s="83">
        <v>34.0886</v>
      </c>
      <c r="J455" s="83">
        <v>102.4006</v>
      </c>
      <c r="K455" s="83">
        <v>11.743100000000002</v>
      </c>
      <c r="L455" s="83">
        <f t="shared" si="21"/>
        <v>1.2164000000001458</v>
      </c>
      <c r="M455" s="83">
        <v>1336.7901999999999</v>
      </c>
      <c r="N455">
        <f t="shared" si="23"/>
        <v>11113</v>
      </c>
    </row>
    <row r="456" spans="1:14">
      <c r="A456">
        <v>11114</v>
      </c>
      <c r="B456" s="83">
        <v>40324</v>
      </c>
      <c r="C456" s="83">
        <v>2424</v>
      </c>
      <c r="D456" s="83">
        <v>6788</v>
      </c>
      <c r="E456" s="83">
        <v>1478</v>
      </c>
      <c r="F456" s="85">
        <f t="shared" si="22"/>
        <v>10429</v>
      </c>
      <c r="G456" s="83">
        <v>56595</v>
      </c>
      <c r="H456" s="83">
        <v>1097.6999999999998</v>
      </c>
      <c r="I456" s="83">
        <v>38.200000000000003</v>
      </c>
      <c r="J456" s="83">
        <v>119.95</v>
      </c>
      <c r="K456" s="83">
        <v>11.48</v>
      </c>
      <c r="L456" s="83">
        <f t="shared" si="21"/>
        <v>6.8300000000000445</v>
      </c>
      <c r="M456" s="83">
        <v>1274.1599999999999</v>
      </c>
      <c r="N456">
        <f t="shared" si="23"/>
        <v>11114</v>
      </c>
    </row>
    <row r="457" spans="1:14">
      <c r="A457">
        <v>11115</v>
      </c>
      <c r="B457" s="83">
        <v>47429</v>
      </c>
      <c r="C457" s="83">
        <v>1660</v>
      </c>
      <c r="D457" s="83">
        <v>3231</v>
      </c>
      <c r="E457" s="83">
        <v>736</v>
      </c>
      <c r="F457" s="85">
        <f t="shared" si="22"/>
        <v>5473</v>
      </c>
      <c r="G457" s="83">
        <v>55209</v>
      </c>
      <c r="H457" s="83">
        <v>1077.4657</v>
      </c>
      <c r="I457" s="83">
        <v>21.391299999999998</v>
      </c>
      <c r="J457" s="83">
        <v>53.27089999999999</v>
      </c>
      <c r="K457" s="83">
        <v>13.997999999999999</v>
      </c>
      <c r="L457" s="83">
        <f t="shared" si="21"/>
        <v>216.54099999999977</v>
      </c>
      <c r="M457" s="83">
        <v>1382.6668999999997</v>
      </c>
      <c r="N457">
        <f t="shared" si="23"/>
        <v>11115</v>
      </c>
    </row>
    <row r="458" spans="1:14">
      <c r="A458">
        <v>11116</v>
      </c>
      <c r="B458" s="83">
        <v>50363</v>
      </c>
      <c r="C458" s="83">
        <v>3106</v>
      </c>
      <c r="D458" s="83">
        <v>12258</v>
      </c>
      <c r="E458" s="83">
        <v>1585</v>
      </c>
      <c r="F458" s="85">
        <f t="shared" si="22"/>
        <v>10224</v>
      </c>
      <c r="G458" s="83">
        <v>71324</v>
      </c>
      <c r="H458" s="83">
        <v>971.32280000000003</v>
      </c>
      <c r="I458" s="83">
        <v>40.499600000000001</v>
      </c>
      <c r="J458" s="83">
        <v>122.2663</v>
      </c>
      <c r="K458" s="83">
        <v>28.234200000000001</v>
      </c>
      <c r="L458" s="83">
        <f t="shared" si="21"/>
        <v>35.388800000000046</v>
      </c>
      <c r="M458" s="83">
        <v>1197.7117000000001</v>
      </c>
      <c r="N458">
        <f t="shared" si="23"/>
        <v>11116</v>
      </c>
    </row>
    <row r="459" spans="1:14">
      <c r="A459">
        <v>11117</v>
      </c>
      <c r="B459" s="83">
        <v>33727</v>
      </c>
      <c r="C459" s="83">
        <v>3858</v>
      </c>
      <c r="D459" s="83">
        <v>4435</v>
      </c>
      <c r="E459" s="83">
        <v>522</v>
      </c>
      <c r="F459" s="85">
        <f t="shared" si="22"/>
        <v>11635</v>
      </c>
      <c r="G459" s="83">
        <v>46461</v>
      </c>
      <c r="H459" s="83">
        <v>861.38000000000011</v>
      </c>
      <c r="I459" s="83">
        <v>53.092700000000008</v>
      </c>
      <c r="J459" s="83">
        <v>58.178200000000004</v>
      </c>
      <c r="K459" s="83">
        <v>11.148299999999999</v>
      </c>
      <c r="L459" s="83">
        <f t="shared" si="21"/>
        <v>54.774399999999822</v>
      </c>
      <c r="M459" s="83">
        <v>1038.5735999999999</v>
      </c>
      <c r="N459">
        <f t="shared" si="23"/>
        <v>11117</v>
      </c>
    </row>
    <row r="460" spans="1:14">
      <c r="A460">
        <v>11118</v>
      </c>
      <c r="B460" s="83">
        <v>42212</v>
      </c>
      <c r="C460" s="83">
        <v>2690</v>
      </c>
      <c r="D460" s="83">
        <v>12462</v>
      </c>
      <c r="E460" s="83">
        <v>1726</v>
      </c>
      <c r="F460" s="85">
        <f t="shared" si="22"/>
        <v>9252</v>
      </c>
      <c r="G460" s="83">
        <v>62962</v>
      </c>
      <c r="H460" s="83">
        <v>1143.8661999999999</v>
      </c>
      <c r="I460" s="83">
        <v>46.358999999999995</v>
      </c>
      <c r="J460" s="83">
        <v>296.80940000000004</v>
      </c>
      <c r="K460" s="83">
        <v>36.005099999999999</v>
      </c>
      <c r="L460" s="83">
        <f t="shared" si="21"/>
        <v>47.241100000000046</v>
      </c>
      <c r="M460" s="83">
        <v>1570.2808</v>
      </c>
      <c r="N460">
        <f t="shared" si="23"/>
        <v>11118</v>
      </c>
    </row>
    <row r="461" spans="1:14">
      <c r="A461">
        <v>11119</v>
      </c>
      <c r="B461" s="83">
        <v>239929</v>
      </c>
      <c r="C461" s="83">
        <v>13083</v>
      </c>
      <c r="D461" s="83">
        <v>31021</v>
      </c>
      <c r="E461" s="83">
        <v>4572</v>
      </c>
      <c r="F461" s="85">
        <f t="shared" si="22"/>
        <v>58072</v>
      </c>
      <c r="G461" s="83">
        <v>320511</v>
      </c>
      <c r="H461" s="83">
        <v>9673.2606999999989</v>
      </c>
      <c r="I461" s="83">
        <v>166.9744</v>
      </c>
      <c r="J461" s="83">
        <v>731.08490000000006</v>
      </c>
      <c r="K461" s="83">
        <v>89504.287700000001</v>
      </c>
      <c r="L461" s="83">
        <f t="shared" si="21"/>
        <v>-88384.869000000006</v>
      </c>
      <c r="M461" s="83">
        <v>11690.738699999998</v>
      </c>
      <c r="N461">
        <f t="shared" si="23"/>
        <v>11119</v>
      </c>
    </row>
    <row r="462" spans="1:14">
      <c r="A462">
        <v>11120</v>
      </c>
      <c r="B462" s="83">
        <v>71186</v>
      </c>
      <c r="C462" s="83">
        <v>3034</v>
      </c>
      <c r="D462" s="83">
        <v>9533</v>
      </c>
      <c r="E462" s="83">
        <v>1642</v>
      </c>
      <c r="F462" s="85">
        <f t="shared" si="22"/>
        <v>20850</v>
      </c>
      <c r="G462" s="83">
        <v>100177</v>
      </c>
      <c r="H462" s="83">
        <v>1362.1388999999999</v>
      </c>
      <c r="I462" s="83">
        <v>15.735800000000001</v>
      </c>
      <c r="J462" s="83">
        <v>43.510600000000004</v>
      </c>
      <c r="K462" s="83">
        <v>11.6486</v>
      </c>
      <c r="L462" s="83">
        <f t="shared" si="21"/>
        <v>147.91930000000022</v>
      </c>
      <c r="M462" s="83">
        <v>1580.9532000000002</v>
      </c>
      <c r="N462">
        <f t="shared" si="23"/>
        <v>11120</v>
      </c>
    </row>
    <row r="463" spans="1:14">
      <c r="A463">
        <v>11121</v>
      </c>
      <c r="B463" s="83">
        <v>95941</v>
      </c>
      <c r="C463" s="83">
        <v>3187</v>
      </c>
      <c r="D463" s="83">
        <v>19737</v>
      </c>
      <c r="E463" s="83">
        <v>2361</v>
      </c>
      <c r="F463" s="85">
        <f t="shared" si="22"/>
        <v>24185</v>
      </c>
      <c r="G463" s="83">
        <v>139037</v>
      </c>
      <c r="H463" s="83">
        <v>2514.4310000000005</v>
      </c>
      <c r="I463" s="83">
        <v>55.323000000000008</v>
      </c>
      <c r="J463" s="83">
        <v>93.272999999999996</v>
      </c>
      <c r="K463" s="83">
        <v>41.271999999999998</v>
      </c>
      <c r="L463" s="83">
        <f t="shared" si="21"/>
        <v>762.64399999999966</v>
      </c>
      <c r="M463" s="83">
        <v>3466.9430000000002</v>
      </c>
      <c r="N463">
        <f t="shared" si="23"/>
        <v>11121</v>
      </c>
    </row>
    <row r="464" spans="1:14">
      <c r="A464">
        <v>11122</v>
      </c>
      <c r="B464" s="83">
        <v>89118</v>
      </c>
      <c r="C464" s="83">
        <v>2464</v>
      </c>
      <c r="D464" s="83">
        <v>11349</v>
      </c>
      <c r="E464" s="83">
        <v>1649</v>
      </c>
      <c r="F464" s="85">
        <f t="shared" si="22"/>
        <v>-80</v>
      </c>
      <c r="G464" s="83">
        <v>99572</v>
      </c>
      <c r="H464" s="83">
        <v>210320.39739999999</v>
      </c>
      <c r="I464" s="83">
        <v>34.426100000000005</v>
      </c>
      <c r="J464" s="83">
        <v>212.88089999999997</v>
      </c>
      <c r="K464" s="83">
        <v>32.321800000000003</v>
      </c>
      <c r="L464" s="83">
        <f t="shared" si="21"/>
        <v>-207758.054</v>
      </c>
      <c r="M464" s="83">
        <v>2841.9722000000002</v>
      </c>
      <c r="N464">
        <f t="shared" si="23"/>
        <v>11122</v>
      </c>
    </row>
    <row r="465" spans="1:14">
      <c r="A465">
        <v>11123</v>
      </c>
      <c r="B465" s="83">
        <v>86425</v>
      </c>
      <c r="C465" s="83">
        <v>6923</v>
      </c>
      <c r="D465" s="83">
        <v>8040</v>
      </c>
      <c r="E465" s="83">
        <v>1281</v>
      </c>
      <c r="F465" s="85">
        <f t="shared" si="22"/>
        <v>37137</v>
      </c>
      <c r="G465" s="83">
        <v>125960</v>
      </c>
      <c r="H465" s="83">
        <v>1749.7909000000002</v>
      </c>
      <c r="I465" s="83">
        <v>24.779200000000003</v>
      </c>
      <c r="J465" s="83">
        <v>64.492700000000013</v>
      </c>
      <c r="K465" s="83">
        <v>13.573900000000002</v>
      </c>
      <c r="L465" s="83">
        <f t="shared" si="21"/>
        <v>241.38609999999997</v>
      </c>
      <c r="M465" s="83">
        <v>2094.0228000000002</v>
      </c>
      <c r="N465">
        <f t="shared" si="23"/>
        <v>11123</v>
      </c>
    </row>
    <row r="466" spans="1:14">
      <c r="A466">
        <v>11124</v>
      </c>
      <c r="B466" s="83">
        <v>38193</v>
      </c>
      <c r="C466" s="83">
        <v>2572</v>
      </c>
      <c r="D466" s="83">
        <v>4313</v>
      </c>
      <c r="E466" s="83">
        <v>770</v>
      </c>
      <c r="F466" s="85">
        <f t="shared" si="22"/>
        <v>11252</v>
      </c>
      <c r="G466" s="83">
        <v>51956</v>
      </c>
      <c r="H466" s="83">
        <v>1334.8847000000003</v>
      </c>
      <c r="I466" s="83">
        <v>23.421499999999998</v>
      </c>
      <c r="J466" s="83">
        <v>80.367899999999992</v>
      </c>
      <c r="K466" s="83">
        <v>33.757599999999996</v>
      </c>
      <c r="L466" s="83">
        <f t="shared" si="21"/>
        <v>139.57519999999957</v>
      </c>
      <c r="M466" s="83">
        <v>1612.0068999999999</v>
      </c>
      <c r="N466">
        <f t="shared" si="23"/>
        <v>11124</v>
      </c>
    </row>
    <row r="467" spans="1:14">
      <c r="A467">
        <v>11125</v>
      </c>
      <c r="B467" s="83">
        <v>193448</v>
      </c>
      <c r="C467" s="83">
        <v>14813</v>
      </c>
      <c r="D467" s="83">
        <v>29833</v>
      </c>
      <c r="E467" s="83">
        <v>4285</v>
      </c>
      <c r="F467" s="85">
        <f t="shared" si="22"/>
        <v>89171</v>
      </c>
      <c r="G467" s="83">
        <v>301924</v>
      </c>
      <c r="H467" s="83">
        <v>6960.7601999999997</v>
      </c>
      <c r="I467" s="83">
        <v>341.29570000000001</v>
      </c>
      <c r="J467" s="83">
        <v>612.96680000000003</v>
      </c>
      <c r="K467" s="83">
        <v>76.4054</v>
      </c>
      <c r="L467" s="83">
        <f t="shared" si="21"/>
        <v>2800.4970000000003</v>
      </c>
      <c r="M467" s="83">
        <v>10791.9251</v>
      </c>
      <c r="N467">
        <f t="shared" si="23"/>
        <v>11125</v>
      </c>
    </row>
    <row r="468" spans="1:14">
      <c r="A468">
        <v>11126</v>
      </c>
      <c r="B468" s="83">
        <v>98418</v>
      </c>
      <c r="C468" s="83">
        <v>5744</v>
      </c>
      <c r="D468" s="83">
        <v>9025</v>
      </c>
      <c r="E468" s="83">
        <v>1290</v>
      </c>
      <c r="F468" s="85">
        <f t="shared" si="22"/>
        <v>37241</v>
      </c>
      <c r="G468" s="83">
        <v>140230</v>
      </c>
      <c r="H468" s="83">
        <v>2881.3705000000004</v>
      </c>
      <c r="I468" s="83">
        <v>72.553899999999999</v>
      </c>
      <c r="J468" s="83">
        <v>108.08380000000001</v>
      </c>
      <c r="K468" s="83">
        <v>8.9600000000000009</v>
      </c>
      <c r="L468" s="83">
        <f t="shared" si="21"/>
        <v>927.48469999999986</v>
      </c>
      <c r="M468" s="83">
        <v>3998.4529000000002</v>
      </c>
      <c r="N468">
        <f t="shared" si="23"/>
        <v>11126</v>
      </c>
    </row>
    <row r="469" spans="1:14">
      <c r="A469">
        <v>11127</v>
      </c>
      <c r="B469" s="83">
        <v>74544</v>
      </c>
      <c r="C469" s="83">
        <v>2376</v>
      </c>
      <c r="D469" s="83">
        <v>8575</v>
      </c>
      <c r="E469" s="83">
        <v>1250</v>
      </c>
      <c r="F469" s="85">
        <f t="shared" si="22"/>
        <v>11162</v>
      </c>
      <c r="G469" s="83">
        <v>93155</v>
      </c>
      <c r="H469" s="83">
        <v>2182.7239</v>
      </c>
      <c r="I469" s="83">
        <v>44.677</v>
      </c>
      <c r="J469" s="83">
        <v>139.72120000000001</v>
      </c>
      <c r="K469" s="83">
        <v>12.5746</v>
      </c>
      <c r="L469" s="83">
        <f t="shared" si="21"/>
        <v>173.81919999999988</v>
      </c>
      <c r="M469" s="83">
        <v>2553.5158999999999</v>
      </c>
      <c r="N469">
        <f t="shared" si="23"/>
        <v>11127</v>
      </c>
    </row>
    <row r="470" spans="1:14">
      <c r="A470">
        <v>11128</v>
      </c>
      <c r="B470" s="83">
        <v>176471</v>
      </c>
      <c r="C470" s="83">
        <v>20697</v>
      </c>
      <c r="D470" s="83">
        <v>46914</v>
      </c>
      <c r="E470" s="83">
        <v>7230</v>
      </c>
      <c r="F470" s="85">
        <f t="shared" si="22"/>
        <v>50516</v>
      </c>
      <c r="G470" s="83">
        <v>260434</v>
      </c>
      <c r="H470" s="83">
        <v>8447.7170000000006</v>
      </c>
      <c r="I470" s="83">
        <v>530.6</v>
      </c>
      <c r="J470" s="83">
        <v>2028.96</v>
      </c>
      <c r="K470" s="83">
        <v>173.03</v>
      </c>
      <c r="L470" s="83">
        <f t="shared" si="21"/>
        <v>-1144.5269999999998</v>
      </c>
      <c r="M470" s="83">
        <v>10035.780000000001</v>
      </c>
      <c r="N470">
        <f t="shared" si="23"/>
        <v>11128</v>
      </c>
    </row>
    <row r="471" spans="1:14">
      <c r="A471">
        <v>11129</v>
      </c>
      <c r="B471" s="83">
        <v>57539</v>
      </c>
      <c r="C471" s="83">
        <v>3090</v>
      </c>
      <c r="D471" s="83">
        <v>8452</v>
      </c>
      <c r="E471" s="83">
        <v>683</v>
      </c>
      <c r="F471" s="85">
        <f t="shared" si="22"/>
        <v>16869</v>
      </c>
      <c r="G471" s="83">
        <v>80453</v>
      </c>
      <c r="H471" s="83">
        <v>2706.1079000000004</v>
      </c>
      <c r="I471" s="83">
        <v>116.17159999999998</v>
      </c>
      <c r="J471" s="83">
        <v>105.67380000000003</v>
      </c>
      <c r="K471" s="83">
        <v>9.5930000000000017</v>
      </c>
      <c r="L471" s="83">
        <f t="shared" si="21"/>
        <v>351.09649999999959</v>
      </c>
      <c r="M471" s="83">
        <v>3288.6428000000001</v>
      </c>
      <c r="N471">
        <f t="shared" si="23"/>
        <v>11129</v>
      </c>
    </row>
    <row r="472" spans="1:14">
      <c r="A472">
        <v>11130</v>
      </c>
      <c r="B472" s="83">
        <v>113320</v>
      </c>
      <c r="C472" s="83">
        <v>7169</v>
      </c>
      <c r="D472" s="83">
        <v>17344</v>
      </c>
      <c r="E472" s="83">
        <v>1609</v>
      </c>
      <c r="F472" s="85">
        <f t="shared" si="22"/>
        <v>71506</v>
      </c>
      <c r="G472" s="83">
        <v>196610</v>
      </c>
      <c r="H472" s="83">
        <v>7330.9597000000003</v>
      </c>
      <c r="I472" s="83">
        <v>85.398100000000014</v>
      </c>
      <c r="J472" s="83">
        <v>612.89030000000002</v>
      </c>
      <c r="K472" s="83">
        <v>58.625099999999989</v>
      </c>
      <c r="L472" s="83">
        <f t="shared" si="21"/>
        <v>2219.6974000000005</v>
      </c>
      <c r="M472" s="83">
        <v>10307.570600000001</v>
      </c>
      <c r="N472">
        <f t="shared" si="23"/>
        <v>11130</v>
      </c>
    </row>
    <row r="473" spans="1:14">
      <c r="A473">
        <v>11131</v>
      </c>
      <c r="B473" s="83">
        <v>91327</v>
      </c>
      <c r="C473" s="83">
        <v>2957</v>
      </c>
      <c r="D473" s="83">
        <v>11018</v>
      </c>
      <c r="E473" s="83">
        <v>1323</v>
      </c>
      <c r="F473" s="85">
        <f t="shared" si="22"/>
        <v>45137</v>
      </c>
      <c r="G473" s="83">
        <v>145848</v>
      </c>
      <c r="H473" s="83">
        <v>3658.7333000000003</v>
      </c>
      <c r="I473" s="83">
        <v>70.8309</v>
      </c>
      <c r="J473" s="83">
        <v>254.6241</v>
      </c>
      <c r="K473" s="83">
        <v>21.504799999999999</v>
      </c>
      <c r="L473" s="83">
        <f t="shared" si="21"/>
        <v>993.04659999999978</v>
      </c>
      <c r="M473" s="83">
        <v>4998.7397000000001</v>
      </c>
      <c r="N473">
        <f t="shared" si="23"/>
        <v>11131</v>
      </c>
    </row>
    <row r="474" spans="1:14">
      <c r="A474">
        <v>11132</v>
      </c>
      <c r="B474" s="83">
        <v>102017</v>
      </c>
      <c r="C474" s="83">
        <v>2477</v>
      </c>
      <c r="D474" s="83">
        <v>7207</v>
      </c>
      <c r="E474" s="83">
        <v>1075</v>
      </c>
      <c r="F474" s="85">
        <f t="shared" si="22"/>
        <v>14947</v>
      </c>
      <c r="G474" s="83">
        <v>122769</v>
      </c>
      <c r="H474" s="83">
        <v>2982.8031999999998</v>
      </c>
      <c r="I474" s="83">
        <v>45.8703</v>
      </c>
      <c r="J474" s="83">
        <v>142.91</v>
      </c>
      <c r="K474" s="83">
        <v>24.429900000000004</v>
      </c>
      <c r="L474" s="83">
        <f t="shared" si="21"/>
        <v>109.0293000000006</v>
      </c>
      <c r="M474" s="83">
        <v>3305.0427000000004</v>
      </c>
      <c r="N474">
        <f t="shared" si="23"/>
        <v>11132</v>
      </c>
    </row>
    <row r="475" spans="1:14">
      <c r="A475">
        <v>11133</v>
      </c>
      <c r="B475" s="83">
        <v>49229</v>
      </c>
      <c r="C475" s="83">
        <v>1730</v>
      </c>
      <c r="D475" s="83">
        <v>3983</v>
      </c>
      <c r="E475" s="83">
        <v>1010</v>
      </c>
      <c r="F475" s="85">
        <f t="shared" si="22"/>
        <v>18859</v>
      </c>
      <c r="G475" s="83">
        <v>71351</v>
      </c>
      <c r="H475" s="83">
        <v>1872.2973</v>
      </c>
      <c r="I475" s="83">
        <v>20.5472</v>
      </c>
      <c r="J475" s="83">
        <v>91.89309999999999</v>
      </c>
      <c r="K475" s="83">
        <v>18.984400000000001</v>
      </c>
      <c r="L475" s="83">
        <f t="shared" si="21"/>
        <v>56.952599999999883</v>
      </c>
      <c r="M475" s="83">
        <v>2060.6745999999998</v>
      </c>
      <c r="N475">
        <f t="shared" si="23"/>
        <v>11133</v>
      </c>
    </row>
    <row r="476" spans="1:14">
      <c r="A476">
        <v>11134</v>
      </c>
      <c r="B476" s="83">
        <v>79593</v>
      </c>
      <c r="C476" s="83">
        <v>2244</v>
      </c>
      <c r="D476" s="83">
        <v>3745</v>
      </c>
      <c r="E476" s="83">
        <v>490</v>
      </c>
      <c r="F476" s="85">
        <f t="shared" si="22"/>
        <v>7680</v>
      </c>
      <c r="G476" s="83">
        <v>89264</v>
      </c>
      <c r="H476" s="83">
        <v>1925.7952000000002</v>
      </c>
      <c r="I476" s="83">
        <v>28.209799999999994</v>
      </c>
      <c r="J476" s="83">
        <v>43.287999999999997</v>
      </c>
      <c r="K476" s="83">
        <v>10.3919</v>
      </c>
      <c r="L476" s="83">
        <f t="shared" si="21"/>
        <v>25.79529999999972</v>
      </c>
      <c r="M476" s="83">
        <v>2033.4802</v>
      </c>
      <c r="N476">
        <f t="shared" si="23"/>
        <v>11134</v>
      </c>
    </row>
    <row r="477" spans="1:14">
      <c r="A477">
        <v>11135</v>
      </c>
      <c r="B477" s="83">
        <v>84705</v>
      </c>
      <c r="C477" s="83">
        <v>3290</v>
      </c>
      <c r="D477" s="83">
        <v>23137</v>
      </c>
      <c r="E477" s="83">
        <v>2527</v>
      </c>
      <c r="F477" s="85">
        <f t="shared" si="22"/>
        <v>42033</v>
      </c>
      <c r="G477" s="83">
        <v>149112</v>
      </c>
      <c r="H477" s="83">
        <v>1905.3498</v>
      </c>
      <c r="I477" s="83">
        <v>25.419</v>
      </c>
      <c r="J477" s="83">
        <v>179.3759</v>
      </c>
      <c r="K477" s="83">
        <v>10.190100000000001</v>
      </c>
      <c r="L477" s="83">
        <f t="shared" si="21"/>
        <v>407.0521</v>
      </c>
      <c r="M477" s="83">
        <v>2527.3869</v>
      </c>
      <c r="N477">
        <f t="shared" si="23"/>
        <v>11135</v>
      </c>
    </row>
    <row r="478" spans="1:14">
      <c r="A478">
        <v>11136</v>
      </c>
      <c r="B478" s="83">
        <v>25486</v>
      </c>
      <c r="C478" s="83">
        <v>1283</v>
      </c>
      <c r="D478" s="83">
        <v>2221</v>
      </c>
      <c r="E478" s="83">
        <v>420</v>
      </c>
      <c r="F478" s="85">
        <f t="shared" si="22"/>
        <v>20736</v>
      </c>
      <c r="G478" s="83">
        <v>47580</v>
      </c>
      <c r="H478" s="83">
        <v>535.96360000000004</v>
      </c>
      <c r="I478" s="83">
        <v>10.459199999999999</v>
      </c>
      <c r="J478" s="83">
        <v>34.302599999999998</v>
      </c>
      <c r="K478" s="83">
        <v>5.8932000000000002</v>
      </c>
      <c r="L478" s="83">
        <f t="shared" si="21"/>
        <v>451.77070000000003</v>
      </c>
      <c r="M478" s="83">
        <v>1038.3893</v>
      </c>
      <c r="N478">
        <f t="shared" si="23"/>
        <v>11136</v>
      </c>
    </row>
    <row r="479" spans="1:14">
      <c r="A479">
        <v>11137</v>
      </c>
      <c r="B479" s="83">
        <v>57776</v>
      </c>
      <c r="C479" s="83">
        <v>3705</v>
      </c>
      <c r="D479" s="83">
        <v>5117</v>
      </c>
      <c r="E479" s="83">
        <v>703</v>
      </c>
      <c r="F479" s="85">
        <f t="shared" si="22"/>
        <v>22961</v>
      </c>
      <c r="G479" s="83">
        <v>82852</v>
      </c>
      <c r="H479" s="83">
        <v>1580.2251999999999</v>
      </c>
      <c r="I479" s="83">
        <v>63.457499999999996</v>
      </c>
      <c r="J479" s="83">
        <v>48.564600000000006</v>
      </c>
      <c r="K479" s="83">
        <v>10.131399999999999</v>
      </c>
      <c r="L479" s="83">
        <f t="shared" si="21"/>
        <v>415.37080000000009</v>
      </c>
      <c r="M479" s="83">
        <v>2117.7494999999999</v>
      </c>
      <c r="N479">
        <f t="shared" si="23"/>
        <v>11137</v>
      </c>
    </row>
    <row r="480" spans="1:14">
      <c r="A480">
        <v>11138</v>
      </c>
      <c r="B480" s="83">
        <v>53782</v>
      </c>
      <c r="C480" s="83">
        <v>2365</v>
      </c>
      <c r="D480" s="83">
        <v>3536</v>
      </c>
      <c r="E480" s="83">
        <v>625</v>
      </c>
      <c r="F480" s="85">
        <f t="shared" si="22"/>
        <v>9876</v>
      </c>
      <c r="G480" s="83">
        <v>65454</v>
      </c>
      <c r="H480" s="83">
        <v>1685.6047000000001</v>
      </c>
      <c r="I480" s="83">
        <v>19.329599999999996</v>
      </c>
      <c r="J480" s="83">
        <v>21.477200000000003</v>
      </c>
      <c r="K480" s="83">
        <v>6.9137000000000004</v>
      </c>
      <c r="L480" s="83">
        <f t="shared" si="21"/>
        <v>114.17689999999982</v>
      </c>
      <c r="M480" s="83">
        <v>1847.5020999999999</v>
      </c>
      <c r="N480">
        <f t="shared" si="23"/>
        <v>11138</v>
      </c>
    </row>
    <row r="481" spans="1:14">
      <c r="A481">
        <v>11139</v>
      </c>
      <c r="B481" s="83">
        <v>43922</v>
      </c>
      <c r="C481" s="83">
        <v>4705</v>
      </c>
      <c r="D481" s="83">
        <v>4496</v>
      </c>
      <c r="E481" s="83">
        <v>1062</v>
      </c>
      <c r="F481" s="85">
        <f t="shared" si="22"/>
        <v>12918</v>
      </c>
      <c r="G481" s="83">
        <v>57693</v>
      </c>
      <c r="H481" s="83">
        <v>1094.2024999999999</v>
      </c>
      <c r="I481" s="83">
        <v>42.962599999999995</v>
      </c>
      <c r="J481" s="83">
        <v>68.366399999999999</v>
      </c>
      <c r="K481" s="83">
        <v>9.345600000000001</v>
      </c>
      <c r="L481" s="83">
        <f t="shared" si="21"/>
        <v>212.01770000000039</v>
      </c>
      <c r="M481" s="83">
        <v>1426.8948000000003</v>
      </c>
      <c r="N481">
        <f t="shared" si="23"/>
        <v>11139</v>
      </c>
    </row>
    <row r="482" spans="1:14">
      <c r="A482">
        <v>11140</v>
      </c>
      <c r="B482" s="83">
        <v>52749</v>
      </c>
      <c r="C482" s="83">
        <v>7470</v>
      </c>
      <c r="D482" s="83">
        <v>4763</v>
      </c>
      <c r="E482" s="83">
        <v>898</v>
      </c>
      <c r="F482" s="85">
        <f t="shared" si="22"/>
        <v>29118</v>
      </c>
      <c r="G482" s="83">
        <v>80058</v>
      </c>
      <c r="H482" s="83">
        <v>1195.3144000000002</v>
      </c>
      <c r="I482" s="83">
        <v>57.549100000000003</v>
      </c>
      <c r="J482" s="83">
        <v>96.824200000000005</v>
      </c>
      <c r="K482" s="83">
        <v>14.768299999999998</v>
      </c>
      <c r="L482" s="83">
        <f t="shared" si="21"/>
        <v>101.46119999999965</v>
      </c>
      <c r="M482" s="83">
        <v>1465.9171999999999</v>
      </c>
      <c r="N482">
        <f t="shared" si="23"/>
        <v>11140</v>
      </c>
    </row>
    <row r="483" spans="1:14">
      <c r="A483">
        <v>11141</v>
      </c>
      <c r="B483" s="83">
        <v>74601</v>
      </c>
      <c r="C483" s="83">
        <v>4882</v>
      </c>
      <c r="D483" s="83">
        <v>10422</v>
      </c>
      <c r="E483" s="83">
        <v>1604</v>
      </c>
      <c r="F483" s="85">
        <f t="shared" si="22"/>
        <v>21852</v>
      </c>
      <c r="G483" s="83">
        <v>103597</v>
      </c>
      <c r="H483" s="83">
        <v>1782.2587999999998</v>
      </c>
      <c r="I483" s="83">
        <v>59.962000000000003</v>
      </c>
      <c r="J483" s="83">
        <v>138.30039999999997</v>
      </c>
      <c r="K483" s="83">
        <v>26.243400000000001</v>
      </c>
      <c r="L483" s="83">
        <f t="shared" si="21"/>
        <v>70.627500000000225</v>
      </c>
      <c r="M483" s="83">
        <v>2077.3921</v>
      </c>
      <c r="N483">
        <f t="shared" si="23"/>
        <v>11141</v>
      </c>
    </row>
    <row r="484" spans="1:14">
      <c r="A484">
        <v>11142</v>
      </c>
      <c r="B484" s="83">
        <v>161791</v>
      </c>
      <c r="C484" s="83">
        <v>8766</v>
      </c>
      <c r="D484" s="83">
        <v>26136</v>
      </c>
      <c r="E484" s="83">
        <v>3952</v>
      </c>
      <c r="F484" s="85">
        <f t="shared" si="22"/>
        <v>-6968</v>
      </c>
      <c r="G484" s="83">
        <v>176145</v>
      </c>
      <c r="H484" s="83">
        <v>3031.8108999999999</v>
      </c>
      <c r="I484" s="83">
        <v>71.991100000000003</v>
      </c>
      <c r="J484" s="83">
        <v>155.1388</v>
      </c>
      <c r="K484" s="83">
        <v>36.2652</v>
      </c>
      <c r="L484" s="83">
        <f t="shared" si="21"/>
        <v>106.21290000000016</v>
      </c>
      <c r="M484" s="83">
        <v>3401.4189000000001</v>
      </c>
      <c r="N484">
        <f t="shared" si="23"/>
        <v>11142</v>
      </c>
    </row>
    <row r="485" spans="1:14">
      <c r="A485">
        <v>11143</v>
      </c>
      <c r="B485" s="83">
        <v>58096</v>
      </c>
      <c r="C485" s="83">
        <v>1720</v>
      </c>
      <c r="D485" s="83">
        <v>4234</v>
      </c>
      <c r="E485" s="83">
        <v>1147</v>
      </c>
      <c r="F485" s="85">
        <f t="shared" si="22"/>
        <v>6621</v>
      </c>
      <c r="G485" s="83">
        <v>68378</v>
      </c>
      <c r="H485" s="83">
        <v>1017.3818</v>
      </c>
      <c r="I485" s="83">
        <v>19.978299999999994</v>
      </c>
      <c r="J485" s="83">
        <v>57.73510000000001</v>
      </c>
      <c r="K485" s="83">
        <v>15.557699999999999</v>
      </c>
      <c r="L485" s="83">
        <f t="shared" si="21"/>
        <v>25.33770000000009</v>
      </c>
      <c r="M485" s="83">
        <v>1135.9906000000001</v>
      </c>
      <c r="N485">
        <f t="shared" si="23"/>
        <v>11143</v>
      </c>
    </row>
    <row r="486" spans="1:14">
      <c r="A486">
        <v>11144</v>
      </c>
      <c r="B486" s="83">
        <v>89405</v>
      </c>
      <c r="C486" s="83">
        <v>7115</v>
      </c>
      <c r="D486" s="83">
        <v>14001</v>
      </c>
      <c r="E486" s="83">
        <v>1710</v>
      </c>
      <c r="F486" s="85">
        <f t="shared" si="22"/>
        <v>26984</v>
      </c>
      <c r="G486" s="83">
        <v>124985</v>
      </c>
      <c r="H486" s="83">
        <v>2693.9184</v>
      </c>
      <c r="I486" s="83">
        <v>79.337699999999998</v>
      </c>
      <c r="J486" s="83">
        <v>229.61769999999999</v>
      </c>
      <c r="K486" s="83">
        <v>71.634900000000002</v>
      </c>
      <c r="L486" s="83">
        <f t="shared" si="21"/>
        <v>221.03349999999978</v>
      </c>
      <c r="M486" s="83">
        <v>3295.5421999999999</v>
      </c>
      <c r="N486">
        <f t="shared" si="23"/>
        <v>11144</v>
      </c>
    </row>
    <row r="487" spans="1:14">
      <c r="A487">
        <v>11145</v>
      </c>
      <c r="B487" s="83">
        <v>47195</v>
      </c>
      <c r="C487" s="83">
        <v>3462</v>
      </c>
      <c r="D487" s="83">
        <v>5223</v>
      </c>
      <c r="E487" s="83">
        <v>1001</v>
      </c>
      <c r="F487" s="85">
        <f t="shared" si="22"/>
        <v>26171</v>
      </c>
      <c r="G487" s="83">
        <v>76128</v>
      </c>
      <c r="H487" s="83">
        <v>866.88289999999995</v>
      </c>
      <c r="I487" s="83">
        <v>30.508200000000006</v>
      </c>
      <c r="J487" s="83">
        <v>84.047699999999992</v>
      </c>
      <c r="K487" s="83">
        <v>10.9175</v>
      </c>
      <c r="L487" s="83">
        <f t="shared" si="21"/>
        <v>121.57860000000001</v>
      </c>
      <c r="M487" s="83">
        <v>1113.9349</v>
      </c>
      <c r="N487">
        <f t="shared" si="23"/>
        <v>11145</v>
      </c>
    </row>
    <row r="488" spans="1:14">
      <c r="A488">
        <v>11146</v>
      </c>
      <c r="B488" s="83">
        <v>74415</v>
      </c>
      <c r="C488" s="83">
        <v>18854</v>
      </c>
      <c r="D488" s="83">
        <v>5666</v>
      </c>
      <c r="E488" s="83">
        <v>1017</v>
      </c>
      <c r="F488" s="85">
        <f t="shared" si="22"/>
        <v>48752</v>
      </c>
      <c r="G488" s="83">
        <v>110996</v>
      </c>
      <c r="H488" s="83">
        <v>1844.6106</v>
      </c>
      <c r="I488" s="83">
        <v>222.44569999999999</v>
      </c>
      <c r="J488" s="83">
        <v>46.65829999999999</v>
      </c>
      <c r="K488" s="83">
        <v>10.974200000000002</v>
      </c>
      <c r="L488" s="83">
        <f t="shared" si="21"/>
        <v>108.87830000000025</v>
      </c>
      <c r="M488" s="83">
        <v>2233.5671000000002</v>
      </c>
      <c r="N488">
        <f t="shared" si="23"/>
        <v>11146</v>
      </c>
    </row>
    <row r="489" spans="1:14">
      <c r="A489">
        <v>11147</v>
      </c>
      <c r="B489" s="83">
        <v>106013</v>
      </c>
      <c r="C489" s="83">
        <v>14945</v>
      </c>
      <c r="D489" s="83">
        <v>23197</v>
      </c>
      <c r="E489" s="83">
        <v>2854</v>
      </c>
      <c r="F489" s="85">
        <f t="shared" si="22"/>
        <v>37694</v>
      </c>
      <c r="G489" s="83">
        <v>154813</v>
      </c>
      <c r="H489" s="83">
        <v>7267.6779000000006</v>
      </c>
      <c r="I489" s="83">
        <v>389.83240000000001</v>
      </c>
      <c r="J489" s="83">
        <v>772.75980000000004</v>
      </c>
      <c r="K489" s="83">
        <v>102.11819999999999</v>
      </c>
      <c r="L489" s="83">
        <f t="shared" si="21"/>
        <v>543.27579999999932</v>
      </c>
      <c r="M489" s="83">
        <v>9075.6641</v>
      </c>
      <c r="N489">
        <f t="shared" si="23"/>
        <v>11147</v>
      </c>
    </row>
    <row r="490" spans="1:14">
      <c r="A490">
        <v>11148</v>
      </c>
      <c r="B490" s="83">
        <v>77256</v>
      </c>
      <c r="C490" s="83">
        <v>3282</v>
      </c>
      <c r="D490" s="83">
        <v>6813</v>
      </c>
      <c r="E490" s="83">
        <v>910</v>
      </c>
      <c r="F490" s="85">
        <f t="shared" si="22"/>
        <v>12541</v>
      </c>
      <c r="G490" s="83">
        <v>94238</v>
      </c>
      <c r="H490" s="83">
        <v>1647.0343999999998</v>
      </c>
      <c r="I490" s="83">
        <v>30.293199999999999</v>
      </c>
      <c r="J490" s="83">
        <v>83.981999999999999</v>
      </c>
      <c r="K490" s="83">
        <v>7.6272000000000002</v>
      </c>
      <c r="L490" s="83">
        <f t="shared" si="21"/>
        <v>20.866600000000233</v>
      </c>
      <c r="M490" s="83">
        <v>1789.8034</v>
      </c>
      <c r="N490">
        <f t="shared" si="23"/>
        <v>11148</v>
      </c>
    </row>
    <row r="491" spans="1:14">
      <c r="A491">
        <v>11149</v>
      </c>
      <c r="B491" s="83">
        <v>97290</v>
      </c>
      <c r="C491" s="83">
        <v>3466</v>
      </c>
      <c r="D491" s="83">
        <v>10116</v>
      </c>
      <c r="E491" s="83">
        <v>1383</v>
      </c>
      <c r="F491" s="85">
        <f t="shared" si="22"/>
        <v>11980</v>
      </c>
      <c r="G491" s="83">
        <v>117303</v>
      </c>
      <c r="H491" s="83">
        <v>2128.7514999999999</v>
      </c>
      <c r="I491" s="83">
        <v>53.151800000000001</v>
      </c>
      <c r="J491" s="83">
        <v>151.6892</v>
      </c>
      <c r="K491" s="83">
        <v>17.713600000000003</v>
      </c>
      <c r="L491" s="83">
        <f t="shared" si="21"/>
        <v>67.89980000000007</v>
      </c>
      <c r="M491" s="83">
        <v>2419.2058999999999</v>
      </c>
      <c r="N491">
        <f t="shared" si="23"/>
        <v>11149</v>
      </c>
    </row>
    <row r="492" spans="1:14">
      <c r="A492">
        <v>11150</v>
      </c>
      <c r="B492" s="83">
        <v>78932</v>
      </c>
      <c r="C492" s="83">
        <v>5198</v>
      </c>
      <c r="D492" s="83">
        <v>13311</v>
      </c>
      <c r="E492" s="83">
        <v>1397</v>
      </c>
      <c r="F492" s="85">
        <f t="shared" si="22"/>
        <v>28448</v>
      </c>
      <c r="G492" s="83">
        <v>116890</v>
      </c>
      <c r="H492" s="83">
        <v>1382.5986999999998</v>
      </c>
      <c r="I492" s="83">
        <v>48.851699999999994</v>
      </c>
      <c r="J492" s="83">
        <v>136.702</v>
      </c>
      <c r="K492" s="83">
        <v>13.667200000000001</v>
      </c>
      <c r="L492" s="83">
        <f t="shared" si="21"/>
        <v>36.543500000000257</v>
      </c>
      <c r="M492" s="83">
        <v>1618.3631</v>
      </c>
      <c r="N492">
        <f t="shared" si="23"/>
        <v>11150</v>
      </c>
    </row>
    <row r="493" spans="1:14">
      <c r="A493">
        <v>11151</v>
      </c>
      <c r="B493" s="83">
        <v>81083</v>
      </c>
      <c r="C493" s="83">
        <v>2493</v>
      </c>
      <c r="D493" s="83">
        <v>8461</v>
      </c>
      <c r="E493" s="83">
        <v>1390</v>
      </c>
      <c r="F493" s="85">
        <f t="shared" si="22"/>
        <v>10937</v>
      </c>
      <c r="G493" s="83">
        <v>99378</v>
      </c>
      <c r="H493" s="83">
        <v>2010.0534</v>
      </c>
      <c r="I493" s="83">
        <v>60.128399999999992</v>
      </c>
      <c r="J493" s="83">
        <v>123.09219999999999</v>
      </c>
      <c r="K493" s="83">
        <v>14.017000000000001</v>
      </c>
      <c r="L493" s="83">
        <f t="shared" si="21"/>
        <v>38.308000000000156</v>
      </c>
      <c r="M493" s="83">
        <v>2245.5990000000002</v>
      </c>
      <c r="N493">
        <f t="shared" si="23"/>
        <v>11151</v>
      </c>
    </row>
    <row r="494" spans="1:14">
      <c r="A494">
        <v>11152</v>
      </c>
      <c r="B494" s="83">
        <v>129442</v>
      </c>
      <c r="C494" s="83">
        <v>9373</v>
      </c>
      <c r="D494" s="83">
        <v>24461</v>
      </c>
      <c r="E494" s="83">
        <v>3103</v>
      </c>
      <c r="F494" s="85">
        <f t="shared" si="22"/>
        <v>28288</v>
      </c>
      <c r="G494" s="83">
        <v>175921</v>
      </c>
      <c r="H494" s="83">
        <v>5046.5383000000002</v>
      </c>
      <c r="I494" s="83">
        <v>252.21229999999997</v>
      </c>
      <c r="J494" s="83">
        <v>653.34489999999994</v>
      </c>
      <c r="K494" s="83">
        <v>85.71</v>
      </c>
      <c r="L494" s="83">
        <f t="shared" si="21"/>
        <v>245.49380000000059</v>
      </c>
      <c r="M494" s="83">
        <v>6283.2993000000006</v>
      </c>
      <c r="N494">
        <f t="shared" si="23"/>
        <v>11152</v>
      </c>
    </row>
    <row r="495" spans="1:14">
      <c r="A495">
        <v>11153</v>
      </c>
      <c r="B495" s="83">
        <v>31393</v>
      </c>
      <c r="C495" s="83">
        <v>1890</v>
      </c>
      <c r="D495" s="83">
        <v>4582</v>
      </c>
      <c r="E495" s="83">
        <v>752</v>
      </c>
      <c r="F495" s="85">
        <f t="shared" si="22"/>
        <v>9220</v>
      </c>
      <c r="G495" s="83">
        <v>44057</v>
      </c>
      <c r="H495" s="83">
        <v>538.40100000000007</v>
      </c>
      <c r="I495" s="83">
        <v>23.696400000000001</v>
      </c>
      <c r="J495" s="83">
        <v>41.613399999999999</v>
      </c>
      <c r="K495" s="83">
        <v>10.1082</v>
      </c>
      <c r="L495" s="83">
        <f t="shared" si="21"/>
        <v>7.2366999999999386</v>
      </c>
      <c r="M495" s="83">
        <v>621.0557</v>
      </c>
      <c r="N495">
        <f t="shared" si="23"/>
        <v>11153</v>
      </c>
    </row>
    <row r="496" spans="1:14">
      <c r="A496">
        <v>11154</v>
      </c>
      <c r="B496" s="83">
        <v>84207</v>
      </c>
      <c r="C496" s="83">
        <v>8690</v>
      </c>
      <c r="D496" s="83">
        <v>9054</v>
      </c>
      <c r="E496" s="83">
        <v>1590</v>
      </c>
      <c r="F496" s="85">
        <f t="shared" si="22"/>
        <v>28239</v>
      </c>
      <c r="G496" s="83">
        <v>114400</v>
      </c>
      <c r="H496" s="83">
        <v>1857.3978999999999</v>
      </c>
      <c r="I496" s="83">
        <v>126.2132</v>
      </c>
      <c r="J496" s="83">
        <v>116.5432</v>
      </c>
      <c r="K496" s="83">
        <v>25.475300000000001</v>
      </c>
      <c r="L496" s="83">
        <f t="shared" si="21"/>
        <v>79.077300000000193</v>
      </c>
      <c r="M496" s="83">
        <v>2204.7069000000001</v>
      </c>
      <c r="N496">
        <f t="shared" si="23"/>
        <v>11154</v>
      </c>
    </row>
    <row r="497" spans="1:14">
      <c r="A497">
        <v>11155</v>
      </c>
      <c r="B497" s="83">
        <v>64661</v>
      </c>
      <c r="C497" s="83">
        <v>3085</v>
      </c>
      <c r="D497" s="83">
        <v>3418</v>
      </c>
      <c r="E497" s="83">
        <v>782</v>
      </c>
      <c r="F497" s="85">
        <f t="shared" si="22"/>
        <v>10787</v>
      </c>
      <c r="G497" s="83">
        <v>76563</v>
      </c>
      <c r="H497" s="83">
        <v>1787.2303999999999</v>
      </c>
      <c r="I497" s="83">
        <v>55.638999999999989</v>
      </c>
      <c r="J497" s="83">
        <v>45.170999999999999</v>
      </c>
      <c r="K497" s="83">
        <v>6.0937999999999999</v>
      </c>
      <c r="L497" s="83">
        <f t="shared" si="21"/>
        <v>13.443100000000024</v>
      </c>
      <c r="M497" s="83">
        <v>1907.5772999999999</v>
      </c>
      <c r="N497">
        <f t="shared" si="23"/>
        <v>11155</v>
      </c>
    </row>
    <row r="498" spans="1:14">
      <c r="A498">
        <v>11156</v>
      </c>
      <c r="B498" s="83">
        <v>69827</v>
      </c>
      <c r="C498" s="83">
        <v>12681</v>
      </c>
      <c r="D498" s="83">
        <v>17860</v>
      </c>
      <c r="E498" s="83">
        <v>1096</v>
      </c>
      <c r="F498" s="85">
        <f t="shared" si="22"/>
        <v>33865</v>
      </c>
      <c r="G498" s="83">
        <v>109967</v>
      </c>
      <c r="H498" s="83">
        <v>1457.4168000000002</v>
      </c>
      <c r="I498" s="83">
        <v>87.8215</v>
      </c>
      <c r="J498" s="83">
        <v>197.46020000000001</v>
      </c>
      <c r="K498" s="83">
        <v>8.7459999999999987</v>
      </c>
      <c r="L498" s="83">
        <f t="shared" si="21"/>
        <v>17.85999999999974</v>
      </c>
      <c r="M498" s="83">
        <v>1769.3045</v>
      </c>
      <c r="N498">
        <f t="shared" si="23"/>
        <v>11156</v>
      </c>
    </row>
    <row r="499" spans="1:14">
      <c r="A499">
        <v>11157</v>
      </c>
      <c r="B499" s="83">
        <v>61158</v>
      </c>
      <c r="C499" s="83">
        <v>3327</v>
      </c>
      <c r="D499" s="83">
        <v>5761</v>
      </c>
      <c r="E499" s="83">
        <v>1300</v>
      </c>
      <c r="F499" s="85">
        <f t="shared" si="22"/>
        <v>9153</v>
      </c>
      <c r="G499" s="83">
        <v>74045</v>
      </c>
      <c r="H499" s="83">
        <v>1351.4663</v>
      </c>
      <c r="I499" s="83">
        <v>48.264500000000005</v>
      </c>
      <c r="J499" s="83">
        <v>55.357599999999998</v>
      </c>
      <c r="K499" s="83">
        <v>17.917999999999999</v>
      </c>
      <c r="L499" s="83">
        <f t="shared" si="21"/>
        <v>23.783900000000074</v>
      </c>
      <c r="M499" s="83">
        <v>1496.7903000000001</v>
      </c>
      <c r="N499">
        <f t="shared" si="23"/>
        <v>11157</v>
      </c>
    </row>
    <row r="500" spans="1:14">
      <c r="A500">
        <v>11158</v>
      </c>
      <c r="B500" s="83">
        <v>51448</v>
      </c>
      <c r="C500" s="83">
        <v>2538</v>
      </c>
      <c r="D500" s="83">
        <v>10637</v>
      </c>
      <c r="E500" s="83">
        <v>2053</v>
      </c>
      <c r="F500" s="85">
        <f t="shared" si="22"/>
        <v>20862</v>
      </c>
      <c r="G500" s="83">
        <v>82462</v>
      </c>
      <c r="H500" s="83">
        <v>6.8467000000000002</v>
      </c>
      <c r="I500" s="83">
        <v>4.9524999999999997</v>
      </c>
      <c r="J500" s="83">
        <v>7.6578999999999997</v>
      </c>
      <c r="K500" s="83">
        <v>0</v>
      </c>
      <c r="L500" s="83">
        <f t="shared" si="21"/>
        <v>-12.628</v>
      </c>
      <c r="M500" s="83">
        <v>6.8291000000000004</v>
      </c>
      <c r="N500">
        <f t="shared" si="23"/>
        <v>11158</v>
      </c>
    </row>
    <row r="501" spans="1:14">
      <c r="A501">
        <v>11159</v>
      </c>
      <c r="B501" s="83">
        <v>64147</v>
      </c>
      <c r="C501" s="83">
        <v>3737</v>
      </c>
      <c r="D501" s="83">
        <v>9104</v>
      </c>
      <c r="E501" s="83">
        <v>1741</v>
      </c>
      <c r="F501" s="85">
        <f t="shared" si="22"/>
        <v>6287</v>
      </c>
      <c r="G501" s="83">
        <v>77542</v>
      </c>
      <c r="H501" s="83">
        <v>468.55469999999997</v>
      </c>
      <c r="I501" s="83">
        <v>17.522899999999996</v>
      </c>
      <c r="J501" s="83">
        <v>4539.9948999999997</v>
      </c>
      <c r="K501" s="83">
        <v>7265.1310000000003</v>
      </c>
      <c r="L501" s="83">
        <f t="shared" si="21"/>
        <v>-6429.2065999999995</v>
      </c>
      <c r="M501" s="83">
        <v>5861.9969000000001</v>
      </c>
      <c r="N501">
        <f t="shared" si="23"/>
        <v>11159</v>
      </c>
    </row>
    <row r="502" spans="1:14">
      <c r="A502">
        <v>11160</v>
      </c>
      <c r="B502" s="83">
        <v>63350</v>
      </c>
      <c r="C502" s="83">
        <v>3321</v>
      </c>
      <c r="D502" s="83">
        <v>12332</v>
      </c>
      <c r="E502" s="83">
        <v>1311</v>
      </c>
      <c r="F502" s="85">
        <f t="shared" si="22"/>
        <v>6315</v>
      </c>
      <c r="G502" s="83">
        <v>79987</v>
      </c>
      <c r="H502" s="83">
        <v>1305.0337999999999</v>
      </c>
      <c r="I502" s="83">
        <v>60.380100000000006</v>
      </c>
      <c r="J502" s="83">
        <v>150.81869999999998</v>
      </c>
      <c r="K502" s="83">
        <v>19.964700000000001</v>
      </c>
      <c r="L502" s="83">
        <f t="shared" si="21"/>
        <v>16.804400000000349</v>
      </c>
      <c r="M502" s="83">
        <v>1553.0017000000003</v>
      </c>
      <c r="N502">
        <f t="shared" si="23"/>
        <v>11160</v>
      </c>
    </row>
    <row r="503" spans="1:14">
      <c r="A503">
        <v>11161</v>
      </c>
      <c r="B503" s="83">
        <v>24770</v>
      </c>
      <c r="C503" s="83">
        <v>1129</v>
      </c>
      <c r="D503" s="83">
        <v>6258</v>
      </c>
      <c r="E503" s="83">
        <v>935</v>
      </c>
      <c r="F503" s="85">
        <f t="shared" si="22"/>
        <v>3714</v>
      </c>
      <c r="G503" s="83">
        <v>34548</v>
      </c>
      <c r="H503" s="83">
        <v>27.930599999999998</v>
      </c>
      <c r="I503" s="83">
        <v>0.74570000000000003</v>
      </c>
      <c r="J503" s="83">
        <v>3.8304</v>
      </c>
      <c r="K503" s="83">
        <v>0</v>
      </c>
      <c r="L503" s="83">
        <f t="shared" si="21"/>
        <v>5.3999999999998494E-2</v>
      </c>
      <c r="M503" s="83">
        <v>32.560699999999997</v>
      </c>
      <c r="N503">
        <f t="shared" si="23"/>
        <v>11161</v>
      </c>
    </row>
    <row r="504" spans="1:14">
      <c r="A504">
        <v>11162</v>
      </c>
      <c r="B504" s="83">
        <v>19701</v>
      </c>
      <c r="C504" s="83">
        <v>999</v>
      </c>
      <c r="D504" s="83">
        <v>3877</v>
      </c>
      <c r="E504" s="83">
        <v>270</v>
      </c>
      <c r="F504" s="85">
        <f t="shared" si="22"/>
        <v>4687</v>
      </c>
      <c r="G504" s="83">
        <v>27536</v>
      </c>
      <c r="H504" s="83">
        <v>349.9307</v>
      </c>
      <c r="I504" s="83">
        <v>16.609299999999998</v>
      </c>
      <c r="J504" s="83">
        <v>80.989699999999999</v>
      </c>
      <c r="K504" s="83">
        <v>25.433500000000002</v>
      </c>
      <c r="L504" s="83">
        <f t="shared" si="21"/>
        <v>245.39099999999993</v>
      </c>
      <c r="M504" s="83">
        <v>718.35419999999999</v>
      </c>
      <c r="N504">
        <f t="shared" si="23"/>
        <v>11162</v>
      </c>
    </row>
    <row r="505" spans="1:14">
      <c r="A505">
        <v>11163</v>
      </c>
      <c r="B505" s="83">
        <v>112007</v>
      </c>
      <c r="C505" s="83">
        <v>4705</v>
      </c>
      <c r="D505" s="83">
        <v>14890</v>
      </c>
      <c r="E505" s="83">
        <v>2559</v>
      </c>
      <c r="F505" s="85">
        <f t="shared" si="22"/>
        <v>17053</v>
      </c>
      <c r="G505" s="83">
        <v>141804</v>
      </c>
      <c r="H505" s="83">
        <v>1640</v>
      </c>
      <c r="I505" s="83">
        <v>39</v>
      </c>
      <c r="J505" s="83">
        <v>95</v>
      </c>
      <c r="K505" s="83">
        <v>19</v>
      </c>
      <c r="L505" s="83">
        <f t="shared" si="21"/>
        <v>56</v>
      </c>
      <c r="M505" s="83">
        <v>1849</v>
      </c>
      <c r="N505">
        <f t="shared" si="23"/>
        <v>11163</v>
      </c>
    </row>
    <row r="506" spans="1:14">
      <c r="A506">
        <v>11164</v>
      </c>
      <c r="B506" s="83">
        <v>60904</v>
      </c>
      <c r="C506" s="83">
        <v>4147</v>
      </c>
      <c r="D506" s="83">
        <v>27072</v>
      </c>
      <c r="E506" s="83">
        <v>3504</v>
      </c>
      <c r="F506" s="85">
        <f t="shared" si="22"/>
        <v>20854</v>
      </c>
      <c r="G506" s="83">
        <v>108187</v>
      </c>
      <c r="H506" s="83">
        <v>1056.8644000000002</v>
      </c>
      <c r="I506" s="83">
        <v>22.97</v>
      </c>
      <c r="J506" s="83">
        <v>172.41249999999999</v>
      </c>
      <c r="K506" s="83">
        <v>86.546300000000002</v>
      </c>
      <c r="L506" s="83">
        <f t="shared" si="21"/>
        <v>0.63439999999980046</v>
      </c>
      <c r="M506" s="83">
        <v>1339.4276</v>
      </c>
      <c r="N506">
        <f t="shared" si="23"/>
        <v>11164</v>
      </c>
    </row>
    <row r="507" spans="1:14">
      <c r="A507">
        <v>11165</v>
      </c>
      <c r="B507" s="83">
        <v>43021</v>
      </c>
      <c r="C507" s="83">
        <v>3964</v>
      </c>
      <c r="D507" s="83">
        <v>5234</v>
      </c>
      <c r="E507" s="83">
        <v>895</v>
      </c>
      <c r="F507" s="85">
        <f t="shared" si="22"/>
        <v>8898</v>
      </c>
      <c r="G507" s="83">
        <v>54084</v>
      </c>
      <c r="H507" s="83">
        <v>838.94870000000003</v>
      </c>
      <c r="I507" s="83">
        <v>34.888500000000001</v>
      </c>
      <c r="J507" s="83">
        <v>54.150200000000005</v>
      </c>
      <c r="K507" s="83">
        <v>6.1429999999999998</v>
      </c>
      <c r="L507" s="83">
        <f t="shared" ref="L507:L570" si="24">M507-H507-I507-J507-K507</f>
        <v>19.425500000000035</v>
      </c>
      <c r="M507" s="83">
        <v>953.55590000000007</v>
      </c>
      <c r="N507">
        <f t="shared" si="23"/>
        <v>11165</v>
      </c>
    </row>
    <row r="508" spans="1:14">
      <c r="A508">
        <v>11166</v>
      </c>
      <c r="B508" s="83">
        <v>68635</v>
      </c>
      <c r="C508" s="83">
        <v>5169</v>
      </c>
      <c r="D508" s="83">
        <v>14227</v>
      </c>
      <c r="E508" s="83">
        <v>2283</v>
      </c>
      <c r="F508" s="85">
        <f t="shared" si="22"/>
        <v>21002</v>
      </c>
      <c r="G508" s="83">
        <v>100978</v>
      </c>
      <c r="H508" s="83">
        <v>2533.6046999999999</v>
      </c>
      <c r="I508" s="83">
        <v>86.975899999999996</v>
      </c>
      <c r="J508" s="83">
        <v>207.53069999999997</v>
      </c>
      <c r="K508" s="83">
        <v>32.195799999999998</v>
      </c>
      <c r="L508" s="83">
        <f t="shared" si="24"/>
        <v>59.490500000000019</v>
      </c>
      <c r="M508" s="83">
        <v>2919.7975999999999</v>
      </c>
      <c r="N508">
        <f t="shared" si="23"/>
        <v>11166</v>
      </c>
    </row>
    <row r="509" spans="1:14">
      <c r="A509">
        <v>11167</v>
      </c>
      <c r="B509" s="83">
        <v>79587</v>
      </c>
      <c r="C509" s="83">
        <v>4500</v>
      </c>
      <c r="D509" s="83">
        <v>10152</v>
      </c>
      <c r="E509" s="83">
        <v>1259</v>
      </c>
      <c r="F509" s="85">
        <f t="shared" si="22"/>
        <v>22175</v>
      </c>
      <c r="G509" s="83">
        <v>108673</v>
      </c>
      <c r="H509" s="83">
        <v>166968.3015</v>
      </c>
      <c r="I509" s="83">
        <v>69.234799999999993</v>
      </c>
      <c r="J509" s="83">
        <v>156.47230000000002</v>
      </c>
      <c r="K509" s="83">
        <v>11.07</v>
      </c>
      <c r="L509" s="83">
        <f t="shared" si="24"/>
        <v>-165280.4939</v>
      </c>
      <c r="M509" s="83">
        <v>1924.5846999999999</v>
      </c>
      <c r="N509">
        <f t="shared" si="23"/>
        <v>11167</v>
      </c>
    </row>
    <row r="510" spans="1:14">
      <c r="A510">
        <v>11169</v>
      </c>
      <c r="B510" s="83">
        <v>74180</v>
      </c>
      <c r="C510" s="83">
        <v>5652</v>
      </c>
      <c r="D510" s="83">
        <v>18942</v>
      </c>
      <c r="E510" s="83">
        <v>1802</v>
      </c>
      <c r="F510" s="85">
        <f t="shared" si="22"/>
        <v>17371</v>
      </c>
      <c r="G510" s="83">
        <v>106643</v>
      </c>
      <c r="H510" s="83">
        <v>1422.1331</v>
      </c>
      <c r="I510" s="83">
        <v>64.144000000000005</v>
      </c>
      <c r="J510" s="83">
        <v>284.21869999999996</v>
      </c>
      <c r="K510" s="83">
        <v>54.295900000000003</v>
      </c>
      <c r="L510" s="83">
        <f t="shared" si="24"/>
        <v>27.771999999999949</v>
      </c>
      <c r="M510" s="83">
        <v>1852.5636999999999</v>
      </c>
      <c r="N510">
        <f t="shared" si="23"/>
        <v>11169</v>
      </c>
    </row>
    <row r="511" spans="1:14">
      <c r="A511">
        <v>11170</v>
      </c>
      <c r="B511" s="83">
        <v>73629</v>
      </c>
      <c r="C511" s="83">
        <v>4235</v>
      </c>
      <c r="D511" s="83">
        <v>13539</v>
      </c>
      <c r="E511" s="83">
        <v>1475</v>
      </c>
      <c r="F511" s="85">
        <f t="shared" si="22"/>
        <v>11838</v>
      </c>
      <c r="G511" s="83">
        <v>96246</v>
      </c>
      <c r="H511" s="83">
        <v>1262.4740000000002</v>
      </c>
      <c r="I511" s="83">
        <v>43.359000000000009</v>
      </c>
      <c r="J511" s="83">
        <v>133.56300000000002</v>
      </c>
      <c r="K511" s="83">
        <v>19.305000000000003</v>
      </c>
      <c r="L511" s="83">
        <f t="shared" si="24"/>
        <v>20.681999999999849</v>
      </c>
      <c r="M511" s="83">
        <v>1479.383</v>
      </c>
      <c r="N511">
        <f t="shared" si="23"/>
        <v>11170</v>
      </c>
    </row>
    <row r="512" spans="1:14">
      <c r="A512">
        <v>11171</v>
      </c>
      <c r="B512" s="83">
        <v>80287</v>
      </c>
      <c r="C512" s="83">
        <v>4477</v>
      </c>
      <c r="D512" s="83">
        <v>7106</v>
      </c>
      <c r="E512" s="83">
        <v>1610</v>
      </c>
      <c r="F512" s="85">
        <f t="shared" si="22"/>
        <v>12288</v>
      </c>
      <c r="G512" s="83">
        <v>96814</v>
      </c>
      <c r="H512" s="83">
        <v>1652.6648</v>
      </c>
      <c r="I512" s="83">
        <v>45.825700000000005</v>
      </c>
      <c r="J512" s="83">
        <v>99.795600000000007</v>
      </c>
      <c r="K512" s="83">
        <v>15.520500000000002</v>
      </c>
      <c r="L512" s="83">
        <f t="shared" si="24"/>
        <v>31.618299999999945</v>
      </c>
      <c r="M512" s="83">
        <v>1845.4249</v>
      </c>
      <c r="N512">
        <f t="shared" si="23"/>
        <v>11171</v>
      </c>
    </row>
    <row r="513" spans="1:14">
      <c r="A513">
        <v>11172</v>
      </c>
      <c r="B513" s="83">
        <v>40886</v>
      </c>
      <c r="C513" s="83">
        <v>3086</v>
      </c>
      <c r="D513" s="83">
        <v>11892</v>
      </c>
      <c r="E513" s="83">
        <v>1733</v>
      </c>
      <c r="F513" s="85">
        <f t="shared" si="22"/>
        <v>11299</v>
      </c>
      <c r="G513" s="83">
        <v>62724</v>
      </c>
      <c r="H513" s="83">
        <v>744.99350000000004</v>
      </c>
      <c r="I513" s="83">
        <v>42.511899999999997</v>
      </c>
      <c r="J513" s="83">
        <v>156.63499999999999</v>
      </c>
      <c r="K513" s="83">
        <v>25.346</v>
      </c>
      <c r="L513" s="83">
        <f t="shared" si="24"/>
        <v>6.0586000000000446</v>
      </c>
      <c r="M513" s="83">
        <v>975.54500000000007</v>
      </c>
      <c r="N513">
        <f t="shared" si="23"/>
        <v>11172</v>
      </c>
    </row>
    <row r="514" spans="1:14">
      <c r="A514">
        <v>11173</v>
      </c>
      <c r="B514" s="83">
        <v>28999</v>
      </c>
      <c r="C514" s="83">
        <v>1572</v>
      </c>
      <c r="D514" s="83">
        <v>3358</v>
      </c>
      <c r="E514" s="83">
        <v>944</v>
      </c>
      <c r="F514" s="85">
        <f t="shared" si="22"/>
        <v>4554</v>
      </c>
      <c r="G514" s="83">
        <v>36283</v>
      </c>
      <c r="H514" s="83">
        <v>921.27250000000004</v>
      </c>
      <c r="I514" s="83">
        <v>30.872000000000003</v>
      </c>
      <c r="J514" s="83">
        <v>88.87609999999998</v>
      </c>
      <c r="K514" s="83">
        <v>21.444899999999997</v>
      </c>
      <c r="L514" s="83">
        <f t="shared" si="24"/>
        <v>35.814900000000073</v>
      </c>
      <c r="M514" s="83">
        <v>1098.2804000000001</v>
      </c>
      <c r="N514">
        <f t="shared" si="23"/>
        <v>11173</v>
      </c>
    </row>
    <row r="515" spans="1:14">
      <c r="A515">
        <v>11174</v>
      </c>
      <c r="B515" s="83">
        <v>25054</v>
      </c>
      <c r="C515" s="83">
        <v>1340</v>
      </c>
      <c r="D515" s="83">
        <v>3960</v>
      </c>
      <c r="E515" s="83">
        <v>958</v>
      </c>
      <c r="F515" s="85">
        <f t="shared" si="22"/>
        <v>3758</v>
      </c>
      <c r="G515" s="83">
        <v>32390</v>
      </c>
      <c r="H515" s="83">
        <v>706694.20600000001</v>
      </c>
      <c r="I515" s="83">
        <v>20.515699999999999</v>
      </c>
      <c r="J515" s="83">
        <v>67.988700000000009</v>
      </c>
      <c r="K515" s="83">
        <v>8.5534999999999997</v>
      </c>
      <c r="L515" s="83">
        <f t="shared" si="24"/>
        <v>-706012.76520000002</v>
      </c>
      <c r="M515" s="83">
        <v>778.49869999999999</v>
      </c>
      <c r="N515">
        <f t="shared" si="23"/>
        <v>11174</v>
      </c>
    </row>
    <row r="516" spans="1:14">
      <c r="A516">
        <v>11175</v>
      </c>
      <c r="B516" s="83">
        <v>50990</v>
      </c>
      <c r="C516" s="83">
        <v>2992</v>
      </c>
      <c r="D516" s="83">
        <v>8719</v>
      </c>
      <c r="E516" s="83">
        <v>1449</v>
      </c>
      <c r="F516" s="85">
        <f t="shared" ref="F516:F579" si="25">G516-B516--C516-D516-E516</f>
        <v>9011</v>
      </c>
      <c r="G516" s="83">
        <v>67177</v>
      </c>
      <c r="H516" s="83">
        <v>1088.2616</v>
      </c>
      <c r="I516" s="83">
        <v>20.799399999999999</v>
      </c>
      <c r="J516" s="83">
        <v>139.89400000000001</v>
      </c>
      <c r="K516" s="83">
        <v>19.954399999999996</v>
      </c>
      <c r="L516" s="83">
        <f t="shared" si="24"/>
        <v>14.452700000000245</v>
      </c>
      <c r="M516" s="83">
        <v>1283.3621000000003</v>
      </c>
      <c r="N516">
        <f t="shared" ref="N516:N579" si="26">INT(A516)</f>
        <v>11175</v>
      </c>
    </row>
    <row r="517" spans="1:14">
      <c r="A517">
        <v>11176</v>
      </c>
      <c r="B517" s="83">
        <v>70161</v>
      </c>
      <c r="C517" s="83">
        <v>4409</v>
      </c>
      <c r="D517" s="83">
        <v>19768</v>
      </c>
      <c r="E517" s="83">
        <v>2250</v>
      </c>
      <c r="F517" s="85">
        <f t="shared" si="25"/>
        <v>12243</v>
      </c>
      <c r="G517" s="83">
        <v>100013</v>
      </c>
      <c r="H517" s="83">
        <v>1692.75</v>
      </c>
      <c r="I517" s="83">
        <v>821.48</v>
      </c>
      <c r="J517" s="83">
        <v>315.06</v>
      </c>
      <c r="K517" s="83">
        <v>419.56</v>
      </c>
      <c r="L517" s="83">
        <f t="shared" si="24"/>
        <v>-1066.98</v>
      </c>
      <c r="M517" s="83">
        <v>2181.87</v>
      </c>
      <c r="N517">
        <f t="shared" si="26"/>
        <v>11176</v>
      </c>
    </row>
    <row r="518" spans="1:14">
      <c r="A518">
        <v>11177</v>
      </c>
      <c r="B518" s="83">
        <v>78083</v>
      </c>
      <c r="C518" s="83">
        <v>1827</v>
      </c>
      <c r="D518" s="83">
        <v>14562</v>
      </c>
      <c r="E518" s="83">
        <v>1750</v>
      </c>
      <c r="F518" s="85">
        <f t="shared" si="25"/>
        <v>13484</v>
      </c>
      <c r="G518" s="83">
        <v>106052</v>
      </c>
      <c r="H518" s="83">
        <v>2631.0838000000003</v>
      </c>
      <c r="I518" s="83">
        <v>150.89750000000001</v>
      </c>
      <c r="J518" s="83">
        <v>300.04390000000001</v>
      </c>
      <c r="K518" s="83">
        <v>46.252600000000001</v>
      </c>
      <c r="L518" s="83">
        <f t="shared" si="24"/>
        <v>112.48600000000025</v>
      </c>
      <c r="M518" s="83">
        <v>3240.7638000000006</v>
      </c>
      <c r="N518">
        <f t="shared" si="26"/>
        <v>11177</v>
      </c>
    </row>
    <row r="519" spans="1:14">
      <c r="A519">
        <v>11178</v>
      </c>
      <c r="B519" s="83">
        <v>34745</v>
      </c>
      <c r="C519" s="83">
        <v>2301</v>
      </c>
      <c r="D519" s="83">
        <v>6752</v>
      </c>
      <c r="E519" s="83">
        <v>920</v>
      </c>
      <c r="F519" s="85">
        <f t="shared" si="25"/>
        <v>7863</v>
      </c>
      <c r="G519" s="83">
        <v>47979</v>
      </c>
      <c r="H519" s="83">
        <v>1037.5331000000001</v>
      </c>
      <c r="I519" s="83">
        <v>40.540199999999999</v>
      </c>
      <c r="J519" s="83">
        <v>59.246799999999993</v>
      </c>
      <c r="K519" s="83">
        <v>12.910500000000001</v>
      </c>
      <c r="L519" s="83">
        <f t="shared" si="24"/>
        <v>57.236799999999675</v>
      </c>
      <c r="M519" s="83">
        <v>1207.4673999999998</v>
      </c>
      <c r="N519">
        <f t="shared" si="26"/>
        <v>11178</v>
      </c>
    </row>
    <row r="520" spans="1:14">
      <c r="A520">
        <v>11179</v>
      </c>
      <c r="B520" s="83">
        <v>44733</v>
      </c>
      <c r="C520" s="83">
        <v>2923</v>
      </c>
      <c r="D520" s="83">
        <v>10861</v>
      </c>
      <c r="E520" s="83">
        <v>1116</v>
      </c>
      <c r="F520" s="85">
        <f t="shared" si="25"/>
        <v>9441</v>
      </c>
      <c r="G520" s="83">
        <v>63228</v>
      </c>
      <c r="H520" s="83">
        <v>1031.7447999999999</v>
      </c>
      <c r="I520" s="83">
        <v>36.372600000000006</v>
      </c>
      <c r="J520" s="83">
        <v>177.12709999999998</v>
      </c>
      <c r="K520" s="83">
        <v>11.387799999999999</v>
      </c>
      <c r="L520" s="83">
        <f t="shared" si="24"/>
        <v>59.862400000000264</v>
      </c>
      <c r="M520" s="83">
        <v>1316.4947000000002</v>
      </c>
      <c r="N520">
        <f t="shared" si="26"/>
        <v>11179</v>
      </c>
    </row>
    <row r="521" spans="1:14">
      <c r="A521">
        <v>11180</v>
      </c>
      <c r="B521" s="83">
        <v>29504</v>
      </c>
      <c r="C521" s="83">
        <v>1549</v>
      </c>
      <c r="D521" s="83">
        <v>4708</v>
      </c>
      <c r="E521" s="83">
        <v>726</v>
      </c>
      <c r="F521" s="85">
        <f t="shared" si="25"/>
        <v>3523</v>
      </c>
      <c r="G521" s="83">
        <v>36912</v>
      </c>
      <c r="H521" s="83">
        <v>861.75499999999988</v>
      </c>
      <c r="I521" s="83">
        <v>19.299299999999999</v>
      </c>
      <c r="J521" s="83">
        <v>95.180700000000002</v>
      </c>
      <c r="K521" s="83">
        <v>22.741800000000001</v>
      </c>
      <c r="L521" s="83">
        <f t="shared" si="24"/>
        <v>6.5286000000001216</v>
      </c>
      <c r="M521" s="83">
        <v>1005.5054</v>
      </c>
      <c r="N521">
        <f t="shared" si="26"/>
        <v>11180</v>
      </c>
    </row>
    <row r="522" spans="1:14">
      <c r="A522">
        <v>11181</v>
      </c>
      <c r="B522" s="83">
        <v>40270</v>
      </c>
      <c r="C522" s="83">
        <v>2097</v>
      </c>
      <c r="D522" s="83">
        <v>4372</v>
      </c>
      <c r="E522" s="83">
        <v>996</v>
      </c>
      <c r="F522" s="85">
        <f t="shared" si="25"/>
        <v>8325</v>
      </c>
      <c r="G522" s="83">
        <v>51866</v>
      </c>
      <c r="H522" s="83">
        <v>1052355.6506000001</v>
      </c>
      <c r="I522" s="83">
        <v>45.448600000000006</v>
      </c>
      <c r="J522" s="83">
        <v>6141.8393000000015</v>
      </c>
      <c r="K522" s="83">
        <v>13.853299999999997</v>
      </c>
      <c r="L522" s="83">
        <f t="shared" si="24"/>
        <v>-1057598.0303000002</v>
      </c>
      <c r="M522" s="83">
        <v>958.76149999999996</v>
      </c>
      <c r="N522">
        <f t="shared" si="26"/>
        <v>11181</v>
      </c>
    </row>
    <row r="523" spans="1:14">
      <c r="A523">
        <v>11182</v>
      </c>
      <c r="B523" s="83">
        <v>23014</v>
      </c>
      <c r="C523" s="83">
        <v>1610</v>
      </c>
      <c r="D523" s="83">
        <v>2108</v>
      </c>
      <c r="E523" s="83">
        <v>434</v>
      </c>
      <c r="F523" s="85">
        <f t="shared" si="25"/>
        <v>3391</v>
      </c>
      <c r="G523" s="83">
        <v>27337</v>
      </c>
      <c r="H523" s="83">
        <v>546</v>
      </c>
      <c r="I523" s="83">
        <v>17</v>
      </c>
      <c r="J523" s="83">
        <v>21</v>
      </c>
      <c r="K523" s="83">
        <v>4</v>
      </c>
      <c r="L523" s="83">
        <f t="shared" si="24"/>
        <v>39</v>
      </c>
      <c r="M523" s="83">
        <v>627</v>
      </c>
      <c r="N523">
        <f t="shared" si="26"/>
        <v>11182</v>
      </c>
    </row>
    <row r="524" spans="1:14">
      <c r="A524">
        <v>11183</v>
      </c>
      <c r="B524" s="83">
        <v>20423</v>
      </c>
      <c r="C524" s="83">
        <v>1366</v>
      </c>
      <c r="D524" s="83">
        <v>2245</v>
      </c>
      <c r="E524" s="83">
        <v>835</v>
      </c>
      <c r="F524" s="85">
        <f t="shared" si="25"/>
        <v>3305</v>
      </c>
      <c r="G524" s="83">
        <v>25442</v>
      </c>
      <c r="H524" s="83">
        <v>498.47389999999996</v>
      </c>
      <c r="I524" s="83">
        <v>18.602800000000006</v>
      </c>
      <c r="J524" s="83">
        <v>38.749600000000001</v>
      </c>
      <c r="K524" s="83">
        <v>14.312899999999999</v>
      </c>
      <c r="L524" s="83">
        <f t="shared" si="24"/>
        <v>30.795100000000161</v>
      </c>
      <c r="M524" s="83">
        <v>600.93430000000012</v>
      </c>
      <c r="N524">
        <f t="shared" si="26"/>
        <v>11183</v>
      </c>
    </row>
    <row r="525" spans="1:14">
      <c r="A525">
        <v>11184</v>
      </c>
      <c r="B525" s="83">
        <v>89225</v>
      </c>
      <c r="C525" s="83">
        <v>3563</v>
      </c>
      <c r="D525" s="83">
        <v>12513</v>
      </c>
      <c r="E525" s="83">
        <v>1705</v>
      </c>
      <c r="F525" s="85">
        <f t="shared" si="25"/>
        <v>12525</v>
      </c>
      <c r="G525" s="83">
        <v>112405</v>
      </c>
      <c r="H525" s="83">
        <v>1421.2638999999997</v>
      </c>
      <c r="I525" s="83">
        <v>43.079700000000003</v>
      </c>
      <c r="J525" s="83">
        <v>97.821899999999999</v>
      </c>
      <c r="K525" s="83">
        <v>14.195600000000002</v>
      </c>
      <c r="L525" s="83">
        <f t="shared" si="24"/>
        <v>231.96600000000026</v>
      </c>
      <c r="M525" s="83">
        <v>1808.3271</v>
      </c>
      <c r="N525">
        <f t="shared" si="26"/>
        <v>11184</v>
      </c>
    </row>
    <row r="526" spans="1:14">
      <c r="A526">
        <v>11185</v>
      </c>
      <c r="B526" s="83">
        <v>43736</v>
      </c>
      <c r="C526" s="83">
        <v>2650</v>
      </c>
      <c r="D526" s="83">
        <v>10810</v>
      </c>
      <c r="E526" s="83">
        <v>1829</v>
      </c>
      <c r="F526" s="85">
        <f t="shared" si="25"/>
        <v>5300</v>
      </c>
      <c r="G526" s="83">
        <v>59025</v>
      </c>
      <c r="H526" s="83">
        <v>834.28070000000014</v>
      </c>
      <c r="I526" s="83">
        <v>17.628299999999999</v>
      </c>
      <c r="J526" s="83">
        <v>103.76859999999999</v>
      </c>
      <c r="K526" s="83">
        <v>12.897900000000002</v>
      </c>
      <c r="L526" s="83">
        <f t="shared" si="24"/>
        <v>0.29959999999973341</v>
      </c>
      <c r="M526" s="83">
        <v>968.87509999999986</v>
      </c>
      <c r="N526">
        <f t="shared" si="26"/>
        <v>11185</v>
      </c>
    </row>
    <row r="527" spans="1:14">
      <c r="A527">
        <v>11186</v>
      </c>
      <c r="B527" s="83">
        <v>94520</v>
      </c>
      <c r="C527" s="83">
        <v>3432</v>
      </c>
      <c r="D527" s="83">
        <v>16417</v>
      </c>
      <c r="E527" s="83">
        <v>2302</v>
      </c>
      <c r="F527" s="85">
        <f t="shared" si="25"/>
        <v>13819</v>
      </c>
      <c r="G527" s="83">
        <v>123626</v>
      </c>
      <c r="H527" s="83">
        <v>2192.3714</v>
      </c>
      <c r="I527" s="83">
        <v>60.894400000000005</v>
      </c>
      <c r="J527" s="83">
        <v>195.89789999999999</v>
      </c>
      <c r="K527" s="83">
        <v>29.159300000000002</v>
      </c>
      <c r="L527" s="83">
        <f t="shared" si="24"/>
        <v>107.72409999999977</v>
      </c>
      <c r="M527" s="83">
        <v>2586.0470999999998</v>
      </c>
      <c r="N527">
        <f t="shared" si="26"/>
        <v>11186</v>
      </c>
    </row>
    <row r="528" spans="1:14">
      <c r="A528">
        <v>11187</v>
      </c>
      <c r="B528" s="83">
        <v>93433</v>
      </c>
      <c r="C528" s="83">
        <v>3731</v>
      </c>
      <c r="D528" s="83">
        <v>10700</v>
      </c>
      <c r="E528" s="83">
        <v>2010</v>
      </c>
      <c r="F528" s="85">
        <f t="shared" si="25"/>
        <v>10914</v>
      </c>
      <c r="G528" s="83">
        <v>113326</v>
      </c>
      <c r="H528" s="83">
        <v>2129.5176000000001</v>
      </c>
      <c r="I528" s="83">
        <v>53.639400000000002</v>
      </c>
      <c r="J528" s="83">
        <v>156.14230000000001</v>
      </c>
      <c r="K528" s="83">
        <v>28.500999999999998</v>
      </c>
      <c r="L528" s="83">
        <f t="shared" si="24"/>
        <v>83.382999999999527</v>
      </c>
      <c r="M528" s="83">
        <v>2451.1832999999997</v>
      </c>
      <c r="N528">
        <f t="shared" si="26"/>
        <v>11187</v>
      </c>
    </row>
    <row r="529" spans="1:14">
      <c r="A529">
        <v>11188</v>
      </c>
      <c r="B529" s="83">
        <v>54026</v>
      </c>
      <c r="C529" s="83">
        <v>3409</v>
      </c>
      <c r="D529" s="83">
        <v>12445</v>
      </c>
      <c r="E529" s="83">
        <v>1757</v>
      </c>
      <c r="F529" s="85">
        <f t="shared" si="25"/>
        <v>7797</v>
      </c>
      <c r="G529" s="83">
        <v>72616</v>
      </c>
      <c r="H529" s="83">
        <v>1121.3461</v>
      </c>
      <c r="I529" s="83">
        <v>41.637600000000006</v>
      </c>
      <c r="J529" s="83">
        <v>151.23799999999997</v>
      </c>
      <c r="K529" s="83">
        <v>0</v>
      </c>
      <c r="L529" s="83">
        <f t="shared" si="24"/>
        <v>31.089800000000054</v>
      </c>
      <c r="M529" s="83">
        <v>1345.3115</v>
      </c>
      <c r="N529">
        <f t="shared" si="26"/>
        <v>11188</v>
      </c>
    </row>
    <row r="530" spans="1:14">
      <c r="A530">
        <v>11189</v>
      </c>
      <c r="B530" s="83">
        <v>109006</v>
      </c>
      <c r="C530" s="83">
        <v>5445</v>
      </c>
      <c r="D530" s="83">
        <v>14246</v>
      </c>
      <c r="E530" s="83">
        <v>2012</v>
      </c>
      <c r="F530" s="85">
        <f t="shared" si="25"/>
        <v>19567</v>
      </c>
      <c r="G530" s="83">
        <v>139386</v>
      </c>
      <c r="H530" s="83">
        <v>1646.2660000000001</v>
      </c>
      <c r="I530" s="83">
        <v>40.524700000000003</v>
      </c>
      <c r="J530" s="83">
        <v>156.8578</v>
      </c>
      <c r="K530" s="83">
        <v>13.745300000000002</v>
      </c>
      <c r="L530" s="83">
        <f t="shared" si="24"/>
        <v>127.71209999999995</v>
      </c>
      <c r="M530" s="83">
        <v>1985.1059</v>
      </c>
      <c r="N530">
        <f t="shared" si="26"/>
        <v>11189</v>
      </c>
    </row>
    <row r="531" spans="1:14">
      <c r="A531">
        <v>11190</v>
      </c>
      <c r="B531" s="83">
        <v>187357</v>
      </c>
      <c r="C531" s="83">
        <v>13406</v>
      </c>
      <c r="D531" s="83">
        <v>29306</v>
      </c>
      <c r="E531" s="83">
        <v>7128</v>
      </c>
      <c r="F531" s="85">
        <f t="shared" si="25"/>
        <v>35572</v>
      </c>
      <c r="G531" s="83">
        <v>245957</v>
      </c>
      <c r="H531" s="83">
        <v>3917.7188000000006</v>
      </c>
      <c r="I531" s="83">
        <v>141.72390000000001</v>
      </c>
      <c r="J531" s="83">
        <v>482256.46249999997</v>
      </c>
      <c r="K531" s="83">
        <v>38.820200000000014</v>
      </c>
      <c r="L531" s="83">
        <f t="shared" si="24"/>
        <v>-481706.8847</v>
      </c>
      <c r="M531" s="83">
        <v>4647.8406999999997</v>
      </c>
      <c r="N531">
        <f t="shared" si="26"/>
        <v>11190</v>
      </c>
    </row>
    <row r="532" spans="1:14">
      <c r="A532">
        <v>11191</v>
      </c>
      <c r="B532" s="83">
        <v>55321</v>
      </c>
      <c r="C532" s="83">
        <v>3173</v>
      </c>
      <c r="D532" s="83">
        <v>9113</v>
      </c>
      <c r="E532" s="83">
        <v>1333</v>
      </c>
      <c r="F532" s="85">
        <f t="shared" si="25"/>
        <v>3321</v>
      </c>
      <c r="G532" s="83">
        <v>65915</v>
      </c>
      <c r="H532" s="83">
        <v>739.19039999999995</v>
      </c>
      <c r="I532" s="83">
        <v>21.0107</v>
      </c>
      <c r="J532" s="83">
        <v>43.705999999999996</v>
      </c>
      <c r="K532" s="83">
        <v>5.516</v>
      </c>
      <c r="L532" s="83">
        <f t="shared" si="24"/>
        <v>235.92329999999998</v>
      </c>
      <c r="M532" s="83">
        <v>1045.3463999999999</v>
      </c>
      <c r="N532">
        <f t="shared" si="26"/>
        <v>11191</v>
      </c>
    </row>
    <row r="533" spans="1:14">
      <c r="A533">
        <v>11192</v>
      </c>
      <c r="B533" s="83">
        <v>168801</v>
      </c>
      <c r="C533" s="83">
        <v>12140</v>
      </c>
      <c r="D533" s="83">
        <v>24011</v>
      </c>
      <c r="E533" s="83">
        <v>3182</v>
      </c>
      <c r="F533" s="85">
        <f t="shared" si="25"/>
        <v>41018</v>
      </c>
      <c r="G533" s="83">
        <v>224872</v>
      </c>
      <c r="H533" s="83">
        <v>5936.8045000000002</v>
      </c>
      <c r="I533" s="83">
        <v>148.13120000000001</v>
      </c>
      <c r="J533" s="83">
        <v>580.08240000000001</v>
      </c>
      <c r="K533" s="83">
        <v>91.326899999999995</v>
      </c>
      <c r="L533" s="83">
        <f t="shared" si="24"/>
        <v>1427.7761000000003</v>
      </c>
      <c r="M533" s="83">
        <v>8184.1211000000003</v>
      </c>
      <c r="N533">
        <f t="shared" si="26"/>
        <v>11192</v>
      </c>
    </row>
    <row r="534" spans="1:14">
      <c r="A534">
        <v>11193</v>
      </c>
      <c r="B534" s="83">
        <v>67421</v>
      </c>
      <c r="C534" s="83">
        <v>4342</v>
      </c>
      <c r="D534" s="83">
        <v>10743</v>
      </c>
      <c r="E534" s="83">
        <v>1220</v>
      </c>
      <c r="F534" s="85">
        <f t="shared" si="25"/>
        <v>35875</v>
      </c>
      <c r="G534" s="83">
        <v>110917</v>
      </c>
      <c r="H534" s="83">
        <v>591807.17869999993</v>
      </c>
      <c r="I534" s="83">
        <v>32.906299999999995</v>
      </c>
      <c r="J534" s="83">
        <v>83.891999999999996</v>
      </c>
      <c r="K534" s="83">
        <v>3.9159999999999999</v>
      </c>
      <c r="L534" s="83">
        <f t="shared" si="24"/>
        <v>-590568.23529999994</v>
      </c>
      <c r="M534" s="83">
        <v>1359.6577</v>
      </c>
      <c r="N534">
        <f t="shared" si="26"/>
        <v>11193</v>
      </c>
    </row>
    <row r="535" spans="1:14">
      <c r="A535">
        <v>11194</v>
      </c>
      <c r="B535" s="83">
        <v>100803</v>
      </c>
      <c r="C535" s="83">
        <v>6276</v>
      </c>
      <c r="D535" s="83">
        <v>11814</v>
      </c>
      <c r="E535" s="83">
        <v>1880</v>
      </c>
      <c r="F535" s="85">
        <f t="shared" si="25"/>
        <v>116410</v>
      </c>
      <c r="G535" s="83">
        <v>224631</v>
      </c>
      <c r="H535" s="83">
        <v>2885.2197000000006</v>
      </c>
      <c r="I535" s="83">
        <v>93.166600000000003</v>
      </c>
      <c r="J535" s="83">
        <v>220.4683</v>
      </c>
      <c r="K535" s="83">
        <v>32.516800000000003</v>
      </c>
      <c r="L535" s="83">
        <f t="shared" si="24"/>
        <v>3840.7601999999993</v>
      </c>
      <c r="M535" s="83">
        <v>7072.1315999999997</v>
      </c>
      <c r="N535">
        <f t="shared" si="26"/>
        <v>11194</v>
      </c>
    </row>
    <row r="536" spans="1:14">
      <c r="A536">
        <v>11195</v>
      </c>
      <c r="B536" s="83">
        <v>127286</v>
      </c>
      <c r="C536" s="83">
        <v>5429</v>
      </c>
      <c r="D536" s="83">
        <v>8012</v>
      </c>
      <c r="E536" s="83">
        <v>1514</v>
      </c>
      <c r="F536" s="85">
        <f t="shared" si="25"/>
        <v>26724</v>
      </c>
      <c r="G536" s="83">
        <v>158107</v>
      </c>
      <c r="H536" s="83">
        <v>2590.8559000000005</v>
      </c>
      <c r="I536" s="83">
        <v>53.092299999999994</v>
      </c>
      <c r="J536" s="83">
        <v>69.932199999999995</v>
      </c>
      <c r="K536" s="83">
        <v>17.491800000000001</v>
      </c>
      <c r="L536" s="83">
        <f t="shared" si="24"/>
        <v>472.28539999999953</v>
      </c>
      <c r="M536" s="83">
        <v>3203.6576</v>
      </c>
      <c r="N536">
        <f t="shared" si="26"/>
        <v>11195</v>
      </c>
    </row>
    <row r="537" spans="1:14">
      <c r="A537">
        <v>11196</v>
      </c>
      <c r="B537" s="83">
        <v>112229</v>
      </c>
      <c r="C537" s="83">
        <v>8071</v>
      </c>
      <c r="D537" s="83">
        <v>12220</v>
      </c>
      <c r="E537" s="83">
        <v>2369</v>
      </c>
      <c r="F537" s="85">
        <f t="shared" si="25"/>
        <v>44917</v>
      </c>
      <c r="G537" s="83">
        <v>163664</v>
      </c>
      <c r="H537" s="83">
        <v>3251.0680000000002</v>
      </c>
      <c r="I537" s="83">
        <v>87.638499999999993</v>
      </c>
      <c r="J537" s="83">
        <v>173.30840000000001</v>
      </c>
      <c r="K537" s="83">
        <v>22.431999999999995</v>
      </c>
      <c r="L537" s="83">
        <f t="shared" si="24"/>
        <v>202.95010000000016</v>
      </c>
      <c r="M537" s="83">
        <v>3737.3970000000004</v>
      </c>
      <c r="N537">
        <f t="shared" si="26"/>
        <v>11196</v>
      </c>
    </row>
    <row r="538" spans="1:14">
      <c r="A538">
        <v>11197</v>
      </c>
      <c r="B538" s="83">
        <v>91464</v>
      </c>
      <c r="C538" s="83">
        <v>2945</v>
      </c>
      <c r="D538" s="83">
        <v>10687</v>
      </c>
      <c r="E538" s="83">
        <v>1770</v>
      </c>
      <c r="F538" s="85">
        <f t="shared" si="25"/>
        <v>20880</v>
      </c>
      <c r="G538" s="83">
        <v>121856</v>
      </c>
      <c r="H538" s="83">
        <v>981.76999999999987</v>
      </c>
      <c r="I538" s="83">
        <v>18.169999999999998</v>
      </c>
      <c r="J538" s="83">
        <v>1184.1499999999999</v>
      </c>
      <c r="K538" s="83">
        <v>12.540000000000003</v>
      </c>
      <c r="L538" s="83">
        <f t="shared" si="24"/>
        <v>-908.14999999999964</v>
      </c>
      <c r="M538" s="83">
        <v>1288.48</v>
      </c>
      <c r="N538">
        <f t="shared" si="26"/>
        <v>11197</v>
      </c>
    </row>
    <row r="539" spans="1:14">
      <c r="A539">
        <v>11198</v>
      </c>
      <c r="B539" s="83">
        <v>60234</v>
      </c>
      <c r="C539" s="83">
        <v>2485</v>
      </c>
      <c r="D539" s="83">
        <v>5851</v>
      </c>
      <c r="E539" s="83">
        <v>1043</v>
      </c>
      <c r="F539" s="85">
        <f t="shared" si="25"/>
        <v>16746</v>
      </c>
      <c r="G539" s="83">
        <v>81389</v>
      </c>
      <c r="H539" s="83">
        <v>827.80150000000003</v>
      </c>
      <c r="I539" s="83">
        <v>17.261799999999997</v>
      </c>
      <c r="J539" s="83">
        <v>43.317599999999999</v>
      </c>
      <c r="K539" s="83">
        <v>7.2121000000000004</v>
      </c>
      <c r="L539" s="83">
        <f t="shared" si="24"/>
        <v>192.75859999999994</v>
      </c>
      <c r="M539" s="83">
        <v>1088.3516</v>
      </c>
      <c r="N539">
        <f t="shared" si="26"/>
        <v>11198</v>
      </c>
    </row>
    <row r="540" spans="1:14">
      <c r="A540">
        <v>11199</v>
      </c>
      <c r="B540" s="83">
        <v>58027</v>
      </c>
      <c r="C540" s="83">
        <v>2584</v>
      </c>
      <c r="D540" s="83">
        <v>9186</v>
      </c>
      <c r="E540" s="83">
        <v>1714</v>
      </c>
      <c r="F540" s="85">
        <f t="shared" si="25"/>
        <v>15207</v>
      </c>
      <c r="G540" s="83">
        <v>81550</v>
      </c>
      <c r="H540" s="83">
        <v>833.18740000000003</v>
      </c>
      <c r="I540" s="83">
        <v>21.509199999999996</v>
      </c>
      <c r="J540" s="83">
        <v>110.64570000000001</v>
      </c>
      <c r="K540" s="83">
        <v>17.158800000000003</v>
      </c>
      <c r="L540" s="83">
        <f t="shared" si="24"/>
        <v>96.133799999999994</v>
      </c>
      <c r="M540" s="83">
        <v>1078.6349</v>
      </c>
      <c r="N540">
        <f t="shared" si="26"/>
        <v>11199</v>
      </c>
    </row>
    <row r="541" spans="1:14">
      <c r="A541">
        <v>11200</v>
      </c>
      <c r="B541" s="83">
        <v>54642</v>
      </c>
      <c r="C541" s="83">
        <v>1861</v>
      </c>
      <c r="D541" s="83">
        <v>1706</v>
      </c>
      <c r="E541" s="83">
        <v>240</v>
      </c>
      <c r="F541" s="85">
        <f t="shared" si="25"/>
        <v>26307</v>
      </c>
      <c r="G541" s="83">
        <v>81034</v>
      </c>
      <c r="H541" s="83">
        <v>791.33</v>
      </c>
      <c r="I541" s="83">
        <v>15.114000000000003</v>
      </c>
      <c r="J541" s="83">
        <v>15.870000000000001</v>
      </c>
      <c r="K541" s="83">
        <v>2.4650000000000003</v>
      </c>
      <c r="L541" s="83">
        <f t="shared" si="24"/>
        <v>555.48099999999988</v>
      </c>
      <c r="M541" s="83">
        <v>1380.26</v>
      </c>
      <c r="N541">
        <f t="shared" si="26"/>
        <v>11200</v>
      </c>
    </row>
    <row r="542" spans="1:14">
      <c r="A542">
        <v>11201</v>
      </c>
      <c r="B542" s="83">
        <v>57187</v>
      </c>
      <c r="C542" s="83">
        <v>3973</v>
      </c>
      <c r="D542" s="83">
        <v>9640</v>
      </c>
      <c r="E542" s="83">
        <v>1768</v>
      </c>
      <c r="F542" s="85">
        <f t="shared" si="25"/>
        <v>13785</v>
      </c>
      <c r="G542" s="83">
        <v>78407</v>
      </c>
      <c r="H542" s="83">
        <v>18881.810000000001</v>
      </c>
      <c r="I542" s="83">
        <v>664.08000000000015</v>
      </c>
      <c r="J542" s="83">
        <v>146.91</v>
      </c>
      <c r="K542" s="83">
        <v>27.669999999999998</v>
      </c>
      <c r="L542" s="83">
        <f t="shared" si="24"/>
        <v>-17830.82</v>
      </c>
      <c r="M542" s="83">
        <v>1889.6499999999999</v>
      </c>
      <c r="N542">
        <f t="shared" si="26"/>
        <v>11201</v>
      </c>
    </row>
    <row r="543" spans="1:14">
      <c r="A543">
        <v>11202</v>
      </c>
      <c r="B543" s="83">
        <v>62907</v>
      </c>
      <c r="C543" s="83">
        <v>2764</v>
      </c>
      <c r="D543" s="83">
        <v>5929</v>
      </c>
      <c r="E543" s="83">
        <v>1099</v>
      </c>
      <c r="F543" s="85">
        <f t="shared" si="25"/>
        <v>9117</v>
      </c>
      <c r="G543" s="83">
        <v>76288</v>
      </c>
      <c r="H543" s="83">
        <v>823.96530000000007</v>
      </c>
      <c r="I543" s="83">
        <v>23.726600000000001</v>
      </c>
      <c r="J543" s="83">
        <v>38.367800000000003</v>
      </c>
      <c r="K543" s="83">
        <v>6.3887</v>
      </c>
      <c r="L543" s="83">
        <f t="shared" si="24"/>
        <v>22.972399999999908</v>
      </c>
      <c r="M543" s="83">
        <v>915.42079999999999</v>
      </c>
      <c r="N543">
        <f t="shared" si="26"/>
        <v>11202</v>
      </c>
    </row>
    <row r="544" spans="1:14">
      <c r="A544">
        <v>11203</v>
      </c>
      <c r="B544" s="83">
        <v>38632</v>
      </c>
      <c r="C544" s="83">
        <v>2047</v>
      </c>
      <c r="D544" s="83">
        <v>6686</v>
      </c>
      <c r="E544" s="83">
        <v>1408</v>
      </c>
      <c r="F544" s="85">
        <f t="shared" si="25"/>
        <v>12246</v>
      </c>
      <c r="G544" s="83">
        <v>56925</v>
      </c>
      <c r="H544" s="83">
        <v>1153.3399999999999</v>
      </c>
      <c r="I544" s="83">
        <v>38.631299999999996</v>
      </c>
      <c r="J544" s="83">
        <v>138.76390000000001</v>
      </c>
      <c r="K544" s="83">
        <v>32.330099999999995</v>
      </c>
      <c r="L544" s="83">
        <f t="shared" si="24"/>
        <v>96.637300000000153</v>
      </c>
      <c r="M544" s="83">
        <v>1459.7026000000001</v>
      </c>
      <c r="N544">
        <f t="shared" si="26"/>
        <v>11203</v>
      </c>
    </row>
    <row r="545" spans="1:14">
      <c r="A545">
        <v>11204</v>
      </c>
      <c r="B545" s="83">
        <v>48792</v>
      </c>
      <c r="C545" s="83">
        <v>3862</v>
      </c>
      <c r="D545" s="83">
        <v>8737</v>
      </c>
      <c r="E545" s="83">
        <v>831</v>
      </c>
      <c r="F545" s="85">
        <f t="shared" si="25"/>
        <v>35385</v>
      </c>
      <c r="G545" s="83">
        <v>89883</v>
      </c>
      <c r="H545" s="83">
        <v>1280.9227999999998</v>
      </c>
      <c r="I545" s="83">
        <v>62.16940000000001</v>
      </c>
      <c r="J545" s="83">
        <v>140.7876</v>
      </c>
      <c r="K545" s="83">
        <v>4.2630999999999997</v>
      </c>
      <c r="L545" s="83">
        <f t="shared" si="24"/>
        <v>381.16239999999993</v>
      </c>
      <c r="M545" s="83">
        <v>1869.3052999999998</v>
      </c>
      <c r="N545">
        <f t="shared" si="26"/>
        <v>11204</v>
      </c>
    </row>
    <row r="546" spans="1:14">
      <c r="A546">
        <v>11205</v>
      </c>
      <c r="B546" s="83">
        <v>78451</v>
      </c>
      <c r="C546" s="83">
        <v>6379</v>
      </c>
      <c r="D546" s="83">
        <v>22703</v>
      </c>
      <c r="E546" s="83">
        <v>2479</v>
      </c>
      <c r="F546" s="85">
        <f t="shared" si="25"/>
        <v>19373</v>
      </c>
      <c r="G546" s="83">
        <v>116627</v>
      </c>
      <c r="H546" s="83">
        <v>3822.1113999999998</v>
      </c>
      <c r="I546" s="83">
        <v>177.24189999999999</v>
      </c>
      <c r="J546" s="83">
        <v>555.10860000000002</v>
      </c>
      <c r="K546" s="83">
        <v>87.262499999999989</v>
      </c>
      <c r="L546" s="83">
        <f t="shared" si="24"/>
        <v>675.44100000000003</v>
      </c>
      <c r="M546" s="83">
        <v>5317.1653999999999</v>
      </c>
      <c r="N546">
        <f t="shared" si="26"/>
        <v>11205</v>
      </c>
    </row>
    <row r="547" spans="1:14">
      <c r="A547">
        <v>11206</v>
      </c>
      <c r="B547" s="83">
        <v>33683</v>
      </c>
      <c r="C547" s="83">
        <v>1488</v>
      </c>
      <c r="D547" s="83">
        <v>4631</v>
      </c>
      <c r="E547" s="83">
        <v>1061</v>
      </c>
      <c r="F547" s="85">
        <f t="shared" si="25"/>
        <v>7597</v>
      </c>
      <c r="G547" s="83">
        <v>45484</v>
      </c>
      <c r="H547" s="83">
        <v>722.57580000000007</v>
      </c>
      <c r="I547" s="83">
        <v>15.706700000000003</v>
      </c>
      <c r="J547" s="83">
        <v>67.590099999999993</v>
      </c>
      <c r="K547" s="83">
        <v>29.177000000000003</v>
      </c>
      <c r="L547" s="83">
        <f t="shared" si="24"/>
        <v>35.987099999999913</v>
      </c>
      <c r="M547" s="83">
        <v>871.0367</v>
      </c>
      <c r="N547">
        <f t="shared" si="26"/>
        <v>11206</v>
      </c>
    </row>
    <row r="548" spans="1:14">
      <c r="A548">
        <v>11207</v>
      </c>
      <c r="B548" s="83">
        <v>26349</v>
      </c>
      <c r="C548" s="83">
        <v>1376</v>
      </c>
      <c r="D548" s="83">
        <v>2828</v>
      </c>
      <c r="E548" s="83">
        <v>367</v>
      </c>
      <c r="F548" s="85">
        <f t="shared" si="25"/>
        <v>11391</v>
      </c>
      <c r="G548" s="83">
        <v>39559</v>
      </c>
      <c r="H548" s="83">
        <v>861.75390000000004</v>
      </c>
      <c r="I548" s="83">
        <v>11.499699999999999</v>
      </c>
      <c r="J548" s="83">
        <v>42.734000000000002</v>
      </c>
      <c r="K548" s="83">
        <v>1.1669</v>
      </c>
      <c r="L548" s="83">
        <f t="shared" si="24"/>
        <v>244.37529999999995</v>
      </c>
      <c r="M548" s="83">
        <v>1161.5298</v>
      </c>
      <c r="N548">
        <f t="shared" si="26"/>
        <v>11207</v>
      </c>
    </row>
    <row r="549" spans="1:14">
      <c r="A549">
        <v>11208</v>
      </c>
      <c r="B549" s="83">
        <v>32239</v>
      </c>
      <c r="C549" s="83">
        <v>1656</v>
      </c>
      <c r="D549" s="83">
        <v>2593</v>
      </c>
      <c r="E549" s="83">
        <v>265</v>
      </c>
      <c r="F549" s="85">
        <f t="shared" si="25"/>
        <v>13502</v>
      </c>
      <c r="G549" s="83">
        <v>46943</v>
      </c>
      <c r="H549" s="83">
        <v>852.09270000000004</v>
      </c>
      <c r="I549" s="83">
        <v>20.928400000000003</v>
      </c>
      <c r="J549" s="83">
        <v>30.474</v>
      </c>
      <c r="K549" s="83">
        <v>11.613899999999999</v>
      </c>
      <c r="L549" s="83">
        <f t="shared" si="24"/>
        <v>392.30600000000038</v>
      </c>
      <c r="M549" s="83">
        <v>1307.4150000000004</v>
      </c>
      <c r="N549">
        <f t="shared" si="26"/>
        <v>11208</v>
      </c>
    </row>
    <row r="550" spans="1:14">
      <c r="A550">
        <v>11209</v>
      </c>
      <c r="B550" s="83">
        <v>53692</v>
      </c>
      <c r="C550" s="83">
        <v>3652</v>
      </c>
      <c r="D550" s="83">
        <v>28826</v>
      </c>
      <c r="E550" s="83">
        <v>2747</v>
      </c>
      <c r="F550" s="85">
        <f t="shared" si="25"/>
        <v>11676</v>
      </c>
      <c r="G550" s="83">
        <v>93289</v>
      </c>
      <c r="H550" s="83">
        <v>589.13990000000001</v>
      </c>
      <c r="I550" s="83">
        <v>25.9313</v>
      </c>
      <c r="J550" s="83">
        <v>48.856000000000002</v>
      </c>
      <c r="K550" s="83">
        <v>1.5598999999999998</v>
      </c>
      <c r="L550" s="83">
        <f t="shared" si="24"/>
        <v>16.608700000000049</v>
      </c>
      <c r="M550" s="83">
        <v>682.09580000000005</v>
      </c>
      <c r="N550">
        <f t="shared" si="26"/>
        <v>11209</v>
      </c>
    </row>
    <row r="551" spans="1:14">
      <c r="A551">
        <v>11210</v>
      </c>
      <c r="B551" s="83">
        <v>94220</v>
      </c>
      <c r="C551" s="83">
        <v>4349</v>
      </c>
      <c r="D551" s="83">
        <v>16471</v>
      </c>
      <c r="E551" s="83">
        <v>1986</v>
      </c>
      <c r="F551" s="85">
        <f t="shared" si="25"/>
        <v>10219</v>
      </c>
      <c r="G551" s="83">
        <v>118547</v>
      </c>
      <c r="H551" s="83">
        <v>3788.5800000000004</v>
      </c>
      <c r="I551" s="83">
        <v>82.76</v>
      </c>
      <c r="J551" s="83">
        <v>466.83</v>
      </c>
      <c r="K551" s="83">
        <v>59.989999999999995</v>
      </c>
      <c r="L551" s="83">
        <f t="shared" si="24"/>
        <v>80.20999999999863</v>
      </c>
      <c r="M551" s="83">
        <v>4478.369999999999</v>
      </c>
      <c r="N551">
        <f t="shared" si="26"/>
        <v>11210</v>
      </c>
    </row>
    <row r="552" spans="1:14">
      <c r="A552">
        <v>11211</v>
      </c>
      <c r="B552" s="83">
        <v>63468</v>
      </c>
      <c r="C552" s="83">
        <v>4059</v>
      </c>
      <c r="D552" s="83">
        <v>6511</v>
      </c>
      <c r="E552" s="83">
        <v>740</v>
      </c>
      <c r="F552" s="85">
        <f t="shared" si="25"/>
        <v>12740</v>
      </c>
      <c r="G552" s="83">
        <v>79400</v>
      </c>
      <c r="H552" s="83">
        <v>1349.8629000000001</v>
      </c>
      <c r="I552" s="83">
        <v>45.545699999999997</v>
      </c>
      <c r="J552" s="83">
        <v>100.23999999999998</v>
      </c>
      <c r="K552" s="83">
        <v>10.414400000000001</v>
      </c>
      <c r="L552" s="83">
        <f t="shared" si="24"/>
        <v>34.631999999999863</v>
      </c>
      <c r="M552" s="83">
        <v>1540.6949999999999</v>
      </c>
      <c r="N552">
        <f t="shared" si="26"/>
        <v>11211</v>
      </c>
    </row>
    <row r="553" spans="1:14">
      <c r="A553">
        <v>11212</v>
      </c>
      <c r="B553" s="83">
        <v>107816</v>
      </c>
      <c r="C553" s="83">
        <v>6934</v>
      </c>
      <c r="D553" s="83">
        <v>15891</v>
      </c>
      <c r="E553" s="83">
        <v>1731</v>
      </c>
      <c r="F553" s="85">
        <f t="shared" si="25"/>
        <v>20710</v>
      </c>
      <c r="G553" s="83">
        <v>139214</v>
      </c>
      <c r="H553" s="83">
        <v>4099.6400000000003</v>
      </c>
      <c r="I553" s="83">
        <v>120.13</v>
      </c>
      <c r="J553" s="83">
        <v>320.79999999999995</v>
      </c>
      <c r="K553" s="83">
        <v>41.239999999999995</v>
      </c>
      <c r="L553" s="83">
        <f t="shared" si="24"/>
        <v>157.40999999999997</v>
      </c>
      <c r="M553" s="83">
        <v>4739.22</v>
      </c>
      <c r="N553">
        <f t="shared" si="26"/>
        <v>11212</v>
      </c>
    </row>
    <row r="554" spans="1:14">
      <c r="A554">
        <v>11213</v>
      </c>
      <c r="B554" s="83">
        <v>58605</v>
      </c>
      <c r="C554" s="83">
        <v>3534</v>
      </c>
      <c r="D554" s="83">
        <v>12131</v>
      </c>
      <c r="E554" s="83">
        <v>1699</v>
      </c>
      <c r="F554" s="85">
        <f t="shared" si="25"/>
        <v>12955</v>
      </c>
      <c r="G554" s="83">
        <v>81856</v>
      </c>
      <c r="H554" s="83">
        <v>1112.6289999999999</v>
      </c>
      <c r="I554" s="83">
        <v>54.706000000000003</v>
      </c>
      <c r="J554" s="83">
        <v>104.836</v>
      </c>
      <c r="K554" s="83">
        <v>21.603000000000002</v>
      </c>
      <c r="L554" s="83">
        <f t="shared" si="24"/>
        <v>167.34800000000035</v>
      </c>
      <c r="M554" s="83">
        <v>1461.1220000000003</v>
      </c>
      <c r="N554">
        <f t="shared" si="26"/>
        <v>11213</v>
      </c>
    </row>
    <row r="555" spans="1:14">
      <c r="A555">
        <v>11214</v>
      </c>
      <c r="B555" s="83">
        <v>141365</v>
      </c>
      <c r="C555" s="83">
        <v>8203</v>
      </c>
      <c r="D555" s="83">
        <v>20568</v>
      </c>
      <c r="E555" s="83">
        <v>1745</v>
      </c>
      <c r="F555" s="85">
        <f t="shared" si="25"/>
        <v>17365</v>
      </c>
      <c r="G555" s="83">
        <v>172840</v>
      </c>
      <c r="H555" s="83">
        <v>3532.0234</v>
      </c>
      <c r="I555" s="83">
        <v>121.0643</v>
      </c>
      <c r="J555" s="83">
        <v>383.75890000000004</v>
      </c>
      <c r="K555" s="83">
        <v>25.5046</v>
      </c>
      <c r="L555" s="83">
        <f t="shared" si="24"/>
        <v>11.542800000000152</v>
      </c>
      <c r="M555" s="83">
        <v>4073.8940000000002</v>
      </c>
      <c r="N555">
        <f t="shared" si="26"/>
        <v>11214</v>
      </c>
    </row>
    <row r="556" spans="1:14">
      <c r="A556">
        <v>11215</v>
      </c>
      <c r="B556" s="83">
        <v>67699</v>
      </c>
      <c r="C556" s="83">
        <v>2992</v>
      </c>
      <c r="D556" s="83">
        <v>9563</v>
      </c>
      <c r="E556" s="83">
        <v>1121</v>
      </c>
      <c r="F556" s="85">
        <f t="shared" si="25"/>
        <v>9653</v>
      </c>
      <c r="G556" s="83">
        <v>85044</v>
      </c>
      <c r="H556" s="83">
        <v>1554.8490000000002</v>
      </c>
      <c r="I556" s="83">
        <v>43.8401</v>
      </c>
      <c r="J556" s="83">
        <v>145.73099999999999</v>
      </c>
      <c r="K556" s="83">
        <v>4.9291999999999998</v>
      </c>
      <c r="L556" s="83">
        <f t="shared" si="24"/>
        <v>44.799399999999572</v>
      </c>
      <c r="M556" s="83">
        <v>1794.1486999999997</v>
      </c>
      <c r="N556">
        <f t="shared" si="26"/>
        <v>11215</v>
      </c>
    </row>
    <row r="557" spans="1:14">
      <c r="A557">
        <v>11216</v>
      </c>
      <c r="B557" s="83">
        <v>80568</v>
      </c>
      <c r="C557" s="83">
        <v>2835</v>
      </c>
      <c r="D557" s="83">
        <v>7282</v>
      </c>
      <c r="E557" s="83">
        <v>1016</v>
      </c>
      <c r="F557" s="85">
        <f t="shared" si="25"/>
        <v>14420</v>
      </c>
      <c r="G557" s="83">
        <v>100451</v>
      </c>
      <c r="H557" s="83">
        <v>1650.4089000000001</v>
      </c>
      <c r="I557" s="83">
        <v>35.479699999999994</v>
      </c>
      <c r="J557" s="83">
        <v>101.9986</v>
      </c>
      <c r="K557" s="83">
        <v>11.875500000000001</v>
      </c>
      <c r="L557" s="83">
        <f t="shared" si="24"/>
        <v>52.928999999999974</v>
      </c>
      <c r="M557" s="83">
        <v>1852.6917000000001</v>
      </c>
      <c r="N557">
        <f t="shared" si="26"/>
        <v>11216</v>
      </c>
    </row>
    <row r="558" spans="1:14">
      <c r="A558">
        <v>11217</v>
      </c>
      <c r="B558" s="83">
        <v>65405</v>
      </c>
      <c r="C558" s="83">
        <v>5296</v>
      </c>
      <c r="D558" s="83">
        <v>18744</v>
      </c>
      <c r="E558" s="83">
        <v>1354</v>
      </c>
      <c r="F558" s="85">
        <f t="shared" si="25"/>
        <v>16298</v>
      </c>
      <c r="G558" s="83">
        <v>96505</v>
      </c>
      <c r="H558" s="83">
        <v>1542.0939999999998</v>
      </c>
      <c r="I558" s="83">
        <v>83511.224499999982</v>
      </c>
      <c r="J558" s="83">
        <v>221.22160000000002</v>
      </c>
      <c r="K558" s="83">
        <v>67.151300000000006</v>
      </c>
      <c r="L558" s="83">
        <f t="shared" si="24"/>
        <v>-83431.655999999988</v>
      </c>
      <c r="M558" s="83">
        <v>1910.0353999999998</v>
      </c>
      <c r="N558">
        <f t="shared" si="26"/>
        <v>11217</v>
      </c>
    </row>
    <row r="559" spans="1:14">
      <c r="A559">
        <v>11218</v>
      </c>
      <c r="B559" s="83">
        <v>113907</v>
      </c>
      <c r="C559" s="83">
        <v>8709</v>
      </c>
      <c r="D559" s="83">
        <v>22048</v>
      </c>
      <c r="E559" s="83">
        <v>2679</v>
      </c>
      <c r="F559" s="85">
        <f t="shared" si="25"/>
        <v>36798</v>
      </c>
      <c r="G559" s="83">
        <v>166723</v>
      </c>
      <c r="H559" s="83">
        <v>4059.5372000000007</v>
      </c>
      <c r="I559" s="83">
        <v>30.841899999999999</v>
      </c>
      <c r="J559" s="83">
        <v>188.2482</v>
      </c>
      <c r="K559" s="83">
        <v>24.979199999999999</v>
      </c>
      <c r="L559" s="83">
        <f t="shared" si="24"/>
        <v>476.89399999999944</v>
      </c>
      <c r="M559" s="83">
        <v>4780.5005000000001</v>
      </c>
      <c r="N559">
        <f t="shared" si="26"/>
        <v>11218</v>
      </c>
    </row>
    <row r="560" spans="1:14">
      <c r="A560">
        <v>11219</v>
      </c>
      <c r="B560" s="83">
        <v>56398</v>
      </c>
      <c r="C560" s="83">
        <v>3693</v>
      </c>
      <c r="D560" s="83">
        <v>8510</v>
      </c>
      <c r="E560" s="83">
        <v>26</v>
      </c>
      <c r="F560" s="85">
        <f t="shared" si="25"/>
        <v>6840</v>
      </c>
      <c r="G560" s="83">
        <v>68081</v>
      </c>
      <c r="H560" s="83">
        <v>1384.69</v>
      </c>
      <c r="I560" s="83">
        <v>48.849999999999994</v>
      </c>
      <c r="J560" s="83">
        <v>164.93</v>
      </c>
      <c r="K560" s="83">
        <v>36.190000000000005</v>
      </c>
      <c r="L560" s="83">
        <f t="shared" si="24"/>
        <v>-2.0605739337042905E-13</v>
      </c>
      <c r="M560" s="83">
        <v>1634.6599999999999</v>
      </c>
      <c r="N560">
        <f t="shared" si="26"/>
        <v>11219</v>
      </c>
    </row>
    <row r="561" spans="1:14">
      <c r="A561">
        <v>11220</v>
      </c>
      <c r="B561" s="83">
        <v>49560</v>
      </c>
      <c r="C561" s="83">
        <v>1842</v>
      </c>
      <c r="D561" s="83">
        <v>3228</v>
      </c>
      <c r="E561" s="83">
        <v>296</v>
      </c>
      <c r="F561" s="85">
        <f t="shared" si="25"/>
        <v>7501</v>
      </c>
      <c r="G561" s="83">
        <v>58743</v>
      </c>
      <c r="H561" s="83">
        <v>1399.0926999999999</v>
      </c>
      <c r="I561" s="83">
        <v>34.385100000000001</v>
      </c>
      <c r="J561" s="83">
        <v>35.752099999999999</v>
      </c>
      <c r="K561" s="83">
        <v>1.4215</v>
      </c>
      <c r="L561" s="83">
        <f t="shared" si="24"/>
        <v>54.040500000000115</v>
      </c>
      <c r="M561" s="83">
        <v>1524.6919</v>
      </c>
      <c r="N561">
        <f t="shared" si="26"/>
        <v>11220</v>
      </c>
    </row>
    <row r="562" spans="1:14">
      <c r="A562">
        <v>11221</v>
      </c>
      <c r="B562" s="83">
        <v>71681</v>
      </c>
      <c r="C562" s="83">
        <v>7855</v>
      </c>
      <c r="D562" s="83">
        <v>46636</v>
      </c>
      <c r="E562" s="83">
        <v>5782</v>
      </c>
      <c r="F562" s="85">
        <f t="shared" si="25"/>
        <v>39196</v>
      </c>
      <c r="G562" s="83">
        <v>155440</v>
      </c>
      <c r="H562" s="83">
        <v>3033.2988000000005</v>
      </c>
      <c r="I562" s="83">
        <v>127.7996</v>
      </c>
      <c r="J562" s="83">
        <v>513.39350000000002</v>
      </c>
      <c r="K562" s="83">
        <v>54.414600000000007</v>
      </c>
      <c r="L562" s="83">
        <f t="shared" si="24"/>
        <v>129.18369999999953</v>
      </c>
      <c r="M562" s="83">
        <v>3858.0902000000001</v>
      </c>
      <c r="N562">
        <f t="shared" si="26"/>
        <v>11221</v>
      </c>
    </row>
    <row r="563" spans="1:14">
      <c r="A563">
        <v>11222</v>
      </c>
      <c r="B563" s="83">
        <v>48017</v>
      </c>
      <c r="C563" s="83">
        <v>3022</v>
      </c>
      <c r="D563" s="83">
        <v>11970</v>
      </c>
      <c r="E563" s="83">
        <v>1220</v>
      </c>
      <c r="F563" s="85">
        <f t="shared" si="25"/>
        <v>10605</v>
      </c>
      <c r="G563" s="83">
        <v>68790</v>
      </c>
      <c r="H563" s="83">
        <v>1350.83</v>
      </c>
      <c r="I563" s="83">
        <v>51.919999999999995</v>
      </c>
      <c r="J563" s="83">
        <v>114.9</v>
      </c>
      <c r="K563" s="83">
        <v>9.15</v>
      </c>
      <c r="L563" s="83">
        <f t="shared" si="24"/>
        <v>39.860000000000163</v>
      </c>
      <c r="M563" s="83">
        <v>1566.66</v>
      </c>
      <c r="N563">
        <f t="shared" si="26"/>
        <v>11222</v>
      </c>
    </row>
    <row r="564" spans="1:14">
      <c r="A564">
        <v>11223</v>
      </c>
      <c r="B564" s="83">
        <v>109898.5</v>
      </c>
      <c r="C564" s="83">
        <v>8819</v>
      </c>
      <c r="D564" s="83">
        <v>53242</v>
      </c>
      <c r="E564" s="83">
        <v>7019</v>
      </c>
      <c r="F564" s="85">
        <f t="shared" si="25"/>
        <v>17655.5</v>
      </c>
      <c r="G564" s="83">
        <v>178996</v>
      </c>
      <c r="H564" s="83">
        <v>2477.44</v>
      </c>
      <c r="I564" s="83">
        <v>103.93559999999999</v>
      </c>
      <c r="J564" s="83">
        <v>459.27</v>
      </c>
      <c r="K564" s="83">
        <v>25.586000000000002</v>
      </c>
      <c r="L564" s="83">
        <f t="shared" si="24"/>
        <v>-77.129600000000195</v>
      </c>
      <c r="M564" s="83">
        <v>2989.1019999999999</v>
      </c>
      <c r="N564">
        <f t="shared" si="26"/>
        <v>11223</v>
      </c>
    </row>
    <row r="565" spans="1:14">
      <c r="A565">
        <v>11224</v>
      </c>
      <c r="B565" s="83">
        <v>23354</v>
      </c>
      <c r="C565" s="83">
        <v>1958</v>
      </c>
      <c r="D565" s="83">
        <v>10898</v>
      </c>
      <c r="E565" s="83">
        <v>869</v>
      </c>
      <c r="F565" s="85">
        <f t="shared" si="25"/>
        <v>6737</v>
      </c>
      <c r="G565" s="83">
        <v>39900</v>
      </c>
      <c r="H565" s="83">
        <v>653.68300000000011</v>
      </c>
      <c r="I565" s="83">
        <v>13.6661</v>
      </c>
      <c r="J565" s="83">
        <v>32.726599999999991</v>
      </c>
      <c r="K565" s="83">
        <v>4.1557000000000004</v>
      </c>
      <c r="L565" s="83">
        <f t="shared" si="24"/>
        <v>5.667299999999865</v>
      </c>
      <c r="M565" s="83">
        <v>709.89869999999996</v>
      </c>
      <c r="N565">
        <f t="shared" si="26"/>
        <v>11224</v>
      </c>
    </row>
    <row r="566" spans="1:14">
      <c r="A566">
        <v>11225</v>
      </c>
      <c r="B566" s="83">
        <v>89758</v>
      </c>
      <c r="C566" s="83">
        <v>4774</v>
      </c>
      <c r="D566" s="83">
        <v>14272</v>
      </c>
      <c r="E566" s="83">
        <v>2071</v>
      </c>
      <c r="F566" s="85">
        <f t="shared" si="25"/>
        <v>12860</v>
      </c>
      <c r="G566" s="83">
        <v>114187</v>
      </c>
      <c r="H566" s="83">
        <v>1803.807</v>
      </c>
      <c r="I566" s="83">
        <v>54.435000000000002</v>
      </c>
      <c r="J566" s="83">
        <v>126.26899999999999</v>
      </c>
      <c r="K566" s="83">
        <v>11.837</v>
      </c>
      <c r="L566" s="83">
        <f t="shared" si="24"/>
        <v>60.201999999999714</v>
      </c>
      <c r="M566" s="83">
        <v>2056.5499999999997</v>
      </c>
      <c r="N566">
        <f t="shared" si="26"/>
        <v>11225</v>
      </c>
    </row>
    <row r="567" spans="1:14">
      <c r="A567">
        <v>11226</v>
      </c>
      <c r="B567" s="83">
        <v>87301</v>
      </c>
      <c r="C567" s="83">
        <v>4224</v>
      </c>
      <c r="D567" s="83">
        <v>19320</v>
      </c>
      <c r="E567" s="83">
        <v>1826</v>
      </c>
      <c r="F567" s="85">
        <f t="shared" si="25"/>
        <v>5245</v>
      </c>
      <c r="G567" s="83">
        <v>109468</v>
      </c>
      <c r="H567" s="83">
        <v>1845.19</v>
      </c>
      <c r="I567" s="83">
        <v>56.12</v>
      </c>
      <c r="J567" s="83">
        <v>95.18</v>
      </c>
      <c r="K567" s="83">
        <v>14.77</v>
      </c>
      <c r="L567" s="83">
        <f t="shared" si="24"/>
        <v>70.940000000000211</v>
      </c>
      <c r="M567" s="83">
        <v>2082.2000000000003</v>
      </c>
      <c r="N567">
        <f t="shared" si="26"/>
        <v>11226</v>
      </c>
    </row>
    <row r="568" spans="1:14">
      <c r="A568">
        <v>11227</v>
      </c>
      <c r="B568" s="83">
        <v>50437</v>
      </c>
      <c r="C568" s="83">
        <v>2798</v>
      </c>
      <c r="D568" s="83">
        <v>5863</v>
      </c>
      <c r="E568" s="83">
        <v>15</v>
      </c>
      <c r="F568" s="85">
        <f t="shared" si="25"/>
        <v>9218</v>
      </c>
      <c r="G568" s="83">
        <v>62735</v>
      </c>
      <c r="H568" s="83">
        <v>323</v>
      </c>
      <c r="I568" s="83">
        <v>19</v>
      </c>
      <c r="J568" s="83">
        <v>83</v>
      </c>
      <c r="K568" s="83">
        <v>0</v>
      </c>
      <c r="L568" s="83">
        <f t="shared" si="24"/>
        <v>758</v>
      </c>
      <c r="M568" s="83">
        <v>1183</v>
      </c>
      <c r="N568">
        <f t="shared" si="26"/>
        <v>11227</v>
      </c>
    </row>
    <row r="569" spans="1:14">
      <c r="A569">
        <v>11228</v>
      </c>
      <c r="B569" s="83">
        <v>50070</v>
      </c>
      <c r="C569" s="83">
        <v>2310</v>
      </c>
      <c r="D569" s="83">
        <v>4830</v>
      </c>
      <c r="E569" s="83">
        <v>647</v>
      </c>
      <c r="F569" s="85">
        <f t="shared" si="25"/>
        <v>8291</v>
      </c>
      <c r="G569" s="83">
        <v>61528</v>
      </c>
      <c r="H569" s="83">
        <v>309.78399999999999</v>
      </c>
      <c r="I569" s="83">
        <v>9.2415000000000003</v>
      </c>
      <c r="J569" s="83">
        <v>32.596299999999992</v>
      </c>
      <c r="K569" s="83">
        <v>2490.5687999999996</v>
      </c>
      <c r="L569" s="83">
        <f t="shared" si="24"/>
        <v>-2466.0212999999994</v>
      </c>
      <c r="M569" s="83">
        <v>376.16929999999996</v>
      </c>
      <c r="N569">
        <f t="shared" si="26"/>
        <v>11228</v>
      </c>
    </row>
    <row r="570" spans="1:14">
      <c r="A570">
        <v>11229</v>
      </c>
      <c r="B570" s="83">
        <v>63910</v>
      </c>
      <c r="C570" s="83">
        <v>2666</v>
      </c>
      <c r="D570" s="83">
        <v>6084</v>
      </c>
      <c r="E570" s="83">
        <v>979</v>
      </c>
      <c r="F570" s="85">
        <f t="shared" si="25"/>
        <v>11506</v>
      </c>
      <c r="G570" s="83">
        <v>79813</v>
      </c>
      <c r="H570" s="83">
        <v>1538.54</v>
      </c>
      <c r="I570" s="83">
        <v>45.540000000000006</v>
      </c>
      <c r="J570" s="83">
        <v>75.7</v>
      </c>
      <c r="K570" s="83">
        <v>10.650000000000002</v>
      </c>
      <c r="L570" s="83">
        <f t="shared" si="24"/>
        <v>40.060000000000031</v>
      </c>
      <c r="M570" s="83">
        <v>1710.49</v>
      </c>
      <c r="N570">
        <f t="shared" si="26"/>
        <v>11229</v>
      </c>
    </row>
    <row r="571" spans="1:14">
      <c r="A571">
        <v>11230</v>
      </c>
      <c r="B571" s="83">
        <v>99343</v>
      </c>
      <c r="C571" s="83">
        <v>5532</v>
      </c>
      <c r="D571" s="83">
        <v>8813</v>
      </c>
      <c r="E571" s="83">
        <v>1292</v>
      </c>
      <c r="F571" s="85">
        <f t="shared" si="25"/>
        <v>22565</v>
      </c>
      <c r="G571" s="83">
        <v>126481</v>
      </c>
      <c r="H571" s="83">
        <v>3431.2200000000007</v>
      </c>
      <c r="I571" s="83">
        <v>117.99000000000001</v>
      </c>
      <c r="J571" s="83">
        <v>162.42000000000002</v>
      </c>
      <c r="K571" s="83">
        <v>25.13</v>
      </c>
      <c r="L571" s="83">
        <f t="shared" ref="L571:L634" si="27">M571-H571-I571-J571-K571</f>
        <v>125.53999999999945</v>
      </c>
      <c r="M571" s="83">
        <v>3862.3</v>
      </c>
      <c r="N571">
        <f t="shared" si="26"/>
        <v>11230</v>
      </c>
    </row>
    <row r="572" spans="1:14">
      <c r="A572">
        <v>11231</v>
      </c>
      <c r="B572" s="83">
        <v>139402</v>
      </c>
      <c r="C572" s="83">
        <v>5995</v>
      </c>
      <c r="D572" s="83">
        <v>10740</v>
      </c>
      <c r="E572" s="83">
        <v>2047</v>
      </c>
      <c r="F572" s="85">
        <f t="shared" si="25"/>
        <v>19113</v>
      </c>
      <c r="G572" s="83">
        <v>165307</v>
      </c>
      <c r="H572" s="83">
        <v>5004.1230999999998</v>
      </c>
      <c r="I572" s="83">
        <v>172.28190000000001</v>
      </c>
      <c r="J572" s="83">
        <v>267.33940000000001</v>
      </c>
      <c r="K572" s="83">
        <v>37.456900000000005</v>
      </c>
      <c r="L572" s="83">
        <f t="shared" si="27"/>
        <v>271.68890000000187</v>
      </c>
      <c r="M572" s="83">
        <v>5752.8902000000016</v>
      </c>
      <c r="N572">
        <f t="shared" si="26"/>
        <v>11231</v>
      </c>
    </row>
    <row r="573" spans="1:14">
      <c r="A573">
        <v>11232</v>
      </c>
      <c r="B573" s="83">
        <v>110486</v>
      </c>
      <c r="C573" s="83">
        <v>11086</v>
      </c>
      <c r="D573" s="83">
        <v>16040</v>
      </c>
      <c r="E573" s="83">
        <v>2566</v>
      </c>
      <c r="F573" s="85">
        <f t="shared" si="25"/>
        <v>33522</v>
      </c>
      <c r="G573" s="83">
        <v>151528</v>
      </c>
      <c r="H573" s="83">
        <v>4502.5311000000002</v>
      </c>
      <c r="I573" s="83">
        <v>276.59280000000001</v>
      </c>
      <c r="J573" s="83">
        <v>473.67770000000007</v>
      </c>
      <c r="K573" s="83">
        <v>61.350000000000009</v>
      </c>
      <c r="L573" s="83">
        <f t="shared" si="27"/>
        <v>118.36219999999948</v>
      </c>
      <c r="M573" s="83">
        <v>5432.5137999999997</v>
      </c>
      <c r="N573">
        <f t="shared" si="26"/>
        <v>11232</v>
      </c>
    </row>
    <row r="574" spans="1:14">
      <c r="A574">
        <v>11233</v>
      </c>
      <c r="B574" s="83">
        <v>86960</v>
      </c>
      <c r="C574" s="83">
        <v>4977</v>
      </c>
      <c r="D574" s="83">
        <v>10875</v>
      </c>
      <c r="E574" s="83">
        <v>1844</v>
      </c>
      <c r="F574" s="85">
        <f t="shared" si="25"/>
        <v>21113</v>
      </c>
      <c r="G574" s="83">
        <v>115815</v>
      </c>
      <c r="H574" s="83">
        <v>1574.1785999999997</v>
      </c>
      <c r="I574" s="83">
        <v>61.391000000000005</v>
      </c>
      <c r="J574" s="83">
        <v>97.405899999999988</v>
      </c>
      <c r="K574" s="83">
        <v>24.634799999999998</v>
      </c>
      <c r="L574" s="83">
        <f t="shared" si="27"/>
        <v>49.752400000000165</v>
      </c>
      <c r="M574" s="83">
        <v>1807.3626999999999</v>
      </c>
      <c r="N574">
        <f t="shared" si="26"/>
        <v>11233</v>
      </c>
    </row>
    <row r="575" spans="1:14">
      <c r="A575">
        <v>11234</v>
      </c>
      <c r="B575" s="83">
        <v>69911</v>
      </c>
      <c r="C575" s="83">
        <v>14012</v>
      </c>
      <c r="D575" s="83">
        <v>12635</v>
      </c>
      <c r="E575" s="83">
        <v>2576</v>
      </c>
      <c r="F575" s="85">
        <f t="shared" si="25"/>
        <v>33143</v>
      </c>
      <c r="G575" s="83">
        <v>104253</v>
      </c>
      <c r="H575" s="83">
        <v>997.18290000000002</v>
      </c>
      <c r="I575" s="83">
        <v>72.502799999999993</v>
      </c>
      <c r="J575" s="83">
        <v>45.790799999999997</v>
      </c>
      <c r="K575" s="83">
        <v>9.3602000000000007</v>
      </c>
      <c r="L575" s="83">
        <f t="shared" si="27"/>
        <v>89.748199999999841</v>
      </c>
      <c r="M575" s="83">
        <v>1214.5848999999998</v>
      </c>
      <c r="N575">
        <f t="shared" si="26"/>
        <v>11234</v>
      </c>
    </row>
    <row r="576" spans="1:14">
      <c r="A576">
        <v>11235</v>
      </c>
      <c r="B576" s="83">
        <v>64108</v>
      </c>
      <c r="C576" s="83">
        <v>2170</v>
      </c>
      <c r="D576" s="83">
        <v>7231.17</v>
      </c>
      <c r="E576" s="83">
        <v>1208.18</v>
      </c>
      <c r="F576" s="85">
        <f t="shared" si="25"/>
        <v>9748.65</v>
      </c>
      <c r="G576" s="83">
        <v>80126</v>
      </c>
      <c r="H576" s="83">
        <v>1579.5513999999998</v>
      </c>
      <c r="I576" s="83">
        <v>30.776699999999998</v>
      </c>
      <c r="J576" s="83">
        <v>106.14039999999999</v>
      </c>
      <c r="K576" s="83">
        <v>13.391900000000001</v>
      </c>
      <c r="L576" s="83">
        <f t="shared" si="27"/>
        <v>48.364000000000239</v>
      </c>
      <c r="M576" s="83">
        <v>1778.2244000000001</v>
      </c>
      <c r="N576">
        <f t="shared" si="26"/>
        <v>11235</v>
      </c>
    </row>
    <row r="577" spans="1:14">
      <c r="A577">
        <v>11236</v>
      </c>
      <c r="B577" s="83">
        <v>49555</v>
      </c>
      <c r="C577" s="83">
        <v>1704</v>
      </c>
      <c r="D577" s="83">
        <v>4194</v>
      </c>
      <c r="E577" s="83">
        <v>747</v>
      </c>
      <c r="F577" s="85">
        <f t="shared" si="25"/>
        <v>9376</v>
      </c>
      <c r="G577" s="83">
        <v>62168</v>
      </c>
      <c r="H577" s="83">
        <v>1049.1100000000001</v>
      </c>
      <c r="I577" s="83">
        <v>28.789999999999996</v>
      </c>
      <c r="J577" s="83">
        <v>60.499999999999993</v>
      </c>
      <c r="K577" s="83">
        <v>20.690000000000005</v>
      </c>
      <c r="L577" s="83">
        <f t="shared" si="27"/>
        <v>46.859999999999921</v>
      </c>
      <c r="M577" s="83">
        <v>1205.95</v>
      </c>
      <c r="N577">
        <f t="shared" si="26"/>
        <v>11236</v>
      </c>
    </row>
    <row r="578" spans="1:14">
      <c r="A578">
        <v>11238</v>
      </c>
      <c r="B578" s="83">
        <v>60967</v>
      </c>
      <c r="C578" s="83">
        <v>3635</v>
      </c>
      <c r="D578" s="83">
        <v>22673</v>
      </c>
      <c r="E578" s="83">
        <v>2505</v>
      </c>
      <c r="F578" s="85">
        <f t="shared" si="25"/>
        <v>23461</v>
      </c>
      <c r="G578" s="83">
        <v>105971</v>
      </c>
      <c r="H578" s="83">
        <v>1360.3578</v>
      </c>
      <c r="I578" s="83">
        <v>68.880200000000002</v>
      </c>
      <c r="J578" s="83">
        <v>155.0163</v>
      </c>
      <c r="K578" s="83">
        <v>11.0937</v>
      </c>
      <c r="L578" s="83">
        <f t="shared" si="27"/>
        <v>178.47940000000011</v>
      </c>
      <c r="M578" s="83">
        <v>1773.8274000000001</v>
      </c>
      <c r="N578">
        <f t="shared" si="26"/>
        <v>11238</v>
      </c>
    </row>
    <row r="579" spans="1:14">
      <c r="A579">
        <v>11239</v>
      </c>
      <c r="B579" s="83">
        <v>64094</v>
      </c>
      <c r="C579" s="83">
        <v>4917</v>
      </c>
      <c r="D579" s="83">
        <v>15315</v>
      </c>
      <c r="E579" s="83">
        <v>2248</v>
      </c>
      <c r="F579" s="85">
        <f t="shared" si="25"/>
        <v>15039</v>
      </c>
      <c r="G579" s="83">
        <v>91779</v>
      </c>
      <c r="H579" s="83">
        <v>833.66760000000011</v>
      </c>
      <c r="I579" s="83">
        <v>35.592600000000004</v>
      </c>
      <c r="J579" s="83">
        <v>99.949299999999994</v>
      </c>
      <c r="K579" s="83">
        <v>8.2009000000000007</v>
      </c>
      <c r="L579" s="83">
        <f t="shared" si="27"/>
        <v>34.101799999999784</v>
      </c>
      <c r="M579" s="83">
        <v>1011.5121999999999</v>
      </c>
      <c r="N579">
        <f t="shared" si="26"/>
        <v>11239</v>
      </c>
    </row>
    <row r="580" spans="1:14">
      <c r="A580">
        <v>11240</v>
      </c>
      <c r="B580" s="83">
        <v>96455</v>
      </c>
      <c r="C580" s="83">
        <v>6822</v>
      </c>
      <c r="D580" s="83">
        <v>2010</v>
      </c>
      <c r="E580" s="83">
        <v>2531</v>
      </c>
      <c r="F580" s="85">
        <f t="shared" ref="F580:F643" si="28">G580-B580--C580-D580-E580</f>
        <v>46241</v>
      </c>
      <c r="G580" s="83">
        <v>140415</v>
      </c>
      <c r="H580" s="83">
        <v>3826.6153999999992</v>
      </c>
      <c r="I580" s="83">
        <v>139.20650000000001</v>
      </c>
      <c r="J580" s="83">
        <v>256.85520000000002</v>
      </c>
      <c r="K580" s="83">
        <v>49.330100000000009</v>
      </c>
      <c r="L580" s="83">
        <f t="shared" si="27"/>
        <v>1388.4198000000015</v>
      </c>
      <c r="M580" s="83">
        <v>5660.4270000000006</v>
      </c>
      <c r="N580">
        <f t="shared" ref="N580:N643" si="29">INT(A580)</f>
        <v>11240</v>
      </c>
    </row>
    <row r="581" spans="1:14">
      <c r="A581">
        <v>11241</v>
      </c>
      <c r="B581" s="83">
        <v>45513</v>
      </c>
      <c r="C581" s="83">
        <v>2007</v>
      </c>
      <c r="D581" s="83">
        <v>4303</v>
      </c>
      <c r="E581" s="83">
        <v>735</v>
      </c>
      <c r="F581" s="85">
        <f t="shared" si="28"/>
        <v>23949</v>
      </c>
      <c r="G581" s="83">
        <v>72493</v>
      </c>
      <c r="H581" s="83">
        <v>2500.9450000000002</v>
      </c>
      <c r="I581" s="83">
        <v>51.212600000000002</v>
      </c>
      <c r="J581" s="83">
        <v>41.017500000000005</v>
      </c>
      <c r="K581" s="83">
        <v>3184.8080000000004</v>
      </c>
      <c r="L581" s="83">
        <f t="shared" si="27"/>
        <v>-1554.727900000001</v>
      </c>
      <c r="M581" s="83">
        <v>4223.2551999999996</v>
      </c>
      <c r="N581">
        <f t="shared" si="29"/>
        <v>11241</v>
      </c>
    </row>
    <row r="582" spans="1:14">
      <c r="A582">
        <v>11242</v>
      </c>
      <c r="B582" s="83">
        <v>62124</v>
      </c>
      <c r="C582" s="83">
        <v>2406</v>
      </c>
      <c r="D582" s="83">
        <v>3278</v>
      </c>
      <c r="E582" s="83">
        <v>857</v>
      </c>
      <c r="F582" s="85">
        <f t="shared" si="28"/>
        <v>21801</v>
      </c>
      <c r="G582" s="83">
        <v>85654</v>
      </c>
      <c r="H582" s="83">
        <v>1818.3148999999999</v>
      </c>
      <c r="I582" s="83">
        <v>83.180899999999994</v>
      </c>
      <c r="J582" s="83">
        <v>72.912700000000001</v>
      </c>
      <c r="K582" s="83">
        <v>12.255099999999999</v>
      </c>
      <c r="L582" s="83">
        <f t="shared" si="27"/>
        <v>1059.2245</v>
      </c>
      <c r="M582" s="83">
        <v>3045.8881000000001</v>
      </c>
      <c r="N582">
        <f t="shared" si="29"/>
        <v>11242</v>
      </c>
    </row>
    <row r="583" spans="1:14">
      <c r="A583">
        <v>11243</v>
      </c>
      <c r="B583" s="83">
        <v>47748</v>
      </c>
      <c r="C583" s="83">
        <v>2891</v>
      </c>
      <c r="D583" s="83">
        <v>7241</v>
      </c>
      <c r="E583" s="83">
        <v>1023</v>
      </c>
      <c r="F583" s="85">
        <f t="shared" si="28"/>
        <v>32976</v>
      </c>
      <c r="G583" s="83">
        <v>86097</v>
      </c>
      <c r="H583" s="83">
        <v>1709.5339999999997</v>
      </c>
      <c r="I583" s="83">
        <v>70.270399999999995</v>
      </c>
      <c r="J583" s="83">
        <v>125.56150000000001</v>
      </c>
      <c r="K583" s="83">
        <v>15.051299999999998</v>
      </c>
      <c r="L583" s="83">
        <f t="shared" si="27"/>
        <v>1689.4823000000008</v>
      </c>
      <c r="M583" s="83">
        <v>3609.8995000000004</v>
      </c>
      <c r="N583">
        <f t="shared" si="29"/>
        <v>11243</v>
      </c>
    </row>
    <row r="584" spans="1:14">
      <c r="A584">
        <v>11244</v>
      </c>
      <c r="B584" s="83">
        <v>66061</v>
      </c>
      <c r="C584" s="83">
        <v>3640</v>
      </c>
      <c r="D584" s="83">
        <v>7431</v>
      </c>
      <c r="E584" s="83">
        <v>1193</v>
      </c>
      <c r="F584" s="85">
        <f t="shared" si="28"/>
        <v>8838</v>
      </c>
      <c r="G584" s="83">
        <v>79883</v>
      </c>
      <c r="H584" s="83">
        <v>1012.2709</v>
      </c>
      <c r="I584" s="83">
        <v>28.168900000000001</v>
      </c>
      <c r="J584" s="83">
        <v>137.40950000000001</v>
      </c>
      <c r="K584" s="83">
        <v>13.411400000000002</v>
      </c>
      <c r="L584" s="83">
        <f t="shared" si="27"/>
        <v>-108.05310000000004</v>
      </c>
      <c r="M584" s="83">
        <v>1083.2076</v>
      </c>
      <c r="N584">
        <f t="shared" si="29"/>
        <v>11244</v>
      </c>
    </row>
    <row r="585" spans="1:14">
      <c r="A585">
        <v>11245</v>
      </c>
      <c r="B585" s="83">
        <v>82394</v>
      </c>
      <c r="C585" s="83">
        <v>5205</v>
      </c>
      <c r="D585" s="83">
        <v>10477</v>
      </c>
      <c r="E585" s="83">
        <v>2432</v>
      </c>
      <c r="F585" s="85">
        <f t="shared" si="28"/>
        <v>14932</v>
      </c>
      <c r="G585" s="83">
        <v>105030</v>
      </c>
      <c r="H585" s="83">
        <v>1158.9568999999999</v>
      </c>
      <c r="I585" s="83">
        <v>34.109100000000005</v>
      </c>
      <c r="J585" s="83">
        <v>150.36590000000001</v>
      </c>
      <c r="K585" s="83">
        <v>27.847999999999999</v>
      </c>
      <c r="L585" s="83">
        <f t="shared" si="27"/>
        <v>24.306400000000011</v>
      </c>
      <c r="M585" s="83">
        <v>1395.5862999999999</v>
      </c>
      <c r="N585">
        <f t="shared" si="29"/>
        <v>11245</v>
      </c>
    </row>
    <row r="586" spans="1:14">
      <c r="A586">
        <v>11246</v>
      </c>
      <c r="B586" s="83">
        <v>77901</v>
      </c>
      <c r="C586" s="83">
        <v>3000</v>
      </c>
      <c r="D586" s="83">
        <v>10242</v>
      </c>
      <c r="E586" s="83">
        <v>1295</v>
      </c>
      <c r="F586" s="85">
        <f t="shared" si="28"/>
        <v>4988</v>
      </c>
      <c r="G586" s="83">
        <v>91426</v>
      </c>
      <c r="H586" s="83">
        <v>1215.336</v>
      </c>
      <c r="I586" s="83">
        <v>29.184000000000001</v>
      </c>
      <c r="J586" s="83">
        <v>85.156000000000006</v>
      </c>
      <c r="K586" s="83">
        <v>12.388999999999999</v>
      </c>
      <c r="L586" s="83">
        <f t="shared" si="27"/>
        <v>58.540000000000006</v>
      </c>
      <c r="M586" s="83">
        <v>1400.605</v>
      </c>
      <c r="N586">
        <f t="shared" si="29"/>
        <v>11246</v>
      </c>
    </row>
    <row r="587" spans="1:14">
      <c r="A587">
        <v>11247</v>
      </c>
      <c r="B587" s="83">
        <v>117954</v>
      </c>
      <c r="C587" s="83">
        <v>4491</v>
      </c>
      <c r="D587" s="83">
        <v>11406</v>
      </c>
      <c r="E587" s="83">
        <v>1645</v>
      </c>
      <c r="F587" s="85">
        <f t="shared" si="28"/>
        <v>15565</v>
      </c>
      <c r="G587" s="83">
        <v>142079</v>
      </c>
      <c r="H587" s="83">
        <v>2477.9753000000001</v>
      </c>
      <c r="I587" s="83">
        <v>54.084200000000003</v>
      </c>
      <c r="J587" s="83">
        <v>179.94129999999998</v>
      </c>
      <c r="K587" s="83">
        <v>17.036800000000003</v>
      </c>
      <c r="L587" s="83">
        <f t="shared" si="27"/>
        <v>65.41310000000027</v>
      </c>
      <c r="M587" s="83">
        <v>2794.4507000000003</v>
      </c>
      <c r="N587">
        <f t="shared" si="29"/>
        <v>11247</v>
      </c>
    </row>
    <row r="588" spans="1:14">
      <c r="A588">
        <v>11248</v>
      </c>
      <c r="B588" s="83">
        <v>94408</v>
      </c>
      <c r="C588" s="83">
        <v>5872</v>
      </c>
      <c r="D588" s="83">
        <v>18029</v>
      </c>
      <c r="E588" s="83">
        <v>3521</v>
      </c>
      <c r="F588" s="85">
        <f t="shared" si="28"/>
        <v>28163</v>
      </c>
      <c r="G588" s="83">
        <v>138249</v>
      </c>
      <c r="H588" s="83">
        <v>4382.1000000000004</v>
      </c>
      <c r="I588" s="83">
        <v>164.16</v>
      </c>
      <c r="J588" s="83">
        <v>581.36</v>
      </c>
      <c r="K588" s="83">
        <v>122.63</v>
      </c>
      <c r="L588" s="83">
        <f t="shared" si="27"/>
        <v>139.94000000000017</v>
      </c>
      <c r="M588" s="83">
        <v>5390.1900000000005</v>
      </c>
      <c r="N588">
        <f t="shared" si="29"/>
        <v>11248</v>
      </c>
    </row>
    <row r="589" spans="1:14">
      <c r="A589">
        <v>11249</v>
      </c>
      <c r="B589" s="83">
        <v>53736</v>
      </c>
      <c r="C589" s="83">
        <v>2220</v>
      </c>
      <c r="D589" s="83">
        <v>8226</v>
      </c>
      <c r="E589" s="83">
        <v>1037</v>
      </c>
      <c r="F589" s="85">
        <f t="shared" si="28"/>
        <v>8354</v>
      </c>
      <c r="G589" s="83">
        <v>69133</v>
      </c>
      <c r="H589" s="83">
        <v>751.08210000000008</v>
      </c>
      <c r="I589" s="83">
        <v>23.836100000000002</v>
      </c>
      <c r="J589" s="83">
        <v>73.860399999999984</v>
      </c>
      <c r="K589" s="83">
        <v>5.5805000000000007</v>
      </c>
      <c r="L589" s="83">
        <f t="shared" si="27"/>
        <v>53.596000000000075</v>
      </c>
      <c r="M589" s="83">
        <v>907.95510000000013</v>
      </c>
      <c r="N589">
        <f t="shared" si="29"/>
        <v>11249</v>
      </c>
    </row>
    <row r="590" spans="1:14">
      <c r="A590">
        <v>11250</v>
      </c>
      <c r="B590" s="83">
        <v>70260</v>
      </c>
      <c r="C590" s="83">
        <v>3063</v>
      </c>
      <c r="D590" s="83">
        <v>10181</v>
      </c>
      <c r="E590" s="83">
        <v>1630</v>
      </c>
      <c r="F590" s="85">
        <f t="shared" si="28"/>
        <v>10819</v>
      </c>
      <c r="G590" s="83">
        <v>89827</v>
      </c>
      <c r="H590" s="83">
        <v>1679.8442</v>
      </c>
      <c r="I590" s="83">
        <v>55.7378</v>
      </c>
      <c r="J590" s="83">
        <v>123.6288</v>
      </c>
      <c r="K590" s="83">
        <v>53.4465</v>
      </c>
      <c r="L590" s="83">
        <f t="shared" si="27"/>
        <v>2009.5734000000002</v>
      </c>
      <c r="M590" s="83">
        <v>3922.2307000000001</v>
      </c>
      <c r="N590">
        <f t="shared" si="29"/>
        <v>11250</v>
      </c>
    </row>
    <row r="591" spans="1:14">
      <c r="A591">
        <v>11251</v>
      </c>
      <c r="B591" s="83">
        <v>67568</v>
      </c>
      <c r="C591" s="83">
        <v>3727</v>
      </c>
      <c r="D591" s="83">
        <v>13189</v>
      </c>
      <c r="E591" s="83">
        <v>1727</v>
      </c>
      <c r="F591" s="85">
        <f t="shared" si="28"/>
        <v>12282</v>
      </c>
      <c r="G591" s="83">
        <v>91039</v>
      </c>
      <c r="H591" s="83">
        <v>1224.6315</v>
      </c>
      <c r="I591" s="83">
        <v>46.237499999999997</v>
      </c>
      <c r="J591" s="83">
        <v>87.7667</v>
      </c>
      <c r="K591" s="83">
        <v>7.2874000000000008</v>
      </c>
      <c r="L591" s="83">
        <f t="shared" si="27"/>
        <v>43.149900000000351</v>
      </c>
      <c r="M591" s="83">
        <v>1409.0730000000003</v>
      </c>
      <c r="N591">
        <f t="shared" si="29"/>
        <v>11251</v>
      </c>
    </row>
    <row r="592" spans="1:14">
      <c r="A592">
        <v>11252</v>
      </c>
      <c r="B592" s="83">
        <v>126306</v>
      </c>
      <c r="C592" s="83">
        <v>6582</v>
      </c>
      <c r="D592" s="83">
        <v>8075</v>
      </c>
      <c r="E592" s="83">
        <v>1215</v>
      </c>
      <c r="F592" s="85">
        <f t="shared" si="28"/>
        <v>48044</v>
      </c>
      <c r="G592" s="83">
        <v>177058</v>
      </c>
      <c r="H592" s="83">
        <v>2307.4830000000002</v>
      </c>
      <c r="I592" s="83">
        <v>68.074900000000014</v>
      </c>
      <c r="J592" s="83">
        <v>98.3245</v>
      </c>
      <c r="K592" s="83">
        <v>10.004900000000001</v>
      </c>
      <c r="L592" s="83">
        <f t="shared" si="27"/>
        <v>140.24359999999993</v>
      </c>
      <c r="M592" s="83">
        <v>2624.1309000000001</v>
      </c>
      <c r="N592">
        <f t="shared" si="29"/>
        <v>11252</v>
      </c>
    </row>
    <row r="593" spans="1:14">
      <c r="A593">
        <v>11253</v>
      </c>
      <c r="B593" s="83">
        <v>64207</v>
      </c>
      <c r="C593" s="83">
        <v>4409</v>
      </c>
      <c r="D593" s="83">
        <v>21978</v>
      </c>
      <c r="E593" s="83">
        <v>2765</v>
      </c>
      <c r="F593" s="85">
        <f t="shared" si="28"/>
        <v>32318</v>
      </c>
      <c r="G593" s="83">
        <v>116859</v>
      </c>
      <c r="H593" s="83">
        <v>1469.9132999999999</v>
      </c>
      <c r="I593" s="83">
        <v>61.823300000000003</v>
      </c>
      <c r="J593" s="83">
        <v>128.25710000000001</v>
      </c>
      <c r="K593" s="83">
        <v>15.415800000000003</v>
      </c>
      <c r="L593" s="83">
        <f t="shared" si="27"/>
        <v>-49.761799999999965</v>
      </c>
      <c r="M593" s="83">
        <v>1625.6477</v>
      </c>
      <c r="N593">
        <f t="shared" si="29"/>
        <v>11253</v>
      </c>
    </row>
    <row r="594" spans="1:14">
      <c r="A594">
        <v>11254</v>
      </c>
      <c r="B594" s="83">
        <v>98309</v>
      </c>
      <c r="C594" s="83">
        <v>5255</v>
      </c>
      <c r="D594" s="83">
        <v>15738</v>
      </c>
      <c r="E594" s="83">
        <v>2335</v>
      </c>
      <c r="F594" s="85">
        <f t="shared" si="28"/>
        <v>5736</v>
      </c>
      <c r="G594" s="83">
        <v>116863</v>
      </c>
      <c r="H594" s="83">
        <v>1814.0268000000001</v>
      </c>
      <c r="I594" s="83">
        <v>92.289999999999992</v>
      </c>
      <c r="J594" s="83">
        <v>235.60410000000002</v>
      </c>
      <c r="K594" s="83">
        <v>52048.376900000003</v>
      </c>
      <c r="L594" s="83">
        <f t="shared" si="27"/>
        <v>-51980.457700000006</v>
      </c>
      <c r="M594" s="83">
        <v>2209.8400999999999</v>
      </c>
      <c r="N594">
        <f t="shared" si="29"/>
        <v>11254</v>
      </c>
    </row>
    <row r="595" spans="1:14">
      <c r="A595">
        <v>11255</v>
      </c>
      <c r="B595" s="83">
        <v>67518</v>
      </c>
      <c r="C595" s="83">
        <v>5724</v>
      </c>
      <c r="D595" s="83">
        <v>12191</v>
      </c>
      <c r="E595" s="83">
        <v>1488</v>
      </c>
      <c r="F595" s="85">
        <f t="shared" si="28"/>
        <v>18204</v>
      </c>
      <c r="G595" s="83">
        <v>93677</v>
      </c>
      <c r="H595" s="83">
        <v>1589.6447000000003</v>
      </c>
      <c r="I595" s="83">
        <v>105.77510000000001</v>
      </c>
      <c r="J595" s="83">
        <v>134.50659999999999</v>
      </c>
      <c r="K595" s="83">
        <v>10.4924</v>
      </c>
      <c r="L595" s="83">
        <f t="shared" si="27"/>
        <v>91.956099999999736</v>
      </c>
      <c r="M595" s="83">
        <v>1932.3749</v>
      </c>
      <c r="N595">
        <f t="shared" si="29"/>
        <v>11255</v>
      </c>
    </row>
    <row r="596" spans="1:14">
      <c r="A596">
        <v>11256</v>
      </c>
      <c r="B596" s="83">
        <v>92190</v>
      </c>
      <c r="C596" s="83">
        <v>9997</v>
      </c>
      <c r="D596" s="83">
        <v>18357</v>
      </c>
      <c r="E596" s="83">
        <v>1609</v>
      </c>
      <c r="F596" s="85">
        <f t="shared" si="28"/>
        <v>44166</v>
      </c>
      <c r="G596" s="83">
        <v>146325</v>
      </c>
      <c r="H596" s="83">
        <v>2506.1061</v>
      </c>
      <c r="I596" s="83">
        <v>166.87389999999999</v>
      </c>
      <c r="J596" s="83">
        <v>338.55539999999996</v>
      </c>
      <c r="K596" s="83">
        <v>33.796900000000001</v>
      </c>
      <c r="L596" s="83">
        <f t="shared" si="27"/>
        <v>244.97620000000012</v>
      </c>
      <c r="M596" s="83">
        <v>3290.3085000000001</v>
      </c>
      <c r="N596">
        <f t="shared" si="29"/>
        <v>11256</v>
      </c>
    </row>
    <row r="597" spans="1:14">
      <c r="A597">
        <v>11257</v>
      </c>
      <c r="B597" s="83">
        <v>41034</v>
      </c>
      <c r="C597" s="83">
        <v>2581</v>
      </c>
      <c r="D597" s="83">
        <v>4493</v>
      </c>
      <c r="E597" s="83">
        <v>683</v>
      </c>
      <c r="F597" s="85">
        <f t="shared" si="28"/>
        <v>36347</v>
      </c>
      <c r="G597" s="83">
        <v>79976</v>
      </c>
      <c r="H597" s="83">
        <v>1357.1107999999999</v>
      </c>
      <c r="I597" s="83">
        <v>65.221599999999995</v>
      </c>
      <c r="J597" s="83">
        <v>41.777899999999995</v>
      </c>
      <c r="K597" s="83">
        <v>14.851700000000001</v>
      </c>
      <c r="L597" s="83">
        <f t="shared" si="27"/>
        <v>557.74440000000004</v>
      </c>
      <c r="M597" s="83">
        <v>2036.7064</v>
      </c>
      <c r="N597">
        <f t="shared" si="29"/>
        <v>11257</v>
      </c>
    </row>
    <row r="598" spans="1:14">
      <c r="A598">
        <v>11258</v>
      </c>
      <c r="B598" s="83">
        <v>42255</v>
      </c>
      <c r="C598" s="83">
        <v>2320</v>
      </c>
      <c r="D598" s="83">
        <v>5546</v>
      </c>
      <c r="E598" s="83">
        <v>509</v>
      </c>
      <c r="F598" s="85">
        <f t="shared" si="28"/>
        <v>14496</v>
      </c>
      <c r="G598" s="83">
        <v>60486</v>
      </c>
      <c r="H598" s="83">
        <v>1754.6980999999998</v>
      </c>
      <c r="I598" s="83">
        <v>64.018900000000002</v>
      </c>
      <c r="J598" s="83">
        <v>244.18300000000002</v>
      </c>
      <c r="K598" s="83">
        <v>19.967700000000004</v>
      </c>
      <c r="L598" s="83">
        <f t="shared" si="27"/>
        <v>167.30140000000017</v>
      </c>
      <c r="M598" s="83">
        <v>2250.1691000000001</v>
      </c>
      <c r="N598">
        <f t="shared" si="29"/>
        <v>11258</v>
      </c>
    </row>
    <row r="599" spans="1:14">
      <c r="A599">
        <v>11259</v>
      </c>
      <c r="B599" s="83">
        <v>53513</v>
      </c>
      <c r="C599" s="83">
        <v>2688</v>
      </c>
      <c r="D599" s="83">
        <v>6044</v>
      </c>
      <c r="E599" s="83">
        <v>841</v>
      </c>
      <c r="F599" s="85">
        <f t="shared" si="28"/>
        <v>8147</v>
      </c>
      <c r="G599" s="83">
        <v>65857</v>
      </c>
      <c r="H599" s="83">
        <v>1605.8964000000001</v>
      </c>
      <c r="I599" s="83">
        <v>32.277799999999999</v>
      </c>
      <c r="J599" s="83">
        <v>124.2505</v>
      </c>
      <c r="K599" s="83">
        <v>22.594200000000001</v>
      </c>
      <c r="L599" s="83">
        <f t="shared" si="27"/>
        <v>58.924799999999934</v>
      </c>
      <c r="M599" s="83">
        <v>1843.9437</v>
      </c>
      <c r="N599">
        <f t="shared" si="29"/>
        <v>11259</v>
      </c>
    </row>
    <row r="600" spans="1:14">
      <c r="A600">
        <v>11260</v>
      </c>
      <c r="B600" s="83">
        <v>89611</v>
      </c>
      <c r="C600" s="83">
        <v>7535</v>
      </c>
      <c r="D600" s="83">
        <v>24045</v>
      </c>
      <c r="E600" s="83">
        <v>3508</v>
      </c>
      <c r="F600" s="85">
        <f t="shared" si="28"/>
        <v>31293</v>
      </c>
      <c r="G600" s="83">
        <v>140922</v>
      </c>
      <c r="H600" s="83">
        <v>4871.9565000000002</v>
      </c>
      <c r="I600" s="83">
        <v>209.58439999999999</v>
      </c>
      <c r="J600" s="83">
        <v>749.72659999999996</v>
      </c>
      <c r="K600" s="83">
        <v>204.40809999999999</v>
      </c>
      <c r="L600" s="83">
        <f t="shared" si="27"/>
        <v>-555.10810000000004</v>
      </c>
      <c r="M600" s="83">
        <v>5480.5675000000001</v>
      </c>
      <c r="N600">
        <f t="shared" si="29"/>
        <v>11260</v>
      </c>
    </row>
    <row r="601" spans="1:14">
      <c r="A601">
        <v>11261</v>
      </c>
      <c r="B601" s="83">
        <v>82290</v>
      </c>
      <c r="C601" s="83">
        <v>4166</v>
      </c>
      <c r="D601" s="83">
        <v>6519</v>
      </c>
      <c r="E601" s="83">
        <v>1122</v>
      </c>
      <c r="F601" s="85">
        <f t="shared" si="28"/>
        <v>22965</v>
      </c>
      <c r="G601" s="83">
        <v>108730</v>
      </c>
      <c r="H601" s="83">
        <v>1950.29</v>
      </c>
      <c r="I601" s="83">
        <v>54.290000000000006</v>
      </c>
      <c r="J601" s="83">
        <v>87.67</v>
      </c>
      <c r="K601" s="83">
        <v>15.13</v>
      </c>
      <c r="L601" s="83">
        <f t="shared" si="27"/>
        <v>120.02999999999986</v>
      </c>
      <c r="M601" s="83">
        <v>2227.41</v>
      </c>
      <c r="N601">
        <f t="shared" si="29"/>
        <v>11261</v>
      </c>
    </row>
    <row r="602" spans="1:14">
      <c r="A602">
        <v>11262</v>
      </c>
      <c r="B602" s="83">
        <v>45420</v>
      </c>
      <c r="C602" s="83">
        <v>3286</v>
      </c>
      <c r="D602" s="83">
        <v>10647</v>
      </c>
      <c r="E602" s="83">
        <v>1009</v>
      </c>
      <c r="F602" s="85">
        <f t="shared" si="28"/>
        <v>21769</v>
      </c>
      <c r="G602" s="83">
        <v>75559</v>
      </c>
      <c r="H602" s="83">
        <v>1600.3209999999999</v>
      </c>
      <c r="I602" s="83">
        <v>40.069000000000003</v>
      </c>
      <c r="J602" s="83">
        <v>116.51900000000001</v>
      </c>
      <c r="K602" s="83">
        <v>17.173999999999999</v>
      </c>
      <c r="L602" s="83">
        <f t="shared" si="27"/>
        <v>68.68700000000004</v>
      </c>
      <c r="M602" s="83">
        <v>1842.77</v>
      </c>
      <c r="N602">
        <f t="shared" si="29"/>
        <v>11262</v>
      </c>
    </row>
    <row r="603" spans="1:14">
      <c r="A603">
        <v>11263</v>
      </c>
      <c r="B603" s="83">
        <v>43967</v>
      </c>
      <c r="C603" s="83">
        <v>3114</v>
      </c>
      <c r="D603" s="83">
        <v>13850</v>
      </c>
      <c r="E603" s="83">
        <v>1620</v>
      </c>
      <c r="F603" s="85">
        <f t="shared" si="28"/>
        <v>17923</v>
      </c>
      <c r="G603" s="83">
        <v>74246</v>
      </c>
      <c r="H603" s="83">
        <v>1277.45</v>
      </c>
      <c r="I603" s="83">
        <v>49.209999999999994</v>
      </c>
      <c r="J603" s="83">
        <v>99.47</v>
      </c>
      <c r="K603" s="83">
        <v>15.959999999999999</v>
      </c>
      <c r="L603" s="83">
        <f t="shared" si="27"/>
        <v>128.42000000000041</v>
      </c>
      <c r="M603" s="83">
        <v>1570.5100000000004</v>
      </c>
      <c r="N603">
        <f t="shared" si="29"/>
        <v>11263</v>
      </c>
    </row>
    <row r="604" spans="1:14">
      <c r="A604">
        <v>11264</v>
      </c>
      <c r="B604" s="83">
        <v>71126</v>
      </c>
      <c r="C604" s="83">
        <v>2380</v>
      </c>
      <c r="D604" s="83">
        <v>5137</v>
      </c>
      <c r="E604" s="83">
        <v>735</v>
      </c>
      <c r="F604" s="85">
        <f t="shared" si="28"/>
        <v>17713</v>
      </c>
      <c r="G604" s="83">
        <v>92331</v>
      </c>
      <c r="H604" s="83">
        <v>1987.1729999999998</v>
      </c>
      <c r="I604" s="83">
        <v>44.633200000000002</v>
      </c>
      <c r="J604" s="83">
        <v>96.920899999999989</v>
      </c>
      <c r="K604" s="83">
        <v>8.9108000000000001</v>
      </c>
      <c r="L604" s="83">
        <f t="shared" si="27"/>
        <v>66.644999999999953</v>
      </c>
      <c r="M604" s="83">
        <v>2204.2828999999997</v>
      </c>
      <c r="N604">
        <f t="shared" si="29"/>
        <v>11264</v>
      </c>
    </row>
    <row r="605" spans="1:14">
      <c r="A605">
        <v>11265</v>
      </c>
      <c r="B605" s="83">
        <v>156225</v>
      </c>
      <c r="C605" s="83">
        <v>10497</v>
      </c>
      <c r="D605" s="83">
        <v>33498</v>
      </c>
      <c r="E605" s="83">
        <v>4212</v>
      </c>
      <c r="F605" s="85">
        <f t="shared" si="28"/>
        <v>28484</v>
      </c>
      <c r="G605" s="83">
        <v>211922</v>
      </c>
      <c r="H605" s="83">
        <v>7497.6045000000004</v>
      </c>
      <c r="I605" s="83">
        <v>293.48599999999999</v>
      </c>
      <c r="J605" s="83">
        <v>1145.7391</v>
      </c>
      <c r="K605" s="83">
        <v>71.232100000000003</v>
      </c>
      <c r="L605" s="83">
        <f t="shared" si="27"/>
        <v>2284.7556999999997</v>
      </c>
      <c r="M605" s="83">
        <v>11292.8174</v>
      </c>
      <c r="N605">
        <f t="shared" si="29"/>
        <v>11265</v>
      </c>
    </row>
    <row r="606" spans="1:14">
      <c r="A606">
        <v>11266</v>
      </c>
      <c r="B606" s="83">
        <v>160669</v>
      </c>
      <c r="C606" s="83">
        <v>12704</v>
      </c>
      <c r="D606" s="83">
        <v>19981</v>
      </c>
      <c r="E606" s="83">
        <v>2210</v>
      </c>
      <c r="F606" s="85">
        <f t="shared" si="28"/>
        <v>40195</v>
      </c>
      <c r="G606" s="83">
        <v>210351</v>
      </c>
      <c r="H606" s="83">
        <v>12566.8094</v>
      </c>
      <c r="I606" s="83">
        <v>847.54880000000003</v>
      </c>
      <c r="J606" s="83">
        <v>1140104.8025999998</v>
      </c>
      <c r="K606" s="83">
        <v>107.07210000000001</v>
      </c>
      <c r="L606" s="83">
        <f t="shared" si="27"/>
        <v>-1138271.3614999999</v>
      </c>
      <c r="M606" s="83">
        <v>15354.8714</v>
      </c>
      <c r="N606">
        <f t="shared" si="29"/>
        <v>11266</v>
      </c>
    </row>
    <row r="607" spans="1:14">
      <c r="A607">
        <v>11267</v>
      </c>
      <c r="B607" s="83">
        <v>85217</v>
      </c>
      <c r="C607" s="83">
        <v>5550</v>
      </c>
      <c r="D607" s="83">
        <v>6285</v>
      </c>
      <c r="E607" s="83">
        <v>948</v>
      </c>
      <c r="F607" s="85">
        <f t="shared" si="28"/>
        <v>17760</v>
      </c>
      <c r="G607" s="83">
        <v>104660</v>
      </c>
      <c r="H607" s="83">
        <v>1857.9240000000002</v>
      </c>
      <c r="I607" s="83">
        <v>61.7851</v>
      </c>
      <c r="J607" s="83">
        <v>77.059899999999999</v>
      </c>
      <c r="K607" s="83">
        <v>14.897600000000001</v>
      </c>
      <c r="L607" s="83">
        <f t="shared" si="27"/>
        <v>60.392699999999692</v>
      </c>
      <c r="M607" s="83">
        <v>2072.0592999999999</v>
      </c>
      <c r="N607">
        <f t="shared" si="29"/>
        <v>11267</v>
      </c>
    </row>
    <row r="608" spans="1:14">
      <c r="A608">
        <v>11268</v>
      </c>
      <c r="B608" s="83">
        <v>110788</v>
      </c>
      <c r="C608" s="83">
        <v>6543</v>
      </c>
      <c r="D608" s="83">
        <v>15602</v>
      </c>
      <c r="E608" s="83">
        <v>1725</v>
      </c>
      <c r="F608" s="85">
        <f t="shared" si="28"/>
        <v>23002</v>
      </c>
      <c r="G608" s="83">
        <v>144574</v>
      </c>
      <c r="H608" s="83">
        <v>3914.8000999999999</v>
      </c>
      <c r="I608" s="83">
        <v>123.1891</v>
      </c>
      <c r="J608" s="83">
        <v>224.43910000000002</v>
      </c>
      <c r="K608" s="83">
        <v>50.0535</v>
      </c>
      <c r="L608" s="83">
        <f t="shared" si="27"/>
        <v>130.53159999999986</v>
      </c>
      <c r="M608" s="83">
        <v>4443.0133999999998</v>
      </c>
      <c r="N608">
        <f t="shared" si="29"/>
        <v>11268</v>
      </c>
    </row>
    <row r="609" spans="1:14">
      <c r="A609">
        <v>11269</v>
      </c>
      <c r="B609" s="83">
        <v>82454</v>
      </c>
      <c r="C609" s="83">
        <v>12716</v>
      </c>
      <c r="D609" s="83">
        <v>9156</v>
      </c>
      <c r="E609" s="83">
        <v>766</v>
      </c>
      <c r="F609" s="85">
        <f t="shared" si="28"/>
        <v>36899</v>
      </c>
      <c r="G609" s="83">
        <v>116559</v>
      </c>
      <c r="H609" s="83">
        <v>3443.8462</v>
      </c>
      <c r="I609" s="83">
        <v>277.22209999999995</v>
      </c>
      <c r="J609" s="83">
        <v>196.1352</v>
      </c>
      <c r="K609" s="83">
        <v>13.3018</v>
      </c>
      <c r="L609" s="83">
        <f t="shared" si="27"/>
        <v>128.20490000000007</v>
      </c>
      <c r="M609" s="83">
        <v>4058.7102</v>
      </c>
      <c r="N609">
        <f t="shared" si="29"/>
        <v>11269</v>
      </c>
    </row>
    <row r="610" spans="1:14">
      <c r="A610">
        <v>11270</v>
      </c>
      <c r="B610" s="83">
        <v>32392</v>
      </c>
      <c r="C610" s="83">
        <v>828</v>
      </c>
      <c r="D610" s="83">
        <v>1744</v>
      </c>
      <c r="E610" s="83">
        <v>311</v>
      </c>
      <c r="F610" s="85">
        <f t="shared" si="28"/>
        <v>3412</v>
      </c>
      <c r="G610" s="83">
        <v>37031</v>
      </c>
      <c r="H610" s="83">
        <v>539.62800000000004</v>
      </c>
      <c r="I610" s="83">
        <v>11.5351</v>
      </c>
      <c r="J610" s="83">
        <v>38.402299999999997</v>
      </c>
      <c r="K610" s="83">
        <v>0.27529999999999999</v>
      </c>
      <c r="L610" s="83">
        <f t="shared" si="27"/>
        <v>8.703599999999982</v>
      </c>
      <c r="M610" s="83">
        <v>598.54430000000002</v>
      </c>
      <c r="N610">
        <f t="shared" si="29"/>
        <v>11270</v>
      </c>
    </row>
    <row r="611" spans="1:14">
      <c r="A611">
        <v>11271</v>
      </c>
      <c r="B611" s="83">
        <v>64582</v>
      </c>
      <c r="C611" s="83">
        <v>2379</v>
      </c>
      <c r="D611" s="83">
        <v>5651</v>
      </c>
      <c r="E611" s="83">
        <v>1277</v>
      </c>
      <c r="F611" s="85">
        <f t="shared" si="28"/>
        <v>11830</v>
      </c>
      <c r="G611" s="83">
        <v>80961</v>
      </c>
      <c r="H611" s="83">
        <v>1593.2435</v>
      </c>
      <c r="I611" s="83">
        <v>30.333300000000001</v>
      </c>
      <c r="J611" s="83">
        <v>44.532000000000004</v>
      </c>
      <c r="K611" s="83">
        <v>10.574300000000001</v>
      </c>
      <c r="L611" s="83">
        <f t="shared" si="27"/>
        <v>57.167199999999774</v>
      </c>
      <c r="M611" s="83">
        <v>1735.8502999999998</v>
      </c>
      <c r="N611">
        <f t="shared" si="29"/>
        <v>11271</v>
      </c>
    </row>
    <row r="612" spans="1:14">
      <c r="A612">
        <v>11272</v>
      </c>
      <c r="B612" s="83">
        <v>45997</v>
      </c>
      <c r="C612" s="83">
        <v>2503</v>
      </c>
      <c r="D612" s="83">
        <v>3698</v>
      </c>
      <c r="E612" s="83">
        <v>288</v>
      </c>
      <c r="F612" s="85">
        <f t="shared" si="28"/>
        <v>3950</v>
      </c>
      <c r="G612" s="83">
        <v>51430</v>
      </c>
      <c r="H612" s="83">
        <v>1358.4396999999999</v>
      </c>
      <c r="I612" s="83">
        <v>56.495299999999993</v>
      </c>
      <c r="J612" s="83">
        <v>78.720499999999987</v>
      </c>
      <c r="K612" s="83">
        <v>2.3828</v>
      </c>
      <c r="L612" s="83">
        <f t="shared" si="27"/>
        <v>53.727200000000323</v>
      </c>
      <c r="M612" s="83">
        <v>1549.7655000000002</v>
      </c>
      <c r="N612">
        <f t="shared" si="29"/>
        <v>11272</v>
      </c>
    </row>
    <row r="613" spans="1:14">
      <c r="A613">
        <v>11273</v>
      </c>
      <c r="B613" s="83">
        <v>63243</v>
      </c>
      <c r="C613" s="83">
        <v>6515</v>
      </c>
      <c r="D613" s="83">
        <v>15422</v>
      </c>
      <c r="E613" s="83">
        <v>1598</v>
      </c>
      <c r="F613" s="85">
        <f t="shared" si="28"/>
        <v>32971</v>
      </c>
      <c r="G613" s="83">
        <v>106719</v>
      </c>
      <c r="H613" s="83">
        <v>1160.8072000000002</v>
      </c>
      <c r="I613" s="83">
        <v>101.04749999999999</v>
      </c>
      <c r="J613" s="83">
        <v>158.41549999999998</v>
      </c>
      <c r="K613" s="83">
        <v>13.0106</v>
      </c>
      <c r="L613" s="83">
        <f t="shared" si="27"/>
        <v>568.81319999999994</v>
      </c>
      <c r="M613" s="83">
        <v>2002.0940000000001</v>
      </c>
      <c r="N613">
        <f t="shared" si="29"/>
        <v>11273</v>
      </c>
    </row>
    <row r="614" spans="1:14">
      <c r="A614">
        <v>11274</v>
      </c>
      <c r="B614" s="83">
        <v>60158</v>
      </c>
      <c r="C614" s="83">
        <v>5492</v>
      </c>
      <c r="D614" s="83">
        <v>14594</v>
      </c>
      <c r="E614" s="83">
        <v>1289</v>
      </c>
      <c r="F614" s="85">
        <f t="shared" si="28"/>
        <v>22792</v>
      </c>
      <c r="G614" s="83">
        <v>93341</v>
      </c>
      <c r="H614" s="83">
        <v>969.8599999999999</v>
      </c>
      <c r="I614" s="83">
        <v>19.619999999999997</v>
      </c>
      <c r="J614" s="83">
        <v>103.41999999999999</v>
      </c>
      <c r="K614" s="83">
        <v>3.87</v>
      </c>
      <c r="L614" s="83">
        <f t="shared" si="27"/>
        <v>57.400000000000183</v>
      </c>
      <c r="M614" s="83">
        <v>1154.17</v>
      </c>
      <c r="N614">
        <f t="shared" si="29"/>
        <v>11274</v>
      </c>
    </row>
    <row r="615" spans="1:14">
      <c r="A615">
        <v>11275</v>
      </c>
      <c r="B615" s="83">
        <v>30877</v>
      </c>
      <c r="C615" s="83">
        <v>10908</v>
      </c>
      <c r="D615" s="83">
        <v>8352</v>
      </c>
      <c r="E615" s="83">
        <v>543</v>
      </c>
      <c r="F615" s="85">
        <f t="shared" si="28"/>
        <v>30711</v>
      </c>
      <c r="G615" s="83">
        <v>59575</v>
      </c>
      <c r="H615" s="83">
        <v>407.44410000000005</v>
      </c>
      <c r="I615" s="83">
        <v>48.456400000000002</v>
      </c>
      <c r="J615" s="83">
        <v>60.418300000000009</v>
      </c>
      <c r="K615" s="83">
        <v>5.2332000000000001</v>
      </c>
      <c r="L615" s="83">
        <f t="shared" si="27"/>
        <v>31.335599999999847</v>
      </c>
      <c r="M615" s="83">
        <v>552.88759999999991</v>
      </c>
      <c r="N615">
        <f t="shared" si="29"/>
        <v>11275</v>
      </c>
    </row>
    <row r="616" spans="1:14">
      <c r="A616">
        <v>11276</v>
      </c>
      <c r="B616" s="83">
        <v>65321</v>
      </c>
      <c r="C616" s="83">
        <v>11790</v>
      </c>
      <c r="D616" s="83">
        <v>10068</v>
      </c>
      <c r="E616" s="83">
        <v>846</v>
      </c>
      <c r="F616" s="85">
        <f t="shared" si="28"/>
        <v>50198</v>
      </c>
      <c r="G616" s="83">
        <v>114643</v>
      </c>
      <c r="H616" s="83">
        <v>1975.3145999999999</v>
      </c>
      <c r="I616" s="83">
        <v>172.273</v>
      </c>
      <c r="J616" s="83">
        <v>231.33940000000001</v>
      </c>
      <c r="K616" s="83">
        <v>13.3863</v>
      </c>
      <c r="L616" s="83">
        <f t="shared" si="27"/>
        <v>196.29670000000016</v>
      </c>
      <c r="M616" s="83">
        <v>2588.61</v>
      </c>
      <c r="N616">
        <f t="shared" si="29"/>
        <v>11276</v>
      </c>
    </row>
    <row r="617" spans="1:14">
      <c r="A617">
        <v>11277</v>
      </c>
      <c r="B617" s="83">
        <v>26771</v>
      </c>
      <c r="C617" s="83">
        <v>8734</v>
      </c>
      <c r="D617" s="83">
        <v>14454</v>
      </c>
      <c r="E617" s="83">
        <v>951</v>
      </c>
      <c r="F617" s="85">
        <f t="shared" si="28"/>
        <v>20148</v>
      </c>
      <c r="G617" s="83">
        <v>53590</v>
      </c>
      <c r="H617" s="83">
        <v>330.70980000000003</v>
      </c>
      <c r="I617" s="83">
        <v>49.05040000000001</v>
      </c>
      <c r="J617" s="83">
        <v>131.73139999999998</v>
      </c>
      <c r="K617" s="83">
        <v>5.9229000000000003</v>
      </c>
      <c r="L617" s="83">
        <f t="shared" si="27"/>
        <v>44.863099999999974</v>
      </c>
      <c r="M617" s="83">
        <v>562.27760000000001</v>
      </c>
      <c r="N617">
        <f t="shared" si="29"/>
        <v>11277</v>
      </c>
    </row>
    <row r="618" spans="1:14">
      <c r="A618">
        <v>11278</v>
      </c>
      <c r="B618" s="83">
        <v>39824</v>
      </c>
      <c r="C618" s="83">
        <v>3120</v>
      </c>
      <c r="D618" s="83">
        <v>7273</v>
      </c>
      <c r="E618" s="83">
        <v>917</v>
      </c>
      <c r="F618" s="85">
        <f t="shared" si="28"/>
        <v>19809</v>
      </c>
      <c r="G618" s="83">
        <v>64703</v>
      </c>
      <c r="H618" s="83">
        <v>867.5086</v>
      </c>
      <c r="I618" s="83">
        <v>160.95569999999998</v>
      </c>
      <c r="J618" s="83">
        <v>67.330499999999986</v>
      </c>
      <c r="K618" s="83">
        <v>10.0627</v>
      </c>
      <c r="L618" s="83">
        <f t="shared" si="27"/>
        <v>320.11130000000014</v>
      </c>
      <c r="M618" s="83">
        <v>1425.9688000000001</v>
      </c>
      <c r="N618">
        <f t="shared" si="29"/>
        <v>11278</v>
      </c>
    </row>
    <row r="619" spans="1:14">
      <c r="A619">
        <v>11279</v>
      </c>
      <c r="B619" s="83">
        <v>16606</v>
      </c>
      <c r="C619" s="83">
        <v>1140</v>
      </c>
      <c r="D619" s="83">
        <v>2388</v>
      </c>
      <c r="E619" s="83">
        <v>194</v>
      </c>
      <c r="F619" s="85">
        <f t="shared" si="28"/>
        <v>12809</v>
      </c>
      <c r="G619" s="83">
        <v>30857</v>
      </c>
      <c r="H619" s="83">
        <v>449.12369999999999</v>
      </c>
      <c r="I619" s="83">
        <v>28.953400000000002</v>
      </c>
      <c r="J619" s="83">
        <v>48.230200000000004</v>
      </c>
      <c r="K619" s="83">
        <v>3.7591000000000001</v>
      </c>
      <c r="L619" s="83">
        <f t="shared" si="27"/>
        <v>1087505.0464000001</v>
      </c>
      <c r="M619" s="83">
        <v>1088035.1128000002</v>
      </c>
      <c r="N619">
        <f t="shared" si="29"/>
        <v>11279</v>
      </c>
    </row>
    <row r="620" spans="1:14">
      <c r="A620">
        <v>11280</v>
      </c>
      <c r="B620" s="83">
        <v>85490</v>
      </c>
      <c r="C620" s="83">
        <v>6359</v>
      </c>
      <c r="D620" s="83">
        <v>13501</v>
      </c>
      <c r="E620" s="83">
        <v>1878</v>
      </c>
      <c r="F620" s="85">
        <f t="shared" si="28"/>
        <v>19304</v>
      </c>
      <c r="G620" s="83">
        <v>113814</v>
      </c>
      <c r="H620" s="83">
        <v>2078.7289000000001</v>
      </c>
      <c r="I620" s="83">
        <v>64.851700000000008</v>
      </c>
      <c r="J620" s="83">
        <v>92.644300000000001</v>
      </c>
      <c r="K620" s="83">
        <v>1.4986999999999999</v>
      </c>
      <c r="L620" s="83">
        <f t="shared" si="27"/>
        <v>111.35290000000006</v>
      </c>
      <c r="M620" s="83">
        <v>2349.0765000000001</v>
      </c>
      <c r="N620">
        <f t="shared" si="29"/>
        <v>11280</v>
      </c>
    </row>
    <row r="621" spans="1:14">
      <c r="A621">
        <v>11281</v>
      </c>
      <c r="B621" s="83">
        <v>16670</v>
      </c>
      <c r="C621" s="83">
        <v>2165</v>
      </c>
      <c r="D621" s="83">
        <v>3332</v>
      </c>
      <c r="E621" s="83">
        <v>233</v>
      </c>
      <c r="F621" s="85">
        <f t="shared" si="28"/>
        <v>7349</v>
      </c>
      <c r="G621" s="83">
        <v>25419</v>
      </c>
      <c r="H621" s="83">
        <v>548.4799999999999</v>
      </c>
      <c r="I621" s="83">
        <v>32.840000000000003</v>
      </c>
      <c r="J621" s="83">
        <v>41.55</v>
      </c>
      <c r="K621" s="83">
        <v>2.6999999999999997</v>
      </c>
      <c r="L621" s="83">
        <f t="shared" si="27"/>
        <v>40.860000000000042</v>
      </c>
      <c r="M621" s="83">
        <v>666.43</v>
      </c>
      <c r="N621">
        <f t="shared" si="29"/>
        <v>11281</v>
      </c>
    </row>
    <row r="622" spans="1:14">
      <c r="A622">
        <v>11282</v>
      </c>
      <c r="B622" s="83">
        <v>131452</v>
      </c>
      <c r="C622" s="83">
        <v>20130</v>
      </c>
      <c r="D622" s="83">
        <v>38058</v>
      </c>
      <c r="E622" s="83">
        <v>4947</v>
      </c>
      <c r="F622" s="85">
        <f t="shared" si="28"/>
        <v>71892</v>
      </c>
      <c r="G622" s="83">
        <v>226219</v>
      </c>
      <c r="H622" s="83">
        <v>6246.8324000000002</v>
      </c>
      <c r="I622" s="83">
        <v>599.97160000000008</v>
      </c>
      <c r="J622" s="83">
        <v>817.75379999999996</v>
      </c>
      <c r="K622" s="83">
        <v>110.88719999999998</v>
      </c>
      <c r="L622" s="83">
        <f t="shared" si="27"/>
        <v>481.01040000000046</v>
      </c>
      <c r="M622" s="83">
        <v>8256.4554000000007</v>
      </c>
      <c r="N622">
        <f t="shared" si="29"/>
        <v>11282</v>
      </c>
    </row>
    <row r="623" spans="1:14">
      <c r="A623">
        <v>11283</v>
      </c>
      <c r="B623" s="83">
        <v>32377</v>
      </c>
      <c r="C623" s="83">
        <v>5279</v>
      </c>
      <c r="D623" s="83">
        <v>12109</v>
      </c>
      <c r="E623" s="83">
        <v>984</v>
      </c>
      <c r="F623" s="85">
        <f t="shared" si="28"/>
        <v>63780</v>
      </c>
      <c r="G623" s="83">
        <v>103971</v>
      </c>
      <c r="H623" s="83">
        <v>2085.48</v>
      </c>
      <c r="I623" s="83">
        <v>79.23</v>
      </c>
      <c r="J623" s="83">
        <v>159.34</v>
      </c>
      <c r="K623" s="83">
        <v>10.07</v>
      </c>
      <c r="L623" s="83">
        <f t="shared" si="27"/>
        <v>1407.33</v>
      </c>
      <c r="M623" s="83">
        <v>3741.45</v>
      </c>
      <c r="N623">
        <f t="shared" si="29"/>
        <v>11283</v>
      </c>
    </row>
    <row r="624" spans="1:14">
      <c r="A624">
        <v>11284</v>
      </c>
      <c r="B624" s="83">
        <v>23803</v>
      </c>
      <c r="C624" s="83">
        <v>1676</v>
      </c>
      <c r="D624" s="83">
        <v>3709</v>
      </c>
      <c r="E624" s="83">
        <v>327</v>
      </c>
      <c r="F624" s="85">
        <f t="shared" si="28"/>
        <v>39663</v>
      </c>
      <c r="G624" s="83">
        <v>65826</v>
      </c>
      <c r="H624" s="83">
        <v>609.46</v>
      </c>
      <c r="I624" s="83">
        <v>12.843999999999999</v>
      </c>
      <c r="J624" s="83">
        <v>63.964999999999989</v>
      </c>
      <c r="K624" s="83">
        <v>1.9790000000000001</v>
      </c>
      <c r="L624" s="83">
        <f t="shared" si="27"/>
        <v>1438.8420000000001</v>
      </c>
      <c r="M624" s="83">
        <v>2127.09</v>
      </c>
      <c r="N624">
        <f t="shared" si="29"/>
        <v>11284</v>
      </c>
    </row>
    <row r="625" spans="1:14">
      <c r="A625">
        <v>11285</v>
      </c>
      <c r="B625" s="83">
        <v>74551</v>
      </c>
      <c r="C625" s="83">
        <v>8632</v>
      </c>
      <c r="D625" s="83">
        <v>28449</v>
      </c>
      <c r="E625" s="83">
        <v>0</v>
      </c>
      <c r="F625" s="85">
        <f t="shared" si="28"/>
        <v>28185</v>
      </c>
      <c r="G625" s="83">
        <v>122553</v>
      </c>
      <c r="H625" s="83">
        <v>1677.0065999999999</v>
      </c>
      <c r="I625" s="83">
        <v>89.291900000000012</v>
      </c>
      <c r="J625" s="83">
        <v>289.97189999999995</v>
      </c>
      <c r="K625" s="83">
        <v>0</v>
      </c>
      <c r="L625" s="83">
        <f t="shared" si="27"/>
        <v>150.90059999999994</v>
      </c>
      <c r="M625" s="83">
        <v>2207.1709999999998</v>
      </c>
      <c r="N625">
        <f t="shared" si="29"/>
        <v>11285</v>
      </c>
    </row>
    <row r="626" spans="1:14">
      <c r="A626">
        <v>11286</v>
      </c>
      <c r="B626" s="83">
        <v>66057</v>
      </c>
      <c r="C626" s="83">
        <v>2635</v>
      </c>
      <c r="D626" s="83">
        <v>5756</v>
      </c>
      <c r="E626" s="83">
        <v>849</v>
      </c>
      <c r="F626" s="85">
        <f t="shared" si="28"/>
        <v>1830</v>
      </c>
      <c r="G626" s="83">
        <v>71857</v>
      </c>
      <c r="H626" s="83">
        <v>1707.1665999999998</v>
      </c>
      <c r="I626" s="83">
        <v>25.807000000000002</v>
      </c>
      <c r="J626" s="83">
        <v>59.539599999999993</v>
      </c>
      <c r="K626" s="83">
        <v>10.749499999999999</v>
      </c>
      <c r="L626" s="83">
        <f t="shared" si="27"/>
        <v>56.795800000000312</v>
      </c>
      <c r="M626" s="83">
        <v>1860.0585000000001</v>
      </c>
      <c r="N626">
        <f t="shared" si="29"/>
        <v>11286</v>
      </c>
    </row>
    <row r="627" spans="1:14">
      <c r="A627">
        <v>11287</v>
      </c>
      <c r="B627" s="83">
        <v>58079</v>
      </c>
      <c r="C627" s="83">
        <v>3206</v>
      </c>
      <c r="D627" s="83">
        <v>8229</v>
      </c>
      <c r="E627" s="83">
        <v>856</v>
      </c>
      <c r="F627" s="85">
        <f t="shared" si="28"/>
        <v>17546</v>
      </c>
      <c r="G627" s="83">
        <v>81504</v>
      </c>
      <c r="H627" s="83">
        <v>1388.3100000000002</v>
      </c>
      <c r="I627" s="83">
        <v>77</v>
      </c>
      <c r="J627" s="83">
        <v>117.69</v>
      </c>
      <c r="K627" s="83">
        <v>137.83000000000001</v>
      </c>
      <c r="L627" s="83">
        <f t="shared" si="27"/>
        <v>24.690000000000026</v>
      </c>
      <c r="M627" s="83">
        <v>1745.5200000000002</v>
      </c>
      <c r="N627">
        <f t="shared" si="29"/>
        <v>11287</v>
      </c>
    </row>
    <row r="628" spans="1:14">
      <c r="A628">
        <v>11288</v>
      </c>
      <c r="B628" s="83">
        <v>77364</v>
      </c>
      <c r="C628" s="83">
        <v>2361</v>
      </c>
      <c r="D628" s="83">
        <v>5606</v>
      </c>
      <c r="E628" s="83">
        <v>903</v>
      </c>
      <c r="F628" s="85">
        <f t="shared" si="28"/>
        <v>-3631</v>
      </c>
      <c r="G628" s="83">
        <v>77881</v>
      </c>
      <c r="H628" s="83">
        <v>1043.9646</v>
      </c>
      <c r="I628" s="83">
        <v>16.942900000000002</v>
      </c>
      <c r="J628" s="83">
        <v>56.7346</v>
      </c>
      <c r="K628" s="83">
        <v>12.107199999999999</v>
      </c>
      <c r="L628" s="83">
        <f t="shared" si="27"/>
        <v>90.123400000000089</v>
      </c>
      <c r="M628" s="83">
        <v>1219.8727000000001</v>
      </c>
      <c r="N628">
        <f t="shared" si="29"/>
        <v>11288</v>
      </c>
    </row>
    <row r="629" spans="1:14">
      <c r="A629">
        <v>11289</v>
      </c>
      <c r="B629" s="83">
        <v>111683</v>
      </c>
      <c r="C629" s="83">
        <v>8309</v>
      </c>
      <c r="D629" s="83">
        <v>24906</v>
      </c>
      <c r="E629" s="83">
        <v>2826</v>
      </c>
      <c r="F629" s="85">
        <f t="shared" si="28"/>
        <v>21526</v>
      </c>
      <c r="G629" s="83">
        <v>152632</v>
      </c>
      <c r="H629" s="83">
        <v>4567.7726999999995</v>
      </c>
      <c r="I629" s="83">
        <v>132.56399999999999</v>
      </c>
      <c r="J629" s="83">
        <v>635.66600000000005</v>
      </c>
      <c r="K629" s="83">
        <v>111.42910000000001</v>
      </c>
      <c r="L629" s="83">
        <f t="shared" si="27"/>
        <v>138.09479999999968</v>
      </c>
      <c r="M629" s="83">
        <v>5585.5265999999992</v>
      </c>
      <c r="N629">
        <f t="shared" si="29"/>
        <v>11289</v>
      </c>
    </row>
    <row r="630" spans="1:14">
      <c r="A630">
        <v>11290</v>
      </c>
      <c r="B630" s="83">
        <v>100694</v>
      </c>
      <c r="C630" s="83">
        <v>11140</v>
      </c>
      <c r="D630" s="83">
        <v>15089</v>
      </c>
      <c r="E630" s="83">
        <v>1342</v>
      </c>
      <c r="F630" s="85">
        <f t="shared" si="28"/>
        <v>31124</v>
      </c>
      <c r="G630" s="83">
        <v>137109</v>
      </c>
      <c r="H630" s="83">
        <v>3158.5875999999998</v>
      </c>
      <c r="I630" s="83">
        <v>115.3565</v>
      </c>
      <c r="J630" s="83">
        <v>331.44300000000004</v>
      </c>
      <c r="K630" s="83">
        <v>24.643699999999995</v>
      </c>
      <c r="L630" s="83">
        <f t="shared" si="27"/>
        <v>359.66770000000054</v>
      </c>
      <c r="M630" s="83">
        <v>3989.6985000000004</v>
      </c>
      <c r="N630">
        <f t="shared" si="29"/>
        <v>11290</v>
      </c>
    </row>
    <row r="631" spans="1:14">
      <c r="A631">
        <v>11291</v>
      </c>
      <c r="B631" s="83">
        <v>69289</v>
      </c>
      <c r="C631" s="83">
        <v>5454</v>
      </c>
      <c r="D631" s="83">
        <v>18986</v>
      </c>
      <c r="E631" s="83">
        <v>1999</v>
      </c>
      <c r="F631" s="85">
        <f t="shared" si="28"/>
        <v>24186</v>
      </c>
      <c r="G631" s="83">
        <v>109006</v>
      </c>
      <c r="H631" s="83">
        <v>1830.2919000000002</v>
      </c>
      <c r="I631" s="83">
        <v>53.240299999999991</v>
      </c>
      <c r="J631" s="83">
        <v>175.42869999999999</v>
      </c>
      <c r="K631" s="83">
        <v>10.773</v>
      </c>
      <c r="L631" s="83">
        <f t="shared" si="27"/>
        <v>73.351299999999839</v>
      </c>
      <c r="M631" s="83">
        <v>2143.0852</v>
      </c>
      <c r="N631">
        <f t="shared" si="29"/>
        <v>11291</v>
      </c>
    </row>
    <row r="632" spans="1:14">
      <c r="A632">
        <v>11292</v>
      </c>
      <c r="B632" s="83">
        <v>80598</v>
      </c>
      <c r="C632" s="83">
        <v>10492</v>
      </c>
      <c r="D632" s="83">
        <v>22064</v>
      </c>
      <c r="E632" s="83">
        <v>2364</v>
      </c>
      <c r="F632" s="85">
        <f t="shared" si="28"/>
        <v>27331</v>
      </c>
      <c r="G632" s="83">
        <v>121865</v>
      </c>
      <c r="H632" s="83">
        <v>2554.4315999999999</v>
      </c>
      <c r="I632" s="83">
        <v>116.21680000000001</v>
      </c>
      <c r="J632" s="83">
        <v>331.60590000000002</v>
      </c>
      <c r="K632" s="83">
        <v>331.60390000000007</v>
      </c>
      <c r="L632" s="83">
        <f t="shared" si="27"/>
        <v>-153.37210000000039</v>
      </c>
      <c r="M632" s="83">
        <v>3180.4860999999996</v>
      </c>
      <c r="N632">
        <f t="shared" si="29"/>
        <v>11292</v>
      </c>
    </row>
    <row r="633" spans="1:14">
      <c r="A633">
        <v>11293</v>
      </c>
      <c r="B633" s="83">
        <v>77657</v>
      </c>
      <c r="C633" s="83">
        <v>6588</v>
      </c>
      <c r="D633" s="83">
        <v>22071</v>
      </c>
      <c r="E633" s="83">
        <v>2607</v>
      </c>
      <c r="F633" s="85">
        <f t="shared" si="28"/>
        <v>20385</v>
      </c>
      <c r="G633" s="83">
        <v>116132</v>
      </c>
      <c r="H633" s="83">
        <v>2024.9408000000001</v>
      </c>
      <c r="I633" s="83">
        <v>95.452399999999997</v>
      </c>
      <c r="J633" s="83">
        <v>241.23390000000001</v>
      </c>
      <c r="K633" s="83">
        <v>34.488900000000001</v>
      </c>
      <c r="L633" s="83">
        <f t="shared" si="27"/>
        <v>91.699499999999603</v>
      </c>
      <c r="M633" s="83">
        <v>2487.8154999999997</v>
      </c>
      <c r="N633">
        <f t="shared" si="29"/>
        <v>11293</v>
      </c>
    </row>
    <row r="634" spans="1:14">
      <c r="A634">
        <v>11294</v>
      </c>
      <c r="B634" s="83">
        <v>87071</v>
      </c>
      <c r="C634" s="83">
        <v>12891</v>
      </c>
      <c r="D634" s="83">
        <v>30945</v>
      </c>
      <c r="E634" s="83">
        <v>1575</v>
      </c>
      <c r="F634" s="85">
        <f t="shared" si="28"/>
        <v>39100</v>
      </c>
      <c r="G634" s="83">
        <v>145800</v>
      </c>
      <c r="H634" s="83">
        <v>396.21999999999997</v>
      </c>
      <c r="I634" s="83">
        <v>130.96</v>
      </c>
      <c r="J634" s="83">
        <v>277.67</v>
      </c>
      <c r="K634" s="83">
        <v>50.370000000000005</v>
      </c>
      <c r="L634" s="83">
        <f t="shared" si="27"/>
        <v>1584.9799999999996</v>
      </c>
      <c r="M634" s="83">
        <v>2440.1999999999998</v>
      </c>
      <c r="N634">
        <f t="shared" si="29"/>
        <v>11294</v>
      </c>
    </row>
    <row r="635" spans="1:14">
      <c r="A635">
        <v>11295</v>
      </c>
      <c r="B635" s="83">
        <v>136139</v>
      </c>
      <c r="C635" s="83">
        <v>14170</v>
      </c>
      <c r="D635" s="83">
        <v>22607</v>
      </c>
      <c r="E635" s="83">
        <v>2679</v>
      </c>
      <c r="F635" s="85">
        <f t="shared" si="28"/>
        <v>45826</v>
      </c>
      <c r="G635" s="83">
        <v>193081</v>
      </c>
      <c r="H635" s="83">
        <v>5423.6620000000003</v>
      </c>
      <c r="I635" s="83">
        <v>263.536</v>
      </c>
      <c r="J635" s="83">
        <v>627.88189999999997</v>
      </c>
      <c r="K635" s="83">
        <v>50.314999999999998</v>
      </c>
      <c r="L635" s="83">
        <f t="shared" ref="L635:L698" si="30">M635-H635-I635-J635-K635</f>
        <v>374.06119999999913</v>
      </c>
      <c r="M635" s="83">
        <v>6739.4560999999994</v>
      </c>
      <c r="N635">
        <f t="shared" si="29"/>
        <v>11295</v>
      </c>
    </row>
    <row r="636" spans="1:14">
      <c r="A636">
        <v>11296</v>
      </c>
      <c r="B636" s="83">
        <v>65987</v>
      </c>
      <c r="C636" s="83">
        <v>3755</v>
      </c>
      <c r="D636" s="83">
        <v>9726</v>
      </c>
      <c r="E636" s="83">
        <v>1289</v>
      </c>
      <c r="F636" s="85">
        <f t="shared" si="28"/>
        <v>13903</v>
      </c>
      <c r="G636" s="83">
        <v>87150</v>
      </c>
      <c r="H636" s="83">
        <v>1704.48</v>
      </c>
      <c r="I636" s="83">
        <v>54.149999999999991</v>
      </c>
      <c r="J636" s="83">
        <v>197.51</v>
      </c>
      <c r="K636" s="83">
        <v>6.2200000000000006</v>
      </c>
      <c r="L636" s="83">
        <f t="shared" si="30"/>
        <v>49.6464</v>
      </c>
      <c r="M636" s="83">
        <v>2012.0064</v>
      </c>
      <c r="N636">
        <f t="shared" si="29"/>
        <v>11296</v>
      </c>
    </row>
    <row r="637" spans="1:14">
      <c r="A637">
        <v>11297</v>
      </c>
      <c r="B637" s="83">
        <v>122149</v>
      </c>
      <c r="C637" s="83">
        <v>22569</v>
      </c>
      <c r="D637" s="83">
        <v>18178</v>
      </c>
      <c r="E637" s="83">
        <v>1367</v>
      </c>
      <c r="F637" s="85">
        <f t="shared" si="28"/>
        <v>71265</v>
      </c>
      <c r="G637" s="83">
        <v>190390</v>
      </c>
      <c r="H637" s="83">
        <v>3176.4647000000004</v>
      </c>
      <c r="I637" s="83">
        <v>248.01190000000003</v>
      </c>
      <c r="J637" s="83">
        <v>172.50890000000001</v>
      </c>
      <c r="K637" s="83">
        <v>28.16</v>
      </c>
      <c r="L637" s="83">
        <f t="shared" si="30"/>
        <v>426.56599999999941</v>
      </c>
      <c r="M637" s="83">
        <v>4051.7114999999999</v>
      </c>
      <c r="N637">
        <f t="shared" si="29"/>
        <v>11297</v>
      </c>
    </row>
    <row r="638" spans="1:14">
      <c r="A638">
        <v>11298</v>
      </c>
      <c r="B638" s="83">
        <v>73845</v>
      </c>
      <c r="C638" s="83">
        <v>17136</v>
      </c>
      <c r="D638" s="83">
        <v>12277</v>
      </c>
      <c r="E638" s="83">
        <v>754</v>
      </c>
      <c r="F638" s="85">
        <f t="shared" si="28"/>
        <v>49584</v>
      </c>
      <c r="G638" s="83">
        <v>119324</v>
      </c>
      <c r="H638" s="83">
        <v>1640.0232999999998</v>
      </c>
      <c r="I638" s="83">
        <v>377.76220000000001</v>
      </c>
      <c r="J638" s="83">
        <v>143.04079999999999</v>
      </c>
      <c r="K638" s="83">
        <v>7.3887999999999998</v>
      </c>
      <c r="L638" s="83">
        <f t="shared" si="30"/>
        <v>-315.53629999999993</v>
      </c>
      <c r="M638" s="83">
        <v>1852.6787999999999</v>
      </c>
      <c r="N638">
        <f t="shared" si="29"/>
        <v>11298</v>
      </c>
    </row>
    <row r="639" spans="1:14">
      <c r="A639">
        <v>11299</v>
      </c>
      <c r="B639" s="83">
        <v>78697</v>
      </c>
      <c r="C639" s="83">
        <v>15753</v>
      </c>
      <c r="D639" s="83">
        <v>25733</v>
      </c>
      <c r="E639" s="83">
        <v>3411</v>
      </c>
      <c r="F639" s="85">
        <f t="shared" si="28"/>
        <v>45546</v>
      </c>
      <c r="G639" s="83">
        <v>137634</v>
      </c>
      <c r="H639" s="83">
        <v>1223.8447000000001</v>
      </c>
      <c r="I639" s="83">
        <v>120.9349</v>
      </c>
      <c r="J639" s="83">
        <v>107491.59319999999</v>
      </c>
      <c r="K639" s="83">
        <v>18.000300000000003</v>
      </c>
      <c r="L639" s="83">
        <f t="shared" si="30"/>
        <v>-107151.77189999999</v>
      </c>
      <c r="M639" s="83">
        <v>1702.6012000000001</v>
      </c>
      <c r="N639">
        <f t="shared" si="29"/>
        <v>11299</v>
      </c>
    </row>
    <row r="640" spans="1:14">
      <c r="A640">
        <v>11300</v>
      </c>
      <c r="B640" s="83">
        <v>101981</v>
      </c>
      <c r="C640" s="83">
        <v>23973</v>
      </c>
      <c r="D640" s="83">
        <v>32530</v>
      </c>
      <c r="E640" s="83">
        <v>2991</v>
      </c>
      <c r="F640" s="85">
        <f t="shared" si="28"/>
        <v>78357</v>
      </c>
      <c r="G640" s="83">
        <v>191886</v>
      </c>
      <c r="H640" s="83">
        <v>1329.2822999999999</v>
      </c>
      <c r="I640" s="83">
        <v>89.376199999999997</v>
      </c>
      <c r="J640" s="83">
        <v>137.54129999999998</v>
      </c>
      <c r="K640" s="83">
        <v>10.273699999999998</v>
      </c>
      <c r="L640" s="83">
        <f t="shared" si="30"/>
        <v>83.744100000000373</v>
      </c>
      <c r="M640" s="83">
        <v>1650.2176000000002</v>
      </c>
      <c r="N640">
        <f t="shared" si="29"/>
        <v>11300</v>
      </c>
    </row>
    <row r="641" spans="1:14">
      <c r="A641">
        <v>11301</v>
      </c>
      <c r="B641" s="83">
        <v>95129</v>
      </c>
      <c r="C641" s="83">
        <v>23966</v>
      </c>
      <c r="D641" s="83">
        <v>9992</v>
      </c>
      <c r="E641" s="83">
        <v>899</v>
      </c>
      <c r="F641" s="85">
        <f t="shared" si="28"/>
        <v>72015</v>
      </c>
      <c r="G641" s="83">
        <v>154069</v>
      </c>
      <c r="H641" s="83">
        <v>1078.1855</v>
      </c>
      <c r="I641" s="83">
        <v>141.3938</v>
      </c>
      <c r="J641" s="83">
        <v>75.74969999999999</v>
      </c>
      <c r="K641" s="83">
        <v>5.9421999999999997</v>
      </c>
      <c r="L641" s="83">
        <f t="shared" si="30"/>
        <v>178.97889999999995</v>
      </c>
      <c r="M641" s="83">
        <v>1480.2501</v>
      </c>
      <c r="N641">
        <f t="shared" si="29"/>
        <v>11301</v>
      </c>
    </row>
    <row r="642" spans="1:14">
      <c r="A642">
        <v>11302</v>
      </c>
      <c r="B642" s="83">
        <v>239579</v>
      </c>
      <c r="C642" s="83">
        <v>15021</v>
      </c>
      <c r="D642" s="83">
        <v>40539</v>
      </c>
      <c r="E642" s="83">
        <v>2896</v>
      </c>
      <c r="F642" s="85">
        <f t="shared" si="28"/>
        <v>76051</v>
      </c>
      <c r="G642" s="83">
        <v>344044</v>
      </c>
      <c r="H642" s="83">
        <v>6658.1718999999994</v>
      </c>
      <c r="I642" s="83">
        <v>120.3283</v>
      </c>
      <c r="J642" s="83">
        <v>328.70199999999994</v>
      </c>
      <c r="K642" s="83">
        <v>25.830499999999997</v>
      </c>
      <c r="L642" s="83">
        <f t="shared" si="30"/>
        <v>962.31630000000087</v>
      </c>
      <c r="M642" s="83">
        <v>8095.3490000000002</v>
      </c>
      <c r="N642">
        <f t="shared" si="29"/>
        <v>11302</v>
      </c>
    </row>
    <row r="643" spans="1:14">
      <c r="A643">
        <v>11303</v>
      </c>
      <c r="B643" s="83">
        <v>73825</v>
      </c>
      <c r="C643" s="83">
        <v>20118</v>
      </c>
      <c r="D643" s="83">
        <v>14831</v>
      </c>
      <c r="E643" s="83">
        <v>749</v>
      </c>
      <c r="F643" s="85">
        <f t="shared" si="28"/>
        <v>54177</v>
      </c>
      <c r="G643" s="83">
        <v>123464</v>
      </c>
      <c r="H643" s="83">
        <v>780.72</v>
      </c>
      <c r="I643" s="83">
        <v>98.34</v>
      </c>
      <c r="J643" s="83">
        <v>103.69</v>
      </c>
      <c r="K643" s="83">
        <v>0</v>
      </c>
      <c r="L643" s="83">
        <f t="shared" si="30"/>
        <v>331.33999999999986</v>
      </c>
      <c r="M643" s="83">
        <v>1314.09</v>
      </c>
      <c r="N643">
        <f t="shared" si="29"/>
        <v>11303</v>
      </c>
    </row>
    <row r="644" spans="1:14">
      <c r="A644">
        <v>11304</v>
      </c>
      <c r="B644" s="83">
        <v>177715</v>
      </c>
      <c r="C644" s="83">
        <v>41254</v>
      </c>
      <c r="D644" s="83">
        <v>26196</v>
      </c>
      <c r="E644" s="83">
        <v>2834</v>
      </c>
      <c r="F644" s="85">
        <f t="shared" ref="F644:F707" si="31">G644-B644--C644-D644-E644</f>
        <v>179389</v>
      </c>
      <c r="G644" s="83">
        <v>344880</v>
      </c>
      <c r="H644" s="83">
        <v>9388</v>
      </c>
      <c r="I644" s="83">
        <v>732</v>
      </c>
      <c r="J644" s="83">
        <v>652</v>
      </c>
      <c r="K644" s="83">
        <v>108</v>
      </c>
      <c r="L644" s="83">
        <f t="shared" si="30"/>
        <v>200</v>
      </c>
      <c r="M644" s="83">
        <v>11080</v>
      </c>
      <c r="N644">
        <f t="shared" ref="N644:N707" si="32">INT(A644)</f>
        <v>11304</v>
      </c>
    </row>
    <row r="645" spans="1:14">
      <c r="A645">
        <v>11306</v>
      </c>
      <c r="B645" s="83">
        <v>53959</v>
      </c>
      <c r="C645" s="83">
        <v>6007</v>
      </c>
      <c r="D645" s="83">
        <v>20684</v>
      </c>
      <c r="E645" s="83">
        <v>1822</v>
      </c>
      <c r="F645" s="85">
        <f t="shared" si="31"/>
        <v>17152</v>
      </c>
      <c r="G645" s="83">
        <v>87610</v>
      </c>
      <c r="H645" s="83">
        <v>1654.3475000000001</v>
      </c>
      <c r="I645" s="83">
        <v>88.308500000000009</v>
      </c>
      <c r="J645" s="83">
        <v>391.64169999999996</v>
      </c>
      <c r="K645" s="83">
        <v>28.242100000000004</v>
      </c>
      <c r="L645" s="83">
        <f t="shared" si="30"/>
        <v>66.328700000000012</v>
      </c>
      <c r="M645" s="83">
        <v>2228.8685</v>
      </c>
      <c r="N645">
        <f t="shared" si="32"/>
        <v>11306</v>
      </c>
    </row>
    <row r="646" spans="1:14">
      <c r="A646">
        <v>11307</v>
      </c>
      <c r="B646" s="83">
        <v>47800</v>
      </c>
      <c r="C646" s="83">
        <v>4540</v>
      </c>
      <c r="D646" s="83">
        <v>16504</v>
      </c>
      <c r="E646" s="83">
        <v>1529</v>
      </c>
      <c r="F646" s="85">
        <f t="shared" si="31"/>
        <v>13525</v>
      </c>
      <c r="G646" s="83">
        <v>74818</v>
      </c>
      <c r="H646" s="83">
        <v>470.88</v>
      </c>
      <c r="I646" s="83">
        <v>29.41</v>
      </c>
      <c r="J646" s="83">
        <v>59.330000000000005</v>
      </c>
      <c r="K646" s="83">
        <v>2.7899999999999996</v>
      </c>
      <c r="L646" s="83">
        <f t="shared" si="30"/>
        <v>8.629999999999967</v>
      </c>
      <c r="M646" s="83">
        <v>571.04</v>
      </c>
      <c r="N646">
        <f t="shared" si="32"/>
        <v>11307</v>
      </c>
    </row>
    <row r="647" spans="1:14">
      <c r="A647">
        <v>11308</v>
      </c>
      <c r="B647" s="83">
        <v>50800</v>
      </c>
      <c r="C647" s="83">
        <v>19191</v>
      </c>
      <c r="D647" s="83">
        <v>13646</v>
      </c>
      <c r="E647" s="83">
        <v>17869</v>
      </c>
      <c r="F647" s="85">
        <f t="shared" si="31"/>
        <v>38704</v>
      </c>
      <c r="G647" s="83">
        <v>101828</v>
      </c>
      <c r="H647" s="83">
        <v>837.46989999999994</v>
      </c>
      <c r="I647" s="83">
        <v>139.32830000000001</v>
      </c>
      <c r="J647" s="83">
        <v>103.35100000000001</v>
      </c>
      <c r="K647" s="83">
        <v>11.767000000000001</v>
      </c>
      <c r="L647" s="83">
        <f t="shared" si="30"/>
        <v>142.8477000000002</v>
      </c>
      <c r="M647" s="83">
        <v>1234.7639000000001</v>
      </c>
      <c r="N647">
        <f t="shared" si="32"/>
        <v>11308</v>
      </c>
    </row>
    <row r="648" spans="1:14">
      <c r="A648">
        <v>11309</v>
      </c>
      <c r="B648" s="83">
        <v>29645</v>
      </c>
      <c r="C648" s="83">
        <v>0</v>
      </c>
      <c r="D648" s="83">
        <v>0</v>
      </c>
      <c r="E648" s="83">
        <v>0</v>
      </c>
      <c r="F648" s="85">
        <f t="shared" si="31"/>
        <v>14004</v>
      </c>
      <c r="G648" s="83">
        <v>43649</v>
      </c>
      <c r="H648" s="83">
        <v>761.56900000000019</v>
      </c>
      <c r="I648" s="83">
        <v>60.467399999999991</v>
      </c>
      <c r="J648" s="83">
        <v>68.584599999999995</v>
      </c>
      <c r="K648" s="83">
        <v>19.932600000000004</v>
      </c>
      <c r="L648" s="83">
        <f t="shared" si="30"/>
        <v>3.16579999999988</v>
      </c>
      <c r="M648" s="83">
        <v>913.71940000000006</v>
      </c>
      <c r="N648">
        <f t="shared" si="32"/>
        <v>11309</v>
      </c>
    </row>
    <row r="649" spans="1:14">
      <c r="A649">
        <v>11310</v>
      </c>
      <c r="B649" s="83">
        <v>95037</v>
      </c>
      <c r="C649" s="83">
        <v>25985</v>
      </c>
      <c r="D649" s="83">
        <v>23999</v>
      </c>
      <c r="E649" s="83">
        <v>3257</v>
      </c>
      <c r="F649" s="85">
        <f t="shared" si="31"/>
        <v>88097</v>
      </c>
      <c r="G649" s="83">
        <v>184405</v>
      </c>
      <c r="H649" s="83">
        <v>1947.2087000000001</v>
      </c>
      <c r="I649" s="83">
        <v>225.97590000000002</v>
      </c>
      <c r="J649" s="83">
        <v>184.9701</v>
      </c>
      <c r="K649" s="83">
        <v>36.560699999999997</v>
      </c>
      <c r="L649" s="83">
        <f t="shared" si="30"/>
        <v>566.6382999999995</v>
      </c>
      <c r="M649" s="83">
        <v>2961.3536999999997</v>
      </c>
      <c r="N649">
        <f t="shared" si="32"/>
        <v>11310</v>
      </c>
    </row>
    <row r="650" spans="1:14">
      <c r="A650">
        <v>11311</v>
      </c>
      <c r="B650" s="83">
        <v>107327</v>
      </c>
      <c r="C650" s="83">
        <v>12738</v>
      </c>
      <c r="D650" s="83">
        <v>27870</v>
      </c>
      <c r="E650" s="83">
        <v>4667</v>
      </c>
      <c r="F650" s="85">
        <f t="shared" si="31"/>
        <v>40454</v>
      </c>
      <c r="G650" s="83">
        <v>167580</v>
      </c>
      <c r="H650" s="83">
        <v>2399.0190000000002</v>
      </c>
      <c r="I650" s="83">
        <v>96.67</v>
      </c>
      <c r="J650" s="83">
        <v>526.4559999999999</v>
      </c>
      <c r="K650" s="83">
        <v>1156.0910000000001</v>
      </c>
      <c r="L650" s="83">
        <f t="shared" si="30"/>
        <v>-1274.4290000000005</v>
      </c>
      <c r="M650" s="83">
        <v>2903.8069999999998</v>
      </c>
      <c r="N650">
        <f t="shared" si="32"/>
        <v>11311</v>
      </c>
    </row>
    <row r="651" spans="1:14">
      <c r="A651">
        <v>11312</v>
      </c>
      <c r="B651" s="83">
        <v>51405</v>
      </c>
      <c r="C651" s="83">
        <v>6310</v>
      </c>
      <c r="D651" s="83">
        <v>41801</v>
      </c>
      <c r="E651" s="83">
        <v>4469</v>
      </c>
      <c r="F651" s="85">
        <f t="shared" si="31"/>
        <v>21845</v>
      </c>
      <c r="G651" s="83">
        <v>113210</v>
      </c>
      <c r="H651" s="83">
        <v>751.96910000000003</v>
      </c>
      <c r="I651" s="83">
        <v>37.437699999999992</v>
      </c>
      <c r="J651" s="83">
        <v>113.7131</v>
      </c>
      <c r="K651" s="83">
        <v>12.3886</v>
      </c>
      <c r="L651" s="83">
        <f t="shared" si="30"/>
        <v>36.482499999999845</v>
      </c>
      <c r="M651" s="83">
        <v>951.99099999999987</v>
      </c>
      <c r="N651">
        <f t="shared" si="32"/>
        <v>11312</v>
      </c>
    </row>
    <row r="652" spans="1:14">
      <c r="A652">
        <v>11313</v>
      </c>
      <c r="B652" s="83">
        <v>67092</v>
      </c>
      <c r="C652" s="83">
        <v>4101</v>
      </c>
      <c r="D652" s="83">
        <v>10739</v>
      </c>
      <c r="E652" s="83">
        <v>1034</v>
      </c>
      <c r="F652" s="85">
        <f t="shared" si="31"/>
        <v>16053</v>
      </c>
      <c r="G652" s="83">
        <v>90817</v>
      </c>
      <c r="H652" s="83">
        <v>1032.0381000000002</v>
      </c>
      <c r="I652" s="83">
        <v>30.082100000000004</v>
      </c>
      <c r="J652" s="83">
        <v>70.387900000000002</v>
      </c>
      <c r="K652" s="83">
        <v>2.0587999999999997</v>
      </c>
      <c r="L652" s="83">
        <f t="shared" si="30"/>
        <v>51.511800000000044</v>
      </c>
      <c r="M652" s="83">
        <v>1186.0787000000003</v>
      </c>
      <c r="N652">
        <f t="shared" si="32"/>
        <v>11313</v>
      </c>
    </row>
    <row r="653" spans="1:14">
      <c r="A653">
        <v>11314</v>
      </c>
      <c r="B653" s="83">
        <v>40388</v>
      </c>
      <c r="C653" s="83">
        <v>4102</v>
      </c>
      <c r="D653" s="83">
        <v>10134</v>
      </c>
      <c r="E653" s="83">
        <v>1631</v>
      </c>
      <c r="F653" s="85">
        <f t="shared" si="31"/>
        <v>15264</v>
      </c>
      <c r="G653" s="83">
        <v>63315</v>
      </c>
      <c r="H653" s="83">
        <v>800.48029999999994</v>
      </c>
      <c r="I653" s="83">
        <v>39.334799999999994</v>
      </c>
      <c r="J653" s="83">
        <v>60.767200000000003</v>
      </c>
      <c r="K653" s="83">
        <v>6.4817</v>
      </c>
      <c r="L653" s="83">
        <f t="shared" si="30"/>
        <v>80.184700000000035</v>
      </c>
      <c r="M653" s="83">
        <v>987.24869999999999</v>
      </c>
      <c r="N653">
        <f t="shared" si="32"/>
        <v>11314</v>
      </c>
    </row>
    <row r="654" spans="1:14">
      <c r="A654">
        <v>11315</v>
      </c>
      <c r="B654" s="83">
        <v>57333</v>
      </c>
      <c r="C654" s="83">
        <v>9092</v>
      </c>
      <c r="D654" s="83">
        <v>14231</v>
      </c>
      <c r="E654" s="83">
        <v>1740</v>
      </c>
      <c r="F654" s="85">
        <f t="shared" si="31"/>
        <v>21949</v>
      </c>
      <c r="G654" s="83">
        <v>86161</v>
      </c>
      <c r="H654" s="83">
        <v>1007.8588999999999</v>
      </c>
      <c r="I654" s="83">
        <v>58.113100000000003</v>
      </c>
      <c r="J654" s="83">
        <v>80.401899999999998</v>
      </c>
      <c r="K654" s="83">
        <v>3.8312999999999997</v>
      </c>
      <c r="L654" s="83">
        <f t="shared" si="30"/>
        <v>82.631800000000268</v>
      </c>
      <c r="M654" s="83">
        <v>1232.8370000000002</v>
      </c>
      <c r="N654">
        <f t="shared" si="32"/>
        <v>11315</v>
      </c>
    </row>
    <row r="655" spans="1:14">
      <c r="A655">
        <v>11316</v>
      </c>
      <c r="B655" s="83">
        <v>74004</v>
      </c>
      <c r="C655" s="83">
        <v>6291</v>
      </c>
      <c r="D655" s="83">
        <v>11528</v>
      </c>
      <c r="E655" s="83">
        <v>1037</v>
      </c>
      <c r="F655" s="85">
        <f t="shared" si="31"/>
        <v>20825</v>
      </c>
      <c r="G655" s="83">
        <v>101103</v>
      </c>
      <c r="H655" s="83">
        <v>2516.7207999999996</v>
      </c>
      <c r="I655" s="83">
        <v>106.8579</v>
      </c>
      <c r="J655" s="83">
        <v>201.98930000000001</v>
      </c>
      <c r="K655" s="83">
        <v>19.2439</v>
      </c>
      <c r="L655" s="83">
        <f t="shared" si="30"/>
        <v>196.08320000000015</v>
      </c>
      <c r="M655" s="83">
        <v>3040.8950999999997</v>
      </c>
      <c r="N655">
        <f t="shared" si="32"/>
        <v>11316</v>
      </c>
    </row>
    <row r="656" spans="1:14">
      <c r="A656">
        <v>11317</v>
      </c>
      <c r="B656" s="83">
        <v>108589</v>
      </c>
      <c r="C656" s="83">
        <v>16911</v>
      </c>
      <c r="D656" s="83">
        <v>21885</v>
      </c>
      <c r="E656" s="83">
        <v>2822</v>
      </c>
      <c r="F656" s="85">
        <f t="shared" si="31"/>
        <v>54865</v>
      </c>
      <c r="G656" s="83">
        <v>171250</v>
      </c>
      <c r="H656" s="83">
        <v>6487.2374999999993</v>
      </c>
      <c r="I656" s="83">
        <v>631.02809999999999</v>
      </c>
      <c r="J656" s="83">
        <v>532.51660000000004</v>
      </c>
      <c r="K656" s="83">
        <v>55.816100000000006</v>
      </c>
      <c r="L656" s="83">
        <f t="shared" si="30"/>
        <v>827.88219999999853</v>
      </c>
      <c r="M656" s="83">
        <v>8534.4804999999978</v>
      </c>
      <c r="N656">
        <f t="shared" si="32"/>
        <v>11317</v>
      </c>
    </row>
    <row r="657" spans="1:14">
      <c r="A657">
        <v>11318</v>
      </c>
      <c r="B657" s="83">
        <v>45526</v>
      </c>
      <c r="C657" s="83">
        <v>3601</v>
      </c>
      <c r="D657" s="83">
        <v>6604</v>
      </c>
      <c r="E657" s="83">
        <v>625</v>
      </c>
      <c r="F657" s="85">
        <f t="shared" si="31"/>
        <v>11846</v>
      </c>
      <c r="G657" s="83">
        <v>61000</v>
      </c>
      <c r="H657" s="83">
        <v>1229.0147000000002</v>
      </c>
      <c r="I657" s="83">
        <v>32.930399999999999</v>
      </c>
      <c r="J657" s="83">
        <v>67.6464</v>
      </c>
      <c r="K657" s="83">
        <v>8.3406000000000002</v>
      </c>
      <c r="L657" s="83">
        <f t="shared" si="30"/>
        <v>175.78439999999983</v>
      </c>
      <c r="M657" s="83">
        <v>1513.7165</v>
      </c>
      <c r="N657">
        <f t="shared" si="32"/>
        <v>11318</v>
      </c>
    </row>
    <row r="658" spans="1:14">
      <c r="A658">
        <v>11319</v>
      </c>
      <c r="B658" s="83">
        <v>77669</v>
      </c>
      <c r="C658" s="83">
        <v>9969</v>
      </c>
      <c r="D658" s="83">
        <v>28785</v>
      </c>
      <c r="E658" s="83">
        <v>4225</v>
      </c>
      <c r="F658" s="85">
        <f t="shared" si="31"/>
        <v>35295</v>
      </c>
      <c r="G658" s="83">
        <v>136005</v>
      </c>
      <c r="H658" s="83">
        <v>1875.3532</v>
      </c>
      <c r="I658" s="83">
        <v>139.6772</v>
      </c>
      <c r="J658" s="83">
        <v>119.80070000000001</v>
      </c>
      <c r="K658" s="83">
        <v>19.961299999999998</v>
      </c>
      <c r="L658" s="83">
        <f t="shared" si="30"/>
        <v>323.94739999999985</v>
      </c>
      <c r="M658" s="83">
        <v>2478.7397999999998</v>
      </c>
      <c r="N658">
        <f t="shared" si="32"/>
        <v>11319</v>
      </c>
    </row>
    <row r="659" spans="1:14">
      <c r="A659">
        <v>11320</v>
      </c>
      <c r="B659" s="83">
        <v>180557</v>
      </c>
      <c r="C659" s="83">
        <v>70389</v>
      </c>
      <c r="D659" s="83">
        <v>67775</v>
      </c>
      <c r="E659" s="83">
        <v>7124</v>
      </c>
      <c r="F659" s="85">
        <f t="shared" si="31"/>
        <v>209231</v>
      </c>
      <c r="G659" s="83">
        <v>394298</v>
      </c>
      <c r="H659" s="83">
        <v>16843.322800000002</v>
      </c>
      <c r="I659" s="83">
        <v>2878.8829999999994</v>
      </c>
      <c r="J659" s="83">
        <v>3231.6556</v>
      </c>
      <c r="K659" s="83">
        <v>333.10540000000003</v>
      </c>
      <c r="L659" s="83">
        <f t="shared" si="30"/>
        <v>3404.7089000000019</v>
      </c>
      <c r="M659" s="83">
        <v>26691.675700000003</v>
      </c>
      <c r="N659">
        <f t="shared" si="32"/>
        <v>11320</v>
      </c>
    </row>
    <row r="660" spans="1:14">
      <c r="A660">
        <v>11321</v>
      </c>
      <c r="B660" s="83">
        <v>106401</v>
      </c>
      <c r="C660" s="83">
        <v>25033</v>
      </c>
      <c r="D660" s="83">
        <v>18458</v>
      </c>
      <c r="E660" s="83">
        <v>1942</v>
      </c>
      <c r="F660" s="85">
        <f t="shared" si="31"/>
        <v>50211</v>
      </c>
      <c r="G660" s="83">
        <v>151979</v>
      </c>
      <c r="H660" s="83">
        <v>2648.8599999999997</v>
      </c>
      <c r="I660" s="83">
        <v>212.52999999999997</v>
      </c>
      <c r="J660" s="83">
        <v>189.59</v>
      </c>
      <c r="K660" s="83">
        <v>28.060000000000002</v>
      </c>
      <c r="L660" s="83">
        <f t="shared" si="30"/>
        <v>171.77000000000075</v>
      </c>
      <c r="M660" s="83">
        <v>3250.8100000000004</v>
      </c>
      <c r="N660">
        <f t="shared" si="32"/>
        <v>11321</v>
      </c>
    </row>
    <row r="661" spans="1:14">
      <c r="A661">
        <v>11322</v>
      </c>
      <c r="B661" s="83">
        <v>59370</v>
      </c>
      <c r="C661" s="83">
        <v>3604</v>
      </c>
      <c r="D661" s="83">
        <v>10801</v>
      </c>
      <c r="E661" s="83">
        <v>1046</v>
      </c>
      <c r="F661" s="85">
        <f t="shared" si="31"/>
        <v>13614</v>
      </c>
      <c r="G661" s="83">
        <v>81227</v>
      </c>
      <c r="H661" s="83">
        <v>856.11999999999989</v>
      </c>
      <c r="I661" s="83">
        <v>37.25</v>
      </c>
      <c r="J661" s="83">
        <v>133.01</v>
      </c>
      <c r="K661" s="83">
        <v>20.069999999999997</v>
      </c>
      <c r="L661" s="83">
        <f t="shared" si="30"/>
        <v>33.250000000000171</v>
      </c>
      <c r="M661" s="83">
        <v>1079.7</v>
      </c>
      <c r="N661">
        <f t="shared" si="32"/>
        <v>11322</v>
      </c>
    </row>
    <row r="662" spans="1:14">
      <c r="A662">
        <v>11323</v>
      </c>
      <c r="B662" s="83">
        <v>14013</v>
      </c>
      <c r="C662" s="83">
        <v>1106</v>
      </c>
      <c r="D662" s="83">
        <v>2433</v>
      </c>
      <c r="E662" s="83">
        <v>277</v>
      </c>
      <c r="F662" s="85">
        <f t="shared" si="31"/>
        <v>4139</v>
      </c>
      <c r="G662" s="83">
        <v>19756</v>
      </c>
      <c r="H662" s="83">
        <v>238.52230000000003</v>
      </c>
      <c r="I662" s="83">
        <v>10.3942</v>
      </c>
      <c r="J662" s="83">
        <v>25.308399999999999</v>
      </c>
      <c r="K662" s="83">
        <v>1.7916000000000001</v>
      </c>
      <c r="L662" s="83">
        <f t="shared" si="30"/>
        <v>85.274199999999936</v>
      </c>
      <c r="M662" s="83">
        <v>361.29069999999996</v>
      </c>
      <c r="N662">
        <f t="shared" si="32"/>
        <v>11323</v>
      </c>
    </row>
    <row r="663" spans="1:14">
      <c r="A663">
        <v>11324</v>
      </c>
      <c r="B663" s="83">
        <v>71100</v>
      </c>
      <c r="C663" s="83">
        <v>5633</v>
      </c>
      <c r="D663" s="83">
        <v>18578</v>
      </c>
      <c r="E663" s="83">
        <v>2155</v>
      </c>
      <c r="F663" s="85">
        <f t="shared" si="31"/>
        <v>22918</v>
      </c>
      <c r="G663" s="83">
        <v>109118</v>
      </c>
      <c r="H663" s="83">
        <v>1599.8849</v>
      </c>
      <c r="I663" s="83">
        <v>64.11</v>
      </c>
      <c r="J663" s="83">
        <v>229.37360000000001</v>
      </c>
      <c r="K663" s="83">
        <v>15.469200000000001</v>
      </c>
      <c r="L663" s="83">
        <f t="shared" si="30"/>
        <v>49.013800000000174</v>
      </c>
      <c r="M663" s="83">
        <v>1957.8515000000002</v>
      </c>
      <c r="N663">
        <f t="shared" si="32"/>
        <v>11324</v>
      </c>
    </row>
    <row r="664" spans="1:14">
      <c r="A664">
        <v>11325</v>
      </c>
      <c r="B664" s="83">
        <v>36716</v>
      </c>
      <c r="C664" s="83">
        <v>5254</v>
      </c>
      <c r="D664" s="83">
        <v>22075</v>
      </c>
      <c r="E664" s="83">
        <v>2352</v>
      </c>
      <c r="F664" s="85">
        <f t="shared" si="31"/>
        <v>83257</v>
      </c>
      <c r="G664" s="83">
        <v>139146</v>
      </c>
      <c r="H664" s="83">
        <v>980.17</v>
      </c>
      <c r="I664" s="83">
        <v>79.860000000000014</v>
      </c>
      <c r="J664" s="83">
        <v>441.17899999999992</v>
      </c>
      <c r="K664" s="83">
        <v>30.859000000000005</v>
      </c>
      <c r="L664" s="83">
        <f t="shared" si="30"/>
        <v>1891.7749999999999</v>
      </c>
      <c r="M664" s="83">
        <v>3423.8429999999998</v>
      </c>
      <c r="N664">
        <f t="shared" si="32"/>
        <v>11325</v>
      </c>
    </row>
    <row r="665" spans="1:14">
      <c r="A665">
        <v>11326</v>
      </c>
      <c r="B665" s="83">
        <v>56227</v>
      </c>
      <c r="C665" s="83">
        <v>1247</v>
      </c>
      <c r="D665" s="83">
        <v>7728</v>
      </c>
      <c r="E665" s="83">
        <v>1023</v>
      </c>
      <c r="F665" s="85">
        <f t="shared" si="31"/>
        <v>5413</v>
      </c>
      <c r="G665" s="83">
        <v>69144</v>
      </c>
      <c r="H665" s="83">
        <v>434.75810000000001</v>
      </c>
      <c r="I665" s="83">
        <v>9.6806000000000001</v>
      </c>
      <c r="J665" s="83">
        <v>54.045700000000004</v>
      </c>
      <c r="K665" s="83">
        <v>41.495800000000003</v>
      </c>
      <c r="L665" s="83">
        <f t="shared" si="30"/>
        <v>17.981200000000008</v>
      </c>
      <c r="M665" s="83">
        <v>557.96140000000003</v>
      </c>
      <c r="N665">
        <f t="shared" si="32"/>
        <v>11326</v>
      </c>
    </row>
    <row r="666" spans="1:14">
      <c r="A666">
        <v>11327</v>
      </c>
      <c r="B666" s="83">
        <v>58187</v>
      </c>
      <c r="C666" s="83">
        <v>2829</v>
      </c>
      <c r="D666" s="83">
        <v>13402</v>
      </c>
      <c r="E666" s="83">
        <v>1520</v>
      </c>
      <c r="F666" s="85">
        <f t="shared" si="31"/>
        <v>10694</v>
      </c>
      <c r="G666" s="83">
        <v>80974</v>
      </c>
      <c r="H666" s="83">
        <v>7.5600000000000005</v>
      </c>
      <c r="I666" s="83">
        <v>6.7838000000000003</v>
      </c>
      <c r="J666" s="83">
        <v>8.44</v>
      </c>
      <c r="K666" s="83">
        <v>8.39</v>
      </c>
      <c r="L666" s="83">
        <f t="shared" si="30"/>
        <v>-25.363800000000001</v>
      </c>
      <c r="M666" s="83">
        <v>5.81</v>
      </c>
      <c r="N666">
        <f t="shared" si="32"/>
        <v>11327</v>
      </c>
    </row>
    <row r="667" spans="1:14">
      <c r="A667">
        <v>11328</v>
      </c>
      <c r="B667" s="83">
        <v>101717</v>
      </c>
      <c r="C667" s="83">
        <v>5113</v>
      </c>
      <c r="D667" s="83">
        <v>16364</v>
      </c>
      <c r="E667" s="83">
        <v>1783</v>
      </c>
      <c r="F667" s="85">
        <f t="shared" si="31"/>
        <v>18274</v>
      </c>
      <c r="G667" s="83">
        <v>133025</v>
      </c>
      <c r="H667" s="83">
        <v>2007</v>
      </c>
      <c r="I667" s="83">
        <v>37</v>
      </c>
      <c r="J667" s="83">
        <v>298</v>
      </c>
      <c r="K667" s="83">
        <v>32</v>
      </c>
      <c r="L667" s="83">
        <f t="shared" si="30"/>
        <v>182</v>
      </c>
      <c r="M667" s="83">
        <v>2556</v>
      </c>
      <c r="N667">
        <f t="shared" si="32"/>
        <v>11328</v>
      </c>
    </row>
    <row r="668" spans="1:14">
      <c r="A668">
        <v>11329</v>
      </c>
      <c r="B668" s="83">
        <v>232045</v>
      </c>
      <c r="C668" s="83">
        <v>20206</v>
      </c>
      <c r="D668" s="83">
        <v>56034</v>
      </c>
      <c r="E668" s="83">
        <v>7193</v>
      </c>
      <c r="F668" s="85">
        <f t="shared" si="31"/>
        <v>82448</v>
      </c>
      <c r="G668" s="83">
        <v>357514</v>
      </c>
      <c r="H668" s="83">
        <v>10075.3035</v>
      </c>
      <c r="I668" s="83">
        <v>454.52180000000004</v>
      </c>
      <c r="J668" s="83">
        <v>1569.3832</v>
      </c>
      <c r="K668" s="83">
        <v>306.78359999999998</v>
      </c>
      <c r="L668" s="83">
        <f t="shared" si="30"/>
        <v>830.7154000000005</v>
      </c>
      <c r="M668" s="83">
        <v>13236.7075</v>
      </c>
      <c r="N668">
        <f t="shared" si="32"/>
        <v>11329</v>
      </c>
    </row>
    <row r="669" spans="1:14">
      <c r="A669">
        <v>11330</v>
      </c>
      <c r="B669" s="83">
        <v>234773</v>
      </c>
      <c r="C669" s="83">
        <v>37344</v>
      </c>
      <c r="D669" s="83">
        <v>79293</v>
      </c>
      <c r="E669" s="83">
        <v>0</v>
      </c>
      <c r="F669" s="85">
        <f t="shared" si="31"/>
        <v>44688</v>
      </c>
      <c r="G669" s="83">
        <v>321410</v>
      </c>
      <c r="H669" s="83">
        <v>16529.338800000001</v>
      </c>
      <c r="I669" s="83">
        <v>1270.6300000000001</v>
      </c>
      <c r="J669" s="83">
        <v>2378626.7809000006</v>
      </c>
      <c r="K669" s="83">
        <v>0</v>
      </c>
      <c r="L669" s="83">
        <f t="shared" si="30"/>
        <v>-2373326.1189000006</v>
      </c>
      <c r="M669" s="83">
        <v>23100.630799999999</v>
      </c>
      <c r="N669">
        <f t="shared" si="32"/>
        <v>11330</v>
      </c>
    </row>
    <row r="670" spans="1:14">
      <c r="A670">
        <v>11331</v>
      </c>
      <c r="B670" s="83">
        <v>52071</v>
      </c>
      <c r="C670" s="83">
        <v>4486</v>
      </c>
      <c r="D670" s="83">
        <v>10693</v>
      </c>
      <c r="E670" s="83">
        <v>2156</v>
      </c>
      <c r="F670" s="85">
        <f t="shared" si="31"/>
        <v>16732</v>
      </c>
      <c r="G670" s="83">
        <v>77166</v>
      </c>
      <c r="H670" s="83">
        <v>767</v>
      </c>
      <c r="I670" s="83">
        <v>40.44</v>
      </c>
      <c r="J670" s="83">
        <v>103.74</v>
      </c>
      <c r="K670" s="83">
        <v>28.500000000000004</v>
      </c>
      <c r="L670" s="83">
        <f t="shared" si="30"/>
        <v>43.749999999999957</v>
      </c>
      <c r="M670" s="83">
        <v>983.43</v>
      </c>
      <c r="N670">
        <f t="shared" si="32"/>
        <v>11331</v>
      </c>
    </row>
    <row r="671" spans="1:14">
      <c r="A671">
        <v>11332</v>
      </c>
      <c r="B671" s="83">
        <v>114618</v>
      </c>
      <c r="C671" s="83">
        <v>4631</v>
      </c>
      <c r="D671" s="83">
        <v>11613</v>
      </c>
      <c r="E671" s="83">
        <v>1611</v>
      </c>
      <c r="F671" s="85">
        <f t="shared" si="31"/>
        <v>22572</v>
      </c>
      <c r="G671" s="83">
        <v>145783</v>
      </c>
      <c r="H671" s="83">
        <v>1619.2447000000002</v>
      </c>
      <c r="I671" s="83">
        <v>28.838200000000001</v>
      </c>
      <c r="J671" s="83">
        <v>128.45240000000001</v>
      </c>
      <c r="K671" s="83">
        <v>23.545199999999998</v>
      </c>
      <c r="L671" s="83">
        <f t="shared" si="30"/>
        <v>106.63359999999946</v>
      </c>
      <c r="M671" s="83">
        <v>1906.7140999999997</v>
      </c>
      <c r="N671">
        <f t="shared" si="32"/>
        <v>11332</v>
      </c>
    </row>
    <row r="672" spans="1:14">
      <c r="A672">
        <v>11333</v>
      </c>
      <c r="B672" s="83">
        <v>97481</v>
      </c>
      <c r="C672" s="83">
        <v>7931</v>
      </c>
      <c r="D672" s="83">
        <v>17570</v>
      </c>
      <c r="E672" s="83">
        <v>3356</v>
      </c>
      <c r="F672" s="85">
        <f t="shared" si="31"/>
        <v>25599</v>
      </c>
      <c r="G672" s="83">
        <v>136075</v>
      </c>
      <c r="H672" s="83">
        <v>3131.6432999999997</v>
      </c>
      <c r="I672" s="83">
        <v>147.5104</v>
      </c>
      <c r="J672" s="83">
        <v>476.58799999999997</v>
      </c>
      <c r="K672" s="83">
        <v>68.806600000000003</v>
      </c>
      <c r="L672" s="83">
        <f t="shared" si="30"/>
        <v>141.86820000000012</v>
      </c>
      <c r="M672" s="83">
        <v>3966.4164999999998</v>
      </c>
      <c r="N672">
        <f t="shared" si="32"/>
        <v>11333</v>
      </c>
    </row>
    <row r="673" spans="1:14">
      <c r="A673">
        <v>11334</v>
      </c>
      <c r="B673" s="83">
        <v>97352</v>
      </c>
      <c r="C673" s="83">
        <v>8511</v>
      </c>
      <c r="D673" s="83">
        <v>18848</v>
      </c>
      <c r="E673" s="83">
        <v>1946</v>
      </c>
      <c r="F673" s="85">
        <f t="shared" si="31"/>
        <v>27133</v>
      </c>
      <c r="G673" s="83">
        <v>136768</v>
      </c>
      <c r="H673" s="83">
        <v>1937.3767999999998</v>
      </c>
      <c r="I673" s="83">
        <v>78.007499999999993</v>
      </c>
      <c r="J673" s="83">
        <v>270.99659999999994</v>
      </c>
      <c r="K673" s="83">
        <v>30.579799999999999</v>
      </c>
      <c r="L673" s="83">
        <f t="shared" si="30"/>
        <v>68.260400000000033</v>
      </c>
      <c r="M673" s="83">
        <v>2385.2210999999998</v>
      </c>
      <c r="N673">
        <f t="shared" si="32"/>
        <v>11334</v>
      </c>
    </row>
    <row r="674" spans="1:14">
      <c r="A674">
        <v>11335</v>
      </c>
      <c r="B674" s="83">
        <v>172758</v>
      </c>
      <c r="C674" s="83">
        <v>8577</v>
      </c>
      <c r="D674" s="83">
        <v>27627</v>
      </c>
      <c r="E674" s="83">
        <v>3578</v>
      </c>
      <c r="F674" s="85">
        <f t="shared" si="31"/>
        <v>41157</v>
      </c>
      <c r="G674" s="83">
        <v>236543</v>
      </c>
      <c r="H674" s="83">
        <v>10161.222299999999</v>
      </c>
      <c r="I674" s="83">
        <v>321732.78159999999</v>
      </c>
      <c r="J674" s="83">
        <v>1147.8883999999998</v>
      </c>
      <c r="K674" s="83">
        <v>155.75480000000002</v>
      </c>
      <c r="L674" s="83">
        <f t="shared" si="30"/>
        <v>-318705.53709999996</v>
      </c>
      <c r="M674" s="83">
        <v>14492.11</v>
      </c>
      <c r="N674">
        <f t="shared" si="32"/>
        <v>11335</v>
      </c>
    </row>
    <row r="675" spans="1:14">
      <c r="A675">
        <v>11336</v>
      </c>
      <c r="B675" s="83">
        <v>65223</v>
      </c>
      <c r="C675" s="83">
        <v>5336</v>
      </c>
      <c r="D675" s="83">
        <v>9101</v>
      </c>
      <c r="E675" s="83">
        <v>1335</v>
      </c>
      <c r="F675" s="85">
        <f t="shared" si="31"/>
        <v>19681</v>
      </c>
      <c r="G675" s="83">
        <v>90004</v>
      </c>
      <c r="H675" s="83">
        <v>1653.8429999999998</v>
      </c>
      <c r="I675" s="83">
        <v>76.668000000000006</v>
      </c>
      <c r="J675" s="83">
        <v>161.06200000000001</v>
      </c>
      <c r="K675" s="83">
        <v>26.574000000000002</v>
      </c>
      <c r="L675" s="83">
        <f t="shared" si="30"/>
        <v>255.94899999999967</v>
      </c>
      <c r="M675" s="83">
        <v>2174.0959999999995</v>
      </c>
      <c r="N675">
        <f t="shared" si="32"/>
        <v>11336</v>
      </c>
    </row>
    <row r="676" spans="1:14">
      <c r="A676">
        <v>11337</v>
      </c>
      <c r="B676" s="83">
        <v>76521</v>
      </c>
      <c r="C676" s="83">
        <v>4978</v>
      </c>
      <c r="D676" s="83">
        <v>14518</v>
      </c>
      <c r="E676" s="83">
        <v>1938</v>
      </c>
      <c r="F676" s="85">
        <f t="shared" si="31"/>
        <v>16225</v>
      </c>
      <c r="G676" s="83">
        <v>104224</v>
      </c>
      <c r="H676" s="83">
        <v>1559.8363999999999</v>
      </c>
      <c r="I676" s="83">
        <v>64.668000000000006</v>
      </c>
      <c r="J676" s="83">
        <v>269.27859999999998</v>
      </c>
      <c r="K676" s="83">
        <v>33.228300000000004</v>
      </c>
      <c r="L676" s="83">
        <f t="shared" si="30"/>
        <v>71.062199999999834</v>
      </c>
      <c r="M676" s="83">
        <v>1998.0734999999997</v>
      </c>
      <c r="N676">
        <f t="shared" si="32"/>
        <v>11337</v>
      </c>
    </row>
    <row r="677" spans="1:14">
      <c r="A677">
        <v>11338</v>
      </c>
      <c r="B677" s="83">
        <v>64835</v>
      </c>
      <c r="C677" s="83">
        <v>1975</v>
      </c>
      <c r="D677" s="83">
        <v>5179</v>
      </c>
      <c r="E677" s="83">
        <v>586</v>
      </c>
      <c r="F677" s="85">
        <f t="shared" si="31"/>
        <v>8897</v>
      </c>
      <c r="G677" s="83">
        <v>77522</v>
      </c>
      <c r="H677" s="83">
        <v>44255.141000000003</v>
      </c>
      <c r="I677" s="83">
        <v>42.153000000000006</v>
      </c>
      <c r="J677" s="83">
        <v>68.064999999999998</v>
      </c>
      <c r="K677" s="83">
        <v>20.387</v>
      </c>
      <c r="L677" s="83">
        <f t="shared" si="30"/>
        <v>-42837.248000000007</v>
      </c>
      <c r="M677" s="83">
        <v>1548.4980000000003</v>
      </c>
      <c r="N677">
        <f t="shared" si="32"/>
        <v>11338</v>
      </c>
    </row>
    <row r="678" spans="1:14">
      <c r="A678">
        <v>11339</v>
      </c>
      <c r="B678" s="83">
        <v>32713</v>
      </c>
      <c r="C678" s="83">
        <v>2616</v>
      </c>
      <c r="D678" s="83">
        <v>5904</v>
      </c>
      <c r="E678" s="83">
        <v>781</v>
      </c>
      <c r="F678" s="85">
        <f t="shared" si="31"/>
        <v>8692</v>
      </c>
      <c r="G678" s="83">
        <v>45474</v>
      </c>
      <c r="H678" s="83">
        <v>454.31700000000001</v>
      </c>
      <c r="I678" s="83">
        <v>14.95</v>
      </c>
      <c r="J678" s="83">
        <v>46.963000000000001</v>
      </c>
      <c r="K678" s="83">
        <v>6.7480000000000002</v>
      </c>
      <c r="L678" s="83">
        <f t="shared" si="30"/>
        <v>30.060999999999975</v>
      </c>
      <c r="M678" s="83">
        <v>553.03899999999999</v>
      </c>
      <c r="N678">
        <f t="shared" si="32"/>
        <v>11339</v>
      </c>
    </row>
    <row r="679" spans="1:14">
      <c r="A679">
        <v>11340</v>
      </c>
      <c r="B679" s="83">
        <v>62435</v>
      </c>
      <c r="C679" s="83">
        <v>4450</v>
      </c>
      <c r="D679" s="83">
        <v>6335</v>
      </c>
      <c r="E679" s="83">
        <v>868</v>
      </c>
      <c r="F679" s="85">
        <f t="shared" si="31"/>
        <v>14523</v>
      </c>
      <c r="G679" s="83">
        <v>79711</v>
      </c>
      <c r="H679" s="83">
        <v>2382.3768</v>
      </c>
      <c r="I679" s="83">
        <v>58.057400000000001</v>
      </c>
      <c r="J679" s="83">
        <v>119.26629999999999</v>
      </c>
      <c r="K679" s="83">
        <v>18.141999999999999</v>
      </c>
      <c r="L679" s="83">
        <f t="shared" si="30"/>
        <v>208.98140000000029</v>
      </c>
      <c r="M679" s="83">
        <v>2786.8239000000003</v>
      </c>
      <c r="N679">
        <f t="shared" si="32"/>
        <v>11340</v>
      </c>
    </row>
    <row r="680" spans="1:14">
      <c r="A680">
        <v>11341</v>
      </c>
      <c r="B680" s="83">
        <v>26561</v>
      </c>
      <c r="C680" s="83">
        <v>5642</v>
      </c>
      <c r="D680" s="83">
        <v>2811</v>
      </c>
      <c r="E680" s="83">
        <v>482</v>
      </c>
      <c r="F680" s="85">
        <f t="shared" si="31"/>
        <v>14974</v>
      </c>
      <c r="G680" s="83">
        <v>39186</v>
      </c>
      <c r="H680" s="83">
        <v>657.59989999999993</v>
      </c>
      <c r="I680" s="83">
        <v>71.057899999999989</v>
      </c>
      <c r="J680" s="83">
        <v>22.674999999999997</v>
      </c>
      <c r="K680" s="83">
        <v>14.081000000000001</v>
      </c>
      <c r="L680" s="83">
        <f t="shared" si="30"/>
        <v>83.300000000000068</v>
      </c>
      <c r="M680" s="83">
        <v>848.71379999999999</v>
      </c>
      <c r="N680">
        <f t="shared" si="32"/>
        <v>11341</v>
      </c>
    </row>
    <row r="681" spans="1:14">
      <c r="A681">
        <v>11342</v>
      </c>
      <c r="B681" s="83">
        <v>66074</v>
      </c>
      <c r="C681" s="83">
        <v>5214</v>
      </c>
      <c r="D681" s="83">
        <v>9508</v>
      </c>
      <c r="E681" s="83">
        <v>1713</v>
      </c>
      <c r="F681" s="85">
        <f t="shared" si="31"/>
        <v>26445</v>
      </c>
      <c r="G681" s="83">
        <v>98526</v>
      </c>
      <c r="H681" s="83">
        <v>1623.3799999999999</v>
      </c>
      <c r="I681" s="83">
        <v>45.874999999999993</v>
      </c>
      <c r="J681" s="83">
        <v>108.029</v>
      </c>
      <c r="K681" s="83">
        <v>9.5600000000000023</v>
      </c>
      <c r="L681" s="83">
        <f t="shared" si="30"/>
        <v>620.63800000000015</v>
      </c>
      <c r="M681" s="83">
        <v>2407.482</v>
      </c>
      <c r="N681">
        <f t="shared" si="32"/>
        <v>11342</v>
      </c>
    </row>
    <row r="682" spans="1:14">
      <c r="A682">
        <v>11343</v>
      </c>
      <c r="B682" s="83">
        <v>84627</v>
      </c>
      <c r="C682" s="83">
        <v>9070</v>
      </c>
      <c r="D682" s="83">
        <v>12295</v>
      </c>
      <c r="E682" s="83">
        <v>0</v>
      </c>
      <c r="F682" s="85">
        <f t="shared" si="31"/>
        <v>18140</v>
      </c>
      <c r="G682" s="83">
        <v>105992</v>
      </c>
      <c r="H682" s="83">
        <v>3126.6298000000006</v>
      </c>
      <c r="I682" s="83">
        <v>86.815300000000008</v>
      </c>
      <c r="J682" s="83">
        <v>217.86600000000001</v>
      </c>
      <c r="K682" s="83">
        <v>26.039700000000003</v>
      </c>
      <c r="L682" s="83">
        <f t="shared" si="30"/>
        <v>-2.0000000088060688E-4</v>
      </c>
      <c r="M682" s="83">
        <v>3457.3505999999998</v>
      </c>
      <c r="N682">
        <f t="shared" si="32"/>
        <v>11343</v>
      </c>
    </row>
    <row r="683" spans="1:14">
      <c r="A683">
        <v>11344</v>
      </c>
      <c r="B683" s="83">
        <v>56035</v>
      </c>
      <c r="C683" s="83">
        <v>7174</v>
      </c>
      <c r="D683" s="83">
        <v>6511</v>
      </c>
      <c r="E683" s="83">
        <v>1027</v>
      </c>
      <c r="F683" s="85">
        <f t="shared" si="31"/>
        <v>18196</v>
      </c>
      <c r="G683" s="83">
        <v>74595</v>
      </c>
      <c r="H683" s="83">
        <v>1477.7054000000001</v>
      </c>
      <c r="I683" s="83">
        <v>49.190500000000014</v>
      </c>
      <c r="J683" s="83">
        <v>66.778199999999998</v>
      </c>
      <c r="K683" s="83">
        <v>27.906199999999998</v>
      </c>
      <c r="L683" s="83">
        <f t="shared" si="30"/>
        <v>50.897099999999924</v>
      </c>
      <c r="M683" s="83">
        <v>1672.4774</v>
      </c>
      <c r="N683">
        <f t="shared" si="32"/>
        <v>11344</v>
      </c>
    </row>
    <row r="684" spans="1:14">
      <c r="A684">
        <v>11345</v>
      </c>
      <c r="B684" s="83">
        <v>58640</v>
      </c>
      <c r="C684" s="83">
        <v>4121</v>
      </c>
      <c r="D684" s="83">
        <v>6371</v>
      </c>
      <c r="E684" s="83">
        <v>1283</v>
      </c>
      <c r="F684" s="85">
        <f t="shared" si="31"/>
        <v>13681</v>
      </c>
      <c r="G684" s="83">
        <v>75854</v>
      </c>
      <c r="H684" s="83">
        <v>1051.7901000000002</v>
      </c>
      <c r="I684" s="83">
        <v>33.085100000000004</v>
      </c>
      <c r="J684" s="83">
        <v>93.976100000000002</v>
      </c>
      <c r="K684" s="83">
        <v>36.632000000000005</v>
      </c>
      <c r="L684" s="83">
        <f t="shared" si="30"/>
        <v>72.473399999999771</v>
      </c>
      <c r="M684" s="83">
        <v>1287.9567</v>
      </c>
      <c r="N684">
        <f t="shared" si="32"/>
        <v>11345</v>
      </c>
    </row>
    <row r="685" spans="1:14">
      <c r="A685">
        <v>11346</v>
      </c>
      <c r="B685" s="83">
        <v>65546</v>
      </c>
      <c r="C685" s="83">
        <v>7257</v>
      </c>
      <c r="D685" s="83">
        <v>10147</v>
      </c>
      <c r="E685" s="83">
        <v>1116</v>
      </c>
      <c r="F685" s="85">
        <f t="shared" si="31"/>
        <v>21410</v>
      </c>
      <c r="G685" s="83">
        <v>90962</v>
      </c>
      <c r="H685" s="83">
        <v>1971.5805999999998</v>
      </c>
      <c r="I685" s="83">
        <v>67.217200000000005</v>
      </c>
      <c r="J685" s="83">
        <v>149.1534</v>
      </c>
      <c r="K685" s="83">
        <v>0</v>
      </c>
      <c r="L685" s="83">
        <f t="shared" si="30"/>
        <v>23.505800000000107</v>
      </c>
      <c r="M685" s="83">
        <v>2211.4569999999999</v>
      </c>
      <c r="N685">
        <f t="shared" si="32"/>
        <v>11346</v>
      </c>
    </row>
    <row r="686" spans="1:14">
      <c r="A686">
        <v>11347</v>
      </c>
      <c r="B686" s="83">
        <v>18572</v>
      </c>
      <c r="C686" s="83">
        <v>2301</v>
      </c>
      <c r="D686" s="83">
        <v>2558</v>
      </c>
      <c r="E686" s="83">
        <v>541</v>
      </c>
      <c r="F686" s="85">
        <f t="shared" si="31"/>
        <v>7649</v>
      </c>
      <c r="G686" s="83">
        <v>27019</v>
      </c>
      <c r="H686" s="83">
        <v>185.01110000000003</v>
      </c>
      <c r="I686" s="83">
        <v>16.1905</v>
      </c>
      <c r="J686" s="83">
        <v>18.481200000000001</v>
      </c>
      <c r="K686" s="83">
        <v>3.2163000000000004</v>
      </c>
      <c r="L686" s="83">
        <f t="shared" si="30"/>
        <v>26.995199999999958</v>
      </c>
      <c r="M686" s="83">
        <v>249.89429999999999</v>
      </c>
      <c r="N686">
        <f t="shared" si="32"/>
        <v>11347</v>
      </c>
    </row>
    <row r="687" spans="1:14">
      <c r="A687">
        <v>11348</v>
      </c>
      <c r="B687" s="83">
        <v>20585</v>
      </c>
      <c r="C687" s="83">
        <v>1371</v>
      </c>
      <c r="D687" s="83">
        <v>3898</v>
      </c>
      <c r="E687" s="83">
        <v>373</v>
      </c>
      <c r="F687" s="85">
        <f t="shared" si="31"/>
        <v>8404</v>
      </c>
      <c r="G687" s="83">
        <v>31889</v>
      </c>
      <c r="H687" s="83">
        <v>320.66890000000001</v>
      </c>
      <c r="I687" s="83">
        <v>21.991300000000003</v>
      </c>
      <c r="J687" s="83">
        <v>23.613899999999997</v>
      </c>
      <c r="K687" s="83">
        <v>1.1294999999999999</v>
      </c>
      <c r="L687" s="83">
        <f t="shared" si="30"/>
        <v>78.781300000000087</v>
      </c>
      <c r="M687" s="83">
        <v>446.18490000000008</v>
      </c>
      <c r="N687">
        <f t="shared" si="32"/>
        <v>11348</v>
      </c>
    </row>
    <row r="688" spans="1:14">
      <c r="A688">
        <v>11349</v>
      </c>
      <c r="B688" s="83">
        <v>60904</v>
      </c>
      <c r="C688" s="83">
        <v>9359</v>
      </c>
      <c r="D688" s="83">
        <v>24958</v>
      </c>
      <c r="E688" s="83">
        <v>1308</v>
      </c>
      <c r="F688" s="85">
        <f t="shared" si="31"/>
        <v>17991</v>
      </c>
      <c r="G688" s="83">
        <v>95802</v>
      </c>
      <c r="H688" s="83">
        <v>447.20729999999992</v>
      </c>
      <c r="I688" s="83">
        <v>42.55360000000001</v>
      </c>
      <c r="J688" s="83">
        <v>51.229200000000006</v>
      </c>
      <c r="K688" s="83">
        <v>7.2640000000000002</v>
      </c>
      <c r="L688" s="83">
        <f t="shared" si="30"/>
        <v>111.38060000000013</v>
      </c>
      <c r="M688" s="83">
        <v>659.63470000000007</v>
      </c>
      <c r="N688">
        <f t="shared" si="32"/>
        <v>11349</v>
      </c>
    </row>
    <row r="689" spans="1:14">
      <c r="A689">
        <v>11350</v>
      </c>
      <c r="B689" s="83">
        <v>17716</v>
      </c>
      <c r="C689" s="83">
        <v>2467</v>
      </c>
      <c r="D689" s="83">
        <v>4377</v>
      </c>
      <c r="E689" s="83">
        <v>836</v>
      </c>
      <c r="F689" s="85">
        <f t="shared" si="31"/>
        <v>3686</v>
      </c>
      <c r="G689" s="83">
        <v>24148</v>
      </c>
      <c r="H689" s="83">
        <v>0</v>
      </c>
      <c r="I689" s="83">
        <v>0</v>
      </c>
      <c r="J689" s="83">
        <v>0</v>
      </c>
      <c r="K689" s="83">
        <v>0</v>
      </c>
      <c r="L689" s="83">
        <f t="shared" si="30"/>
        <v>0</v>
      </c>
      <c r="M689" s="83">
        <v>0</v>
      </c>
      <c r="N689">
        <f t="shared" si="32"/>
        <v>11350</v>
      </c>
    </row>
    <row r="690" spans="1:14">
      <c r="A690">
        <v>11352</v>
      </c>
      <c r="B690" s="83">
        <v>32639</v>
      </c>
      <c r="C690" s="83">
        <v>2428</v>
      </c>
      <c r="D690" s="83">
        <v>5545</v>
      </c>
      <c r="E690" s="83">
        <v>833</v>
      </c>
      <c r="F690" s="85">
        <f t="shared" si="31"/>
        <v>11871</v>
      </c>
      <c r="G690" s="83">
        <v>48460</v>
      </c>
      <c r="H690" s="83">
        <v>431.9153</v>
      </c>
      <c r="I690" s="83">
        <v>19.069900000000001</v>
      </c>
      <c r="J690" s="83">
        <v>32.356900000000003</v>
      </c>
      <c r="K690" s="83">
        <v>2.2015000000000002</v>
      </c>
      <c r="L690" s="83">
        <f t="shared" si="30"/>
        <v>96.544700000000134</v>
      </c>
      <c r="M690" s="83">
        <v>582.08830000000012</v>
      </c>
      <c r="N690">
        <f t="shared" si="32"/>
        <v>11352</v>
      </c>
    </row>
    <row r="691" spans="1:14">
      <c r="A691">
        <v>11353</v>
      </c>
      <c r="B691" s="83">
        <v>31626</v>
      </c>
      <c r="C691" s="83">
        <v>3366</v>
      </c>
      <c r="D691" s="83">
        <v>7946</v>
      </c>
      <c r="E691" s="83">
        <v>1409</v>
      </c>
      <c r="F691" s="85">
        <f t="shared" si="31"/>
        <v>11813</v>
      </c>
      <c r="G691" s="83">
        <v>49428</v>
      </c>
      <c r="H691" s="83">
        <v>644.45999999999992</v>
      </c>
      <c r="I691" s="83">
        <v>35.629999999999995</v>
      </c>
      <c r="J691" s="83">
        <v>52.679999999999993</v>
      </c>
      <c r="K691" s="83">
        <v>0</v>
      </c>
      <c r="L691" s="83">
        <f t="shared" si="30"/>
        <v>4.9300000000001347</v>
      </c>
      <c r="M691" s="83">
        <v>737.7</v>
      </c>
      <c r="N691">
        <f t="shared" si="32"/>
        <v>11353</v>
      </c>
    </row>
    <row r="692" spans="1:14">
      <c r="A692">
        <v>11354</v>
      </c>
      <c r="B692" s="83">
        <v>50305</v>
      </c>
      <c r="C692" s="83">
        <v>5891</v>
      </c>
      <c r="D692" s="83">
        <v>7646</v>
      </c>
      <c r="E692" s="83">
        <v>640</v>
      </c>
      <c r="F692" s="85">
        <f t="shared" si="31"/>
        <v>13205</v>
      </c>
      <c r="G692" s="83">
        <v>65905</v>
      </c>
      <c r="H692" s="83">
        <v>1117.8087999999998</v>
      </c>
      <c r="I692" s="83">
        <v>50.066099999999992</v>
      </c>
      <c r="J692" s="83">
        <v>375.51589999999999</v>
      </c>
      <c r="K692" s="83">
        <v>2.8785999999999996</v>
      </c>
      <c r="L692" s="83">
        <f t="shared" si="30"/>
        <v>-235.74840000000006</v>
      </c>
      <c r="M692" s="83">
        <v>1310.5209999999997</v>
      </c>
      <c r="N692">
        <f t="shared" si="32"/>
        <v>11354</v>
      </c>
    </row>
    <row r="693" spans="1:14">
      <c r="A693">
        <v>11355</v>
      </c>
      <c r="B693" s="83">
        <v>41148</v>
      </c>
      <c r="C693" s="83">
        <v>27391</v>
      </c>
      <c r="D693" s="83">
        <v>5929</v>
      </c>
      <c r="E693" s="83">
        <v>1310</v>
      </c>
      <c r="F693" s="85">
        <f t="shared" si="31"/>
        <v>133814</v>
      </c>
      <c r="G693" s="83">
        <v>154810</v>
      </c>
      <c r="H693" s="83">
        <v>861.19349999999997</v>
      </c>
      <c r="I693" s="83">
        <v>215.69729999999998</v>
      </c>
      <c r="J693" s="83">
        <v>42.089300000000001</v>
      </c>
      <c r="K693" s="83">
        <v>0</v>
      </c>
      <c r="L693" s="83">
        <f t="shared" si="30"/>
        <v>604.3021</v>
      </c>
      <c r="M693" s="83">
        <v>1723.2821999999999</v>
      </c>
      <c r="N693">
        <f t="shared" si="32"/>
        <v>11355</v>
      </c>
    </row>
    <row r="694" spans="1:14">
      <c r="A694">
        <v>11356</v>
      </c>
      <c r="B694" s="83">
        <v>90147</v>
      </c>
      <c r="C694" s="83">
        <v>37135</v>
      </c>
      <c r="D694" s="83">
        <v>10962</v>
      </c>
      <c r="E694" s="83">
        <v>1279</v>
      </c>
      <c r="F694" s="85">
        <f t="shared" si="31"/>
        <v>101953</v>
      </c>
      <c r="G694" s="83">
        <v>167206</v>
      </c>
      <c r="H694" s="83">
        <v>1574.43</v>
      </c>
      <c r="I694" s="83">
        <v>176.56</v>
      </c>
      <c r="J694" s="83">
        <v>77.84</v>
      </c>
      <c r="K694" s="83">
        <v>11.78</v>
      </c>
      <c r="L694" s="83">
        <f t="shared" si="30"/>
        <v>228.31</v>
      </c>
      <c r="M694" s="83">
        <v>2068.92</v>
      </c>
      <c r="N694">
        <f t="shared" si="32"/>
        <v>11356</v>
      </c>
    </row>
    <row r="695" spans="1:14">
      <c r="A695">
        <v>11357</v>
      </c>
      <c r="B695" s="83">
        <v>125228</v>
      </c>
      <c r="C695" s="83">
        <v>18016</v>
      </c>
      <c r="D695" s="83">
        <v>21922</v>
      </c>
      <c r="E695" s="83">
        <v>2175</v>
      </c>
      <c r="F695" s="85">
        <f t="shared" si="31"/>
        <v>72440</v>
      </c>
      <c r="G695" s="83">
        <v>203749</v>
      </c>
      <c r="H695" s="83">
        <v>5322.4223000000002</v>
      </c>
      <c r="I695" s="83">
        <v>568.89280000000008</v>
      </c>
      <c r="J695" s="83">
        <v>710.37369999999999</v>
      </c>
      <c r="K695" s="83">
        <v>41.492400000000004</v>
      </c>
      <c r="L695" s="83">
        <f t="shared" si="30"/>
        <v>489.92289999999934</v>
      </c>
      <c r="M695" s="83">
        <v>7133.1040999999996</v>
      </c>
      <c r="N695">
        <f t="shared" si="32"/>
        <v>11357</v>
      </c>
    </row>
    <row r="696" spans="1:14">
      <c r="A696">
        <v>11358</v>
      </c>
      <c r="B696" s="83">
        <v>50623</v>
      </c>
      <c r="C696" s="83">
        <v>5643</v>
      </c>
      <c r="D696" s="83">
        <v>4577</v>
      </c>
      <c r="E696" s="83">
        <v>619</v>
      </c>
      <c r="F696" s="85">
        <f t="shared" si="31"/>
        <v>20078</v>
      </c>
      <c r="G696" s="83">
        <v>70254</v>
      </c>
      <c r="H696" s="83">
        <v>976.97800000000007</v>
      </c>
      <c r="I696" s="83">
        <v>68.808400000000006</v>
      </c>
      <c r="J696" s="83">
        <v>81.256099999999989</v>
      </c>
      <c r="K696" s="83">
        <v>5.2412999999999998</v>
      </c>
      <c r="L696" s="83">
        <f t="shared" si="30"/>
        <v>85.722699999999676</v>
      </c>
      <c r="M696" s="83">
        <v>1218.0064999999997</v>
      </c>
      <c r="N696">
        <f t="shared" si="32"/>
        <v>11358</v>
      </c>
    </row>
    <row r="697" spans="1:14">
      <c r="A697">
        <v>11359</v>
      </c>
      <c r="B697" s="83">
        <v>22</v>
      </c>
      <c r="C697" s="83">
        <v>0</v>
      </c>
      <c r="D697" s="83">
        <v>0</v>
      </c>
      <c r="E697" s="83">
        <v>479</v>
      </c>
      <c r="F697" s="85">
        <f t="shared" si="31"/>
        <v>69845</v>
      </c>
      <c r="G697" s="83">
        <v>70346</v>
      </c>
      <c r="H697" s="83">
        <v>0</v>
      </c>
      <c r="I697" s="83">
        <v>0</v>
      </c>
      <c r="J697" s="83">
        <v>0</v>
      </c>
      <c r="K697" s="83">
        <v>12.394</v>
      </c>
      <c r="L697" s="83">
        <f t="shared" si="30"/>
        <v>1709.461</v>
      </c>
      <c r="M697" s="83">
        <v>1721.855</v>
      </c>
      <c r="N697">
        <f t="shared" si="32"/>
        <v>11359</v>
      </c>
    </row>
    <row r="698" spans="1:14">
      <c r="A698">
        <v>11360</v>
      </c>
      <c r="B698" s="83">
        <v>71868</v>
      </c>
      <c r="C698" s="83">
        <v>5665</v>
      </c>
      <c r="D698" s="83">
        <v>14875</v>
      </c>
      <c r="E698" s="83">
        <v>1347</v>
      </c>
      <c r="F698" s="85">
        <f t="shared" si="31"/>
        <v>21520</v>
      </c>
      <c r="G698" s="83">
        <v>103945</v>
      </c>
      <c r="H698" s="83">
        <v>2110.3631999999998</v>
      </c>
      <c r="I698" s="83">
        <v>98.399799999999999</v>
      </c>
      <c r="J698" s="83">
        <v>339.35739999999998</v>
      </c>
      <c r="K698" s="83">
        <v>23.509499999999999</v>
      </c>
      <c r="L698" s="83">
        <f t="shared" si="30"/>
        <v>208.29480000000024</v>
      </c>
      <c r="M698" s="83">
        <v>2779.9247</v>
      </c>
      <c r="N698">
        <f t="shared" si="32"/>
        <v>11360</v>
      </c>
    </row>
    <row r="699" spans="1:14">
      <c r="A699">
        <v>11361</v>
      </c>
      <c r="B699" s="83">
        <v>52761</v>
      </c>
      <c r="C699" s="83">
        <v>3267</v>
      </c>
      <c r="D699" s="83">
        <v>8575</v>
      </c>
      <c r="E699" s="83">
        <v>0</v>
      </c>
      <c r="F699" s="85">
        <f t="shared" si="31"/>
        <v>13735</v>
      </c>
      <c r="G699" s="83">
        <v>71804</v>
      </c>
      <c r="H699" s="83">
        <v>1380.1261999999997</v>
      </c>
      <c r="I699" s="83">
        <v>37.311</v>
      </c>
      <c r="J699" s="83">
        <v>137.81309999999999</v>
      </c>
      <c r="K699" s="83">
        <v>0</v>
      </c>
      <c r="L699" s="83">
        <f t="shared" ref="L699:L762" si="33">M699-H699-I699-J699-K699</f>
        <v>136.68470000000028</v>
      </c>
      <c r="M699" s="83">
        <v>1691.9349999999999</v>
      </c>
      <c r="N699">
        <f t="shared" si="32"/>
        <v>11361</v>
      </c>
    </row>
    <row r="700" spans="1:14">
      <c r="A700">
        <v>11362</v>
      </c>
      <c r="B700" s="83">
        <v>56406</v>
      </c>
      <c r="C700" s="83">
        <v>4921</v>
      </c>
      <c r="D700" s="83">
        <v>7633</v>
      </c>
      <c r="E700" s="83">
        <v>1012</v>
      </c>
      <c r="F700" s="85">
        <f t="shared" si="31"/>
        <v>18556</v>
      </c>
      <c r="G700" s="83">
        <v>78686</v>
      </c>
      <c r="H700" s="83">
        <v>1189.7247</v>
      </c>
      <c r="I700" s="83">
        <v>42.770400000000002</v>
      </c>
      <c r="J700" s="83">
        <v>107.3676</v>
      </c>
      <c r="K700" s="83">
        <v>8.0783000000000005</v>
      </c>
      <c r="L700" s="83">
        <f t="shared" si="33"/>
        <v>88.056399999999996</v>
      </c>
      <c r="M700" s="83">
        <v>1435.9974</v>
      </c>
      <c r="N700">
        <f t="shared" si="32"/>
        <v>11362</v>
      </c>
    </row>
    <row r="701" spans="1:14">
      <c r="A701">
        <v>11363</v>
      </c>
      <c r="B701" s="83">
        <v>34054</v>
      </c>
      <c r="C701" s="83">
        <v>5777</v>
      </c>
      <c r="D701" s="83">
        <v>9366</v>
      </c>
      <c r="E701" s="83">
        <v>1416</v>
      </c>
      <c r="F701" s="85">
        <f t="shared" si="31"/>
        <v>28506</v>
      </c>
      <c r="G701" s="83">
        <v>67565</v>
      </c>
      <c r="H701" s="83">
        <v>793.07079999999996</v>
      </c>
      <c r="I701" s="83">
        <v>43.278500000000001</v>
      </c>
      <c r="J701" s="83">
        <v>116.9849</v>
      </c>
      <c r="K701" s="83">
        <v>40.915700000000008</v>
      </c>
      <c r="L701" s="83">
        <f t="shared" si="33"/>
        <v>326.66620000000017</v>
      </c>
      <c r="M701" s="83">
        <v>1320.9161000000001</v>
      </c>
      <c r="N701">
        <f t="shared" si="32"/>
        <v>11363</v>
      </c>
    </row>
    <row r="702" spans="1:14">
      <c r="A702">
        <v>11364</v>
      </c>
      <c r="B702" s="83">
        <v>56020</v>
      </c>
      <c r="C702" s="83">
        <v>3387</v>
      </c>
      <c r="D702" s="83">
        <v>6883</v>
      </c>
      <c r="E702" s="83">
        <v>1015</v>
      </c>
      <c r="F702" s="85">
        <f t="shared" si="31"/>
        <v>12678</v>
      </c>
      <c r="G702" s="83">
        <v>73209</v>
      </c>
      <c r="H702" s="83">
        <v>2035.636</v>
      </c>
      <c r="I702" s="83">
        <v>54.488</v>
      </c>
      <c r="J702" s="83">
        <v>192.30930000000001</v>
      </c>
      <c r="K702" s="83">
        <v>21.501700000000003</v>
      </c>
      <c r="L702" s="83">
        <f t="shared" si="33"/>
        <v>87.818999999999932</v>
      </c>
      <c r="M702" s="83">
        <v>2391.7539999999999</v>
      </c>
      <c r="N702">
        <f t="shared" si="32"/>
        <v>11364</v>
      </c>
    </row>
    <row r="703" spans="1:14">
      <c r="A703">
        <v>11365</v>
      </c>
      <c r="B703" s="83">
        <v>48781</v>
      </c>
      <c r="C703" s="83">
        <v>5802</v>
      </c>
      <c r="D703" s="83">
        <v>8576</v>
      </c>
      <c r="E703" s="83">
        <v>1175</v>
      </c>
      <c r="F703" s="85">
        <f t="shared" si="31"/>
        <v>22003</v>
      </c>
      <c r="G703" s="83">
        <v>74733</v>
      </c>
      <c r="H703" s="83">
        <v>782.10960000000011</v>
      </c>
      <c r="I703" s="83">
        <v>40.781300000000002</v>
      </c>
      <c r="J703" s="83">
        <v>123.1437</v>
      </c>
      <c r="K703" s="83">
        <v>11.220500000000001</v>
      </c>
      <c r="L703" s="83">
        <f t="shared" si="33"/>
        <v>148.49049999999988</v>
      </c>
      <c r="M703" s="83">
        <v>1105.7456</v>
      </c>
      <c r="N703">
        <f t="shared" si="32"/>
        <v>11365</v>
      </c>
    </row>
    <row r="704" spans="1:14">
      <c r="A704">
        <v>11366</v>
      </c>
      <c r="B704" s="83">
        <v>102742</v>
      </c>
      <c r="C704" s="83">
        <v>8800</v>
      </c>
      <c r="D704" s="83">
        <v>16592</v>
      </c>
      <c r="E704" s="83">
        <v>2911</v>
      </c>
      <c r="F704" s="85">
        <f t="shared" si="31"/>
        <v>32009</v>
      </c>
      <c r="G704" s="83">
        <v>145454</v>
      </c>
      <c r="H704" s="83">
        <v>2435.1195000000002</v>
      </c>
      <c r="I704" s="83">
        <v>93.615899999999996</v>
      </c>
      <c r="J704" s="83">
        <v>259.34039999999999</v>
      </c>
      <c r="K704" s="83">
        <v>50.283999999999999</v>
      </c>
      <c r="L704" s="83">
        <f t="shared" si="33"/>
        <v>167.95379999999972</v>
      </c>
      <c r="M704" s="83">
        <v>3006.3136</v>
      </c>
      <c r="N704">
        <f t="shared" si="32"/>
        <v>11366</v>
      </c>
    </row>
    <row r="705" spans="1:14">
      <c r="A705">
        <v>11367</v>
      </c>
      <c r="B705" s="83">
        <v>59760</v>
      </c>
      <c r="C705" s="83">
        <v>4605</v>
      </c>
      <c r="D705" s="83">
        <v>10787</v>
      </c>
      <c r="E705" s="83">
        <v>1403</v>
      </c>
      <c r="F705" s="85">
        <f t="shared" si="31"/>
        <v>16910</v>
      </c>
      <c r="G705" s="83">
        <v>84255</v>
      </c>
      <c r="H705" s="83">
        <v>1334.8140000000001</v>
      </c>
      <c r="I705" s="83">
        <v>64.038900000000012</v>
      </c>
      <c r="J705" s="83">
        <v>143.02099999999999</v>
      </c>
      <c r="K705" s="83">
        <v>22.209900000000005</v>
      </c>
      <c r="L705" s="83">
        <f t="shared" si="33"/>
        <v>97.907199999999904</v>
      </c>
      <c r="M705" s="83">
        <v>1661.991</v>
      </c>
      <c r="N705">
        <f t="shared" si="32"/>
        <v>11367</v>
      </c>
    </row>
    <row r="706" spans="1:14">
      <c r="A706">
        <v>11368</v>
      </c>
      <c r="B706" s="83">
        <v>64822</v>
      </c>
      <c r="C706" s="83">
        <v>2825</v>
      </c>
      <c r="D706" s="83">
        <v>5618</v>
      </c>
      <c r="E706" s="83">
        <v>620</v>
      </c>
      <c r="F706" s="85">
        <f t="shared" si="31"/>
        <v>22439</v>
      </c>
      <c r="G706" s="83">
        <v>90674</v>
      </c>
      <c r="H706" s="83">
        <v>2151.2060999999999</v>
      </c>
      <c r="I706" s="83">
        <v>49.661499999999997</v>
      </c>
      <c r="J706" s="83">
        <v>140.5034</v>
      </c>
      <c r="K706" s="83">
        <v>21.507299999999997</v>
      </c>
      <c r="L706" s="83">
        <f t="shared" si="33"/>
        <v>133.33730000000014</v>
      </c>
      <c r="M706" s="83">
        <v>2496.2156</v>
      </c>
      <c r="N706">
        <f t="shared" si="32"/>
        <v>11368</v>
      </c>
    </row>
    <row r="707" spans="1:14">
      <c r="A707">
        <v>11369</v>
      </c>
      <c r="B707" s="83">
        <v>77953</v>
      </c>
      <c r="C707" s="83">
        <v>4192</v>
      </c>
      <c r="D707" s="83">
        <v>8986</v>
      </c>
      <c r="E707" s="83">
        <v>808</v>
      </c>
      <c r="F707" s="85">
        <f t="shared" si="31"/>
        <v>30644</v>
      </c>
      <c r="G707" s="83">
        <v>114199</v>
      </c>
      <c r="H707" s="83">
        <v>2184.8209999999999</v>
      </c>
      <c r="I707" s="83">
        <v>75.314200000000014</v>
      </c>
      <c r="J707" s="83">
        <v>123.69890000000001</v>
      </c>
      <c r="K707" s="83">
        <v>12.228499999999999</v>
      </c>
      <c r="L707" s="83">
        <f t="shared" si="33"/>
        <v>55.183200000000198</v>
      </c>
      <c r="M707" s="83">
        <v>2451.2458000000001</v>
      </c>
      <c r="N707">
        <f t="shared" si="32"/>
        <v>11369</v>
      </c>
    </row>
    <row r="708" spans="1:14">
      <c r="A708">
        <v>11370</v>
      </c>
      <c r="B708" s="83">
        <v>76557</v>
      </c>
      <c r="C708" s="83">
        <v>12675</v>
      </c>
      <c r="D708" s="83">
        <v>14756</v>
      </c>
      <c r="E708" s="83">
        <v>1573</v>
      </c>
      <c r="F708" s="85">
        <f t="shared" ref="F708:F771" si="34">G708-B708--C708-D708-E708</f>
        <v>39019</v>
      </c>
      <c r="G708" s="83">
        <v>119230</v>
      </c>
      <c r="H708" s="83">
        <v>1904.9</v>
      </c>
      <c r="I708" s="83">
        <v>231.21</v>
      </c>
      <c r="J708" s="83">
        <v>423.91</v>
      </c>
      <c r="K708" s="83">
        <v>40.26</v>
      </c>
      <c r="L708" s="83">
        <f t="shared" si="33"/>
        <v>62.149999999999686</v>
      </c>
      <c r="M708" s="83">
        <v>2662.43</v>
      </c>
      <c r="N708">
        <f t="shared" ref="N708:N771" si="35">INT(A708)</f>
        <v>11370</v>
      </c>
    </row>
    <row r="709" spans="1:14">
      <c r="A709">
        <v>11371</v>
      </c>
      <c r="B709" s="83">
        <v>50248</v>
      </c>
      <c r="C709" s="83">
        <v>3298</v>
      </c>
      <c r="D709" s="83">
        <v>5888</v>
      </c>
      <c r="E709" s="83">
        <v>962</v>
      </c>
      <c r="F709" s="85">
        <f t="shared" si="34"/>
        <v>17000</v>
      </c>
      <c r="G709" s="83">
        <v>70800</v>
      </c>
      <c r="H709" s="83">
        <v>1020.0068</v>
      </c>
      <c r="I709" s="83">
        <v>34.999400000000001</v>
      </c>
      <c r="J709" s="83">
        <v>68.143000000000001</v>
      </c>
      <c r="K709" s="83">
        <v>17.9008</v>
      </c>
      <c r="L709" s="83">
        <f t="shared" si="33"/>
        <v>21.543900000000296</v>
      </c>
      <c r="M709" s="83">
        <v>1162.5939000000003</v>
      </c>
      <c r="N709">
        <f t="shared" si="35"/>
        <v>11371</v>
      </c>
    </row>
    <row r="710" spans="1:14">
      <c r="A710">
        <v>11372</v>
      </c>
      <c r="B710" s="83">
        <v>41704</v>
      </c>
      <c r="C710" s="83">
        <v>2332</v>
      </c>
      <c r="D710" s="83">
        <v>4976</v>
      </c>
      <c r="E710" s="83">
        <v>585</v>
      </c>
      <c r="F710" s="85">
        <f t="shared" si="34"/>
        <v>7967</v>
      </c>
      <c r="G710" s="83">
        <v>52900</v>
      </c>
      <c r="H710" s="83">
        <v>435.0675</v>
      </c>
      <c r="I710" s="83">
        <v>24.858000000000001</v>
      </c>
      <c r="J710" s="83">
        <v>48.116999999999997</v>
      </c>
      <c r="K710" s="83">
        <v>4709.8101999999999</v>
      </c>
      <c r="L710" s="83">
        <f t="shared" si="33"/>
        <v>-4290.2855</v>
      </c>
      <c r="M710" s="83">
        <v>927.56720000000018</v>
      </c>
      <c r="N710">
        <f t="shared" si="35"/>
        <v>11372</v>
      </c>
    </row>
    <row r="711" spans="1:14">
      <c r="A711">
        <v>11373</v>
      </c>
      <c r="B711" s="83">
        <v>58391</v>
      </c>
      <c r="C711" s="83">
        <v>2507</v>
      </c>
      <c r="D711" s="83">
        <v>7574</v>
      </c>
      <c r="E711" s="83">
        <v>743</v>
      </c>
      <c r="F711" s="85">
        <f t="shared" si="34"/>
        <v>10638</v>
      </c>
      <c r="G711" s="83">
        <v>74839</v>
      </c>
      <c r="H711" s="83">
        <v>549.34079999999994</v>
      </c>
      <c r="I711" s="83">
        <v>27.338299999999997</v>
      </c>
      <c r="J711" s="83">
        <v>72.220500000000001</v>
      </c>
      <c r="K711" s="83">
        <v>4.5058999999999996</v>
      </c>
      <c r="L711" s="83">
        <f t="shared" si="33"/>
        <v>820.34209999999996</v>
      </c>
      <c r="M711" s="83">
        <v>1473.7475999999999</v>
      </c>
      <c r="N711">
        <f t="shared" si="35"/>
        <v>11373</v>
      </c>
    </row>
    <row r="712" spans="1:14">
      <c r="A712">
        <v>11374</v>
      </c>
      <c r="B712" s="83">
        <v>20755</v>
      </c>
      <c r="C712" s="83">
        <v>1640</v>
      </c>
      <c r="D712" s="83">
        <v>2252</v>
      </c>
      <c r="E712" s="83">
        <v>311</v>
      </c>
      <c r="F712" s="85">
        <f t="shared" si="34"/>
        <v>5594</v>
      </c>
      <c r="G712" s="83">
        <v>27272</v>
      </c>
      <c r="H712" s="83">
        <v>407.15449999999998</v>
      </c>
      <c r="I712" s="83">
        <v>24.058</v>
      </c>
      <c r="J712" s="83">
        <v>19.231399999999994</v>
      </c>
      <c r="K712" s="83">
        <v>7.6617999999999995</v>
      </c>
      <c r="L712" s="83">
        <f t="shared" si="33"/>
        <v>505282.89770000003</v>
      </c>
      <c r="M712" s="83">
        <v>505741.00340000005</v>
      </c>
      <c r="N712">
        <f t="shared" si="35"/>
        <v>11374</v>
      </c>
    </row>
    <row r="713" spans="1:14">
      <c r="A713">
        <v>11375</v>
      </c>
      <c r="B713" s="83">
        <v>35466</v>
      </c>
      <c r="C713" s="83">
        <v>12605</v>
      </c>
      <c r="D713" s="83">
        <v>4000</v>
      </c>
      <c r="E713" s="83">
        <v>417</v>
      </c>
      <c r="F713" s="85">
        <f t="shared" si="34"/>
        <v>34760</v>
      </c>
      <c r="G713" s="83">
        <v>62038</v>
      </c>
      <c r="H713" s="83">
        <v>418.27340000000004</v>
      </c>
      <c r="I713" s="83">
        <v>71.061000000000007</v>
      </c>
      <c r="J713" s="83">
        <v>42.116799999999998</v>
      </c>
      <c r="K713" s="83">
        <v>1.6474</v>
      </c>
      <c r="L713" s="83">
        <f t="shared" si="33"/>
        <v>122.34019999999985</v>
      </c>
      <c r="M713" s="83">
        <v>655.4387999999999</v>
      </c>
      <c r="N713">
        <f t="shared" si="35"/>
        <v>11375</v>
      </c>
    </row>
    <row r="714" spans="1:14">
      <c r="A714">
        <v>11376</v>
      </c>
      <c r="B714" s="83">
        <v>82160</v>
      </c>
      <c r="C714" s="83">
        <v>7626</v>
      </c>
      <c r="D714" s="83">
        <v>13597</v>
      </c>
      <c r="E714" s="83">
        <v>1331</v>
      </c>
      <c r="F714" s="85">
        <f t="shared" si="34"/>
        <v>24902</v>
      </c>
      <c r="G714" s="83">
        <v>114364</v>
      </c>
      <c r="H714" s="83">
        <v>1880.8732</v>
      </c>
      <c r="I714" s="83">
        <v>75.415599999999998</v>
      </c>
      <c r="J714" s="83">
        <v>168.70939999999999</v>
      </c>
      <c r="K714" s="83">
        <v>12.1539</v>
      </c>
      <c r="L714" s="83">
        <f t="shared" si="33"/>
        <v>190.31410000000034</v>
      </c>
      <c r="M714" s="83">
        <v>2327.4662000000003</v>
      </c>
      <c r="N714">
        <f t="shared" si="35"/>
        <v>11376</v>
      </c>
    </row>
    <row r="715" spans="1:14">
      <c r="A715">
        <v>11377</v>
      </c>
      <c r="B715" s="83">
        <v>43355</v>
      </c>
      <c r="C715" s="83">
        <v>4158</v>
      </c>
      <c r="D715" s="83">
        <v>6795</v>
      </c>
      <c r="E715" s="83">
        <v>846</v>
      </c>
      <c r="F715" s="85">
        <f t="shared" si="34"/>
        <v>13249</v>
      </c>
      <c r="G715" s="83">
        <v>60087</v>
      </c>
      <c r="H715" s="83">
        <v>903.39070000000015</v>
      </c>
      <c r="I715" s="83">
        <v>53.412199999999999</v>
      </c>
      <c r="J715" s="83">
        <v>157.50030000000001</v>
      </c>
      <c r="K715" s="83">
        <v>0</v>
      </c>
      <c r="L715" s="83">
        <f t="shared" si="33"/>
        <v>142.89529999999982</v>
      </c>
      <c r="M715" s="83">
        <v>1257.1985</v>
      </c>
      <c r="N715">
        <f t="shared" si="35"/>
        <v>11377</v>
      </c>
    </row>
    <row r="716" spans="1:14">
      <c r="A716">
        <v>11378</v>
      </c>
      <c r="B716" s="83">
        <v>36619</v>
      </c>
      <c r="C716" s="83">
        <v>3496</v>
      </c>
      <c r="D716" s="83">
        <v>3503</v>
      </c>
      <c r="E716" s="83">
        <v>454</v>
      </c>
      <c r="F716" s="85">
        <f t="shared" si="34"/>
        <v>13337</v>
      </c>
      <c r="G716" s="83">
        <v>50417</v>
      </c>
      <c r="H716" s="83">
        <v>517.49700000000007</v>
      </c>
      <c r="I716" s="83">
        <v>28.295999999999999</v>
      </c>
      <c r="J716" s="83">
        <v>98.134999999999991</v>
      </c>
      <c r="K716" s="83">
        <v>3.6899999999999995</v>
      </c>
      <c r="L716" s="83">
        <f t="shared" si="33"/>
        <v>123.43099999999981</v>
      </c>
      <c r="M716" s="83">
        <v>771.04899999999986</v>
      </c>
      <c r="N716">
        <f t="shared" si="35"/>
        <v>11378</v>
      </c>
    </row>
    <row r="717" spans="1:14">
      <c r="A717">
        <v>11379</v>
      </c>
      <c r="B717" s="83">
        <v>99071</v>
      </c>
      <c r="C717" s="83">
        <v>8320</v>
      </c>
      <c r="D717" s="83">
        <v>18870</v>
      </c>
      <c r="E717" s="83">
        <v>1865</v>
      </c>
      <c r="F717" s="85">
        <f t="shared" si="34"/>
        <v>20028</v>
      </c>
      <c r="G717" s="83">
        <v>131514</v>
      </c>
      <c r="H717" s="83">
        <v>4748.7346999999991</v>
      </c>
      <c r="I717" s="83">
        <v>219.31140000000002</v>
      </c>
      <c r="J717" s="83">
        <v>670.21890000000008</v>
      </c>
      <c r="K717" s="83">
        <v>68.917599999999993</v>
      </c>
      <c r="L717" s="83">
        <f t="shared" si="33"/>
        <v>54.158500000000458</v>
      </c>
      <c r="M717" s="83">
        <v>5761.3410999999996</v>
      </c>
      <c r="N717">
        <f t="shared" si="35"/>
        <v>11379</v>
      </c>
    </row>
    <row r="718" spans="1:14">
      <c r="A718">
        <v>11380</v>
      </c>
      <c r="B718" s="83">
        <v>28206</v>
      </c>
      <c r="C718" s="83">
        <v>1625</v>
      </c>
      <c r="D718" s="83">
        <v>4754</v>
      </c>
      <c r="E718" s="83">
        <v>550</v>
      </c>
      <c r="F718" s="85">
        <f t="shared" si="34"/>
        <v>18966</v>
      </c>
      <c r="G718" s="83">
        <v>50851</v>
      </c>
      <c r="H718" s="83">
        <v>608.24589999999989</v>
      </c>
      <c r="I718" s="83">
        <v>15.763400000000001</v>
      </c>
      <c r="J718" s="83">
        <v>27.580400000000001</v>
      </c>
      <c r="K718" s="83">
        <v>5.5331999999999999</v>
      </c>
      <c r="L718" s="83">
        <f t="shared" si="33"/>
        <v>-34.712000000000039</v>
      </c>
      <c r="M718" s="83">
        <v>622.41089999999986</v>
      </c>
      <c r="N718">
        <f t="shared" si="35"/>
        <v>11380</v>
      </c>
    </row>
    <row r="719" spans="1:14">
      <c r="A719">
        <v>11381</v>
      </c>
      <c r="B719" s="83">
        <v>51858</v>
      </c>
      <c r="C719" s="83">
        <v>4065</v>
      </c>
      <c r="D719" s="83">
        <v>9708</v>
      </c>
      <c r="E719" s="83">
        <v>966</v>
      </c>
      <c r="F719" s="85">
        <f t="shared" si="34"/>
        <v>12520</v>
      </c>
      <c r="G719" s="83">
        <v>70987</v>
      </c>
      <c r="H719" s="83">
        <v>851.09980000000019</v>
      </c>
      <c r="I719" s="83">
        <v>32.094299999999997</v>
      </c>
      <c r="J719" s="83">
        <v>100.53619999999999</v>
      </c>
      <c r="K719" s="83">
        <v>7.0762</v>
      </c>
      <c r="L719" s="83">
        <f t="shared" si="33"/>
        <v>58.149799999999644</v>
      </c>
      <c r="M719" s="83">
        <v>1048.9562999999998</v>
      </c>
      <c r="N719">
        <f t="shared" si="35"/>
        <v>11381</v>
      </c>
    </row>
    <row r="720" spans="1:14">
      <c r="A720">
        <v>11382</v>
      </c>
      <c r="B720" s="83">
        <v>45365</v>
      </c>
      <c r="C720" s="83">
        <v>1777</v>
      </c>
      <c r="D720" s="83">
        <v>8845</v>
      </c>
      <c r="E720" s="83">
        <v>1167</v>
      </c>
      <c r="F720" s="85">
        <f t="shared" si="34"/>
        <v>7539</v>
      </c>
      <c r="G720" s="83">
        <v>61139</v>
      </c>
      <c r="H720" s="83">
        <v>676.79840000000002</v>
      </c>
      <c r="I720" s="83">
        <v>12.470499999999999</v>
      </c>
      <c r="J720" s="83">
        <v>47.609200000000008</v>
      </c>
      <c r="K720" s="83">
        <v>12.767899999999999</v>
      </c>
      <c r="L720" s="83">
        <f t="shared" si="33"/>
        <v>45.608199999999947</v>
      </c>
      <c r="M720" s="83">
        <v>795.25419999999997</v>
      </c>
      <c r="N720">
        <f t="shared" si="35"/>
        <v>11382</v>
      </c>
    </row>
    <row r="721" spans="1:14">
      <c r="A721">
        <v>11383</v>
      </c>
      <c r="B721" s="83">
        <v>79537</v>
      </c>
      <c r="C721" s="83">
        <v>4232</v>
      </c>
      <c r="D721" s="83">
        <v>12340</v>
      </c>
      <c r="E721" s="83">
        <v>1240</v>
      </c>
      <c r="F721" s="85">
        <f t="shared" si="34"/>
        <v>19392</v>
      </c>
      <c r="G721" s="83">
        <v>108277</v>
      </c>
      <c r="H721" s="83">
        <v>1752.6167</v>
      </c>
      <c r="I721" s="83">
        <v>54.730100000000007</v>
      </c>
      <c r="J721" s="83">
        <v>103.43</v>
      </c>
      <c r="K721" s="83">
        <v>13.931199999999999</v>
      </c>
      <c r="L721" s="83">
        <f t="shared" si="33"/>
        <v>132.81959999999987</v>
      </c>
      <c r="M721" s="83">
        <v>2057.5275999999999</v>
      </c>
      <c r="N721">
        <f t="shared" si="35"/>
        <v>11383</v>
      </c>
    </row>
    <row r="722" spans="1:14">
      <c r="A722">
        <v>11385</v>
      </c>
      <c r="B722" s="83">
        <v>31891</v>
      </c>
      <c r="C722" s="83">
        <v>1545</v>
      </c>
      <c r="D722" s="83">
        <v>3553</v>
      </c>
      <c r="E722" s="83">
        <v>436</v>
      </c>
      <c r="F722" s="85">
        <f t="shared" si="34"/>
        <v>7647</v>
      </c>
      <c r="G722" s="83">
        <v>41982</v>
      </c>
      <c r="H722" s="83">
        <v>633.32870000000014</v>
      </c>
      <c r="I722" s="83">
        <v>12.940200000000001</v>
      </c>
      <c r="J722" s="83">
        <v>52.89950000000001</v>
      </c>
      <c r="K722" s="83">
        <v>2.7071000000000001</v>
      </c>
      <c r="L722" s="83">
        <f t="shared" si="33"/>
        <v>35.714099999999867</v>
      </c>
      <c r="M722" s="83">
        <v>737.58960000000002</v>
      </c>
      <c r="N722">
        <f t="shared" si="35"/>
        <v>11385</v>
      </c>
    </row>
    <row r="723" spans="1:14">
      <c r="A723">
        <v>11386</v>
      </c>
      <c r="B723" s="83">
        <v>51196</v>
      </c>
      <c r="C723" s="83">
        <v>7156</v>
      </c>
      <c r="D723" s="83">
        <v>12770</v>
      </c>
      <c r="E723" s="83">
        <v>1443</v>
      </c>
      <c r="F723" s="85">
        <f t="shared" si="34"/>
        <v>18782</v>
      </c>
      <c r="G723" s="83">
        <v>77035</v>
      </c>
      <c r="H723" s="83">
        <v>1087.5147000000002</v>
      </c>
      <c r="I723" s="83">
        <v>51.692999999999998</v>
      </c>
      <c r="J723" s="83">
        <v>192.5172</v>
      </c>
      <c r="K723" s="83">
        <v>15.928099999999997</v>
      </c>
      <c r="L723" s="83">
        <f t="shared" si="33"/>
        <v>44.135199999999799</v>
      </c>
      <c r="M723" s="83">
        <v>1391.7882</v>
      </c>
      <c r="N723">
        <f t="shared" si="35"/>
        <v>11386</v>
      </c>
    </row>
    <row r="724" spans="1:14">
      <c r="A724">
        <v>11387</v>
      </c>
      <c r="B724" s="83">
        <v>136642</v>
      </c>
      <c r="C724" s="83">
        <v>14441</v>
      </c>
      <c r="D724" s="83">
        <v>20161</v>
      </c>
      <c r="E724" s="83">
        <v>2630</v>
      </c>
      <c r="F724" s="85">
        <f t="shared" si="34"/>
        <v>40955</v>
      </c>
      <c r="G724" s="83">
        <v>185947</v>
      </c>
      <c r="H724" s="83">
        <v>2587.0776000000001</v>
      </c>
      <c r="I724" s="83">
        <v>116.70060000000001</v>
      </c>
      <c r="J724" s="83">
        <v>238.1764</v>
      </c>
      <c r="K724" s="83">
        <v>0</v>
      </c>
      <c r="L724" s="83">
        <f t="shared" si="33"/>
        <v>110.79299999999961</v>
      </c>
      <c r="M724" s="83">
        <v>3052.7475999999997</v>
      </c>
      <c r="N724">
        <f t="shared" si="35"/>
        <v>11387</v>
      </c>
    </row>
    <row r="725" spans="1:14">
      <c r="A725">
        <v>11388</v>
      </c>
      <c r="B725" s="83">
        <v>110763</v>
      </c>
      <c r="C725" s="83">
        <v>8136</v>
      </c>
      <c r="D725" s="83">
        <v>26555</v>
      </c>
      <c r="E725" s="83">
        <v>3070</v>
      </c>
      <c r="F725" s="85">
        <f t="shared" si="34"/>
        <v>29765</v>
      </c>
      <c r="G725" s="83">
        <v>162017</v>
      </c>
      <c r="H725" s="83">
        <v>5408.0748999999996</v>
      </c>
      <c r="I725" s="83">
        <v>225.58109999999999</v>
      </c>
      <c r="J725" s="83">
        <v>699.49599999999998</v>
      </c>
      <c r="K725" s="83">
        <v>61.02</v>
      </c>
      <c r="L725" s="83">
        <f t="shared" si="33"/>
        <v>518.55820000000051</v>
      </c>
      <c r="M725" s="83">
        <v>6912.7302</v>
      </c>
      <c r="N725">
        <f t="shared" si="35"/>
        <v>11388</v>
      </c>
    </row>
    <row r="726" spans="1:14">
      <c r="A726">
        <v>11390</v>
      </c>
      <c r="B726" s="83">
        <v>114325</v>
      </c>
      <c r="C726" s="83">
        <v>6689</v>
      </c>
      <c r="D726" s="83">
        <v>19198</v>
      </c>
      <c r="E726" s="83">
        <v>1387</v>
      </c>
      <c r="F726" s="85">
        <f t="shared" si="34"/>
        <v>26179</v>
      </c>
      <c r="G726" s="83">
        <v>154400</v>
      </c>
      <c r="H726" s="83">
        <v>1337.9002</v>
      </c>
      <c r="I726" s="83">
        <v>63.479199999999999</v>
      </c>
      <c r="J726" s="83">
        <v>188.83779999999999</v>
      </c>
      <c r="K726" s="83">
        <v>10.1327</v>
      </c>
      <c r="L726" s="83">
        <f t="shared" si="33"/>
        <v>672.89909999999975</v>
      </c>
      <c r="M726" s="83">
        <v>2273.2489999999998</v>
      </c>
      <c r="N726">
        <f t="shared" si="35"/>
        <v>11390</v>
      </c>
    </row>
    <row r="727" spans="1:14">
      <c r="A727">
        <v>11391</v>
      </c>
      <c r="B727" s="83">
        <v>79925</v>
      </c>
      <c r="C727" s="83">
        <v>2382</v>
      </c>
      <c r="D727" s="83">
        <v>13544</v>
      </c>
      <c r="E727" s="83">
        <v>1117</v>
      </c>
      <c r="F727" s="85">
        <f t="shared" si="34"/>
        <v>23539</v>
      </c>
      <c r="G727" s="83">
        <v>115743</v>
      </c>
      <c r="H727" s="83">
        <v>1984.71</v>
      </c>
      <c r="I727" s="83">
        <v>21.550000000000004</v>
      </c>
      <c r="J727" s="83">
        <v>133.15</v>
      </c>
      <c r="K727" s="83">
        <v>0</v>
      </c>
      <c r="L727" s="83">
        <f t="shared" si="33"/>
        <v>76.28</v>
      </c>
      <c r="M727" s="83">
        <v>2215.69</v>
      </c>
      <c r="N727">
        <f t="shared" si="35"/>
        <v>11391</v>
      </c>
    </row>
    <row r="728" spans="1:14">
      <c r="A728">
        <v>11392</v>
      </c>
      <c r="B728" s="83">
        <v>80960</v>
      </c>
      <c r="C728" s="83">
        <v>8077</v>
      </c>
      <c r="D728" s="83">
        <v>22968</v>
      </c>
      <c r="E728" s="83">
        <v>3470</v>
      </c>
      <c r="F728" s="85">
        <f t="shared" si="34"/>
        <v>25301</v>
      </c>
      <c r="G728" s="83">
        <v>124622</v>
      </c>
      <c r="H728" s="83">
        <v>1682.4231</v>
      </c>
      <c r="I728" s="83">
        <v>88.263599999999997</v>
      </c>
      <c r="J728" s="83">
        <v>368.94440000000003</v>
      </c>
      <c r="K728" s="83">
        <v>16.2712</v>
      </c>
      <c r="L728" s="83">
        <f t="shared" si="33"/>
        <v>66.9087999999999</v>
      </c>
      <c r="M728" s="83">
        <v>2222.8110999999999</v>
      </c>
      <c r="N728">
        <f t="shared" si="35"/>
        <v>11392</v>
      </c>
    </row>
    <row r="729" spans="1:14">
      <c r="A729">
        <v>11393</v>
      </c>
      <c r="B729" s="83">
        <v>26015</v>
      </c>
      <c r="C729" s="83">
        <v>2023</v>
      </c>
      <c r="D729" s="83">
        <v>6935</v>
      </c>
      <c r="E729" s="83">
        <v>830</v>
      </c>
      <c r="F729" s="85">
        <f t="shared" si="34"/>
        <v>8472</v>
      </c>
      <c r="G729" s="83">
        <v>40229</v>
      </c>
      <c r="H729" s="83">
        <v>465.24129999999997</v>
      </c>
      <c r="I729" s="83">
        <v>26.578299999999999</v>
      </c>
      <c r="J729" s="83">
        <v>116.78079999999999</v>
      </c>
      <c r="K729" s="83">
        <v>6.2362000000000002</v>
      </c>
      <c r="L729" s="83">
        <f t="shared" si="33"/>
        <v>24.656900000000075</v>
      </c>
      <c r="M729" s="83">
        <v>639.49350000000004</v>
      </c>
      <c r="N729">
        <f t="shared" si="35"/>
        <v>11393</v>
      </c>
    </row>
    <row r="730" spans="1:14">
      <c r="A730">
        <v>11394</v>
      </c>
      <c r="B730" s="83">
        <v>81118</v>
      </c>
      <c r="C730" s="83">
        <v>9965</v>
      </c>
      <c r="D730" s="83">
        <v>14613</v>
      </c>
      <c r="E730" s="83">
        <v>1682</v>
      </c>
      <c r="F730" s="85">
        <f t="shared" si="34"/>
        <v>33568</v>
      </c>
      <c r="G730" s="83">
        <v>121016</v>
      </c>
      <c r="H730" s="83">
        <v>1601.3703</v>
      </c>
      <c r="I730" s="83">
        <v>109.7696</v>
      </c>
      <c r="J730" s="83">
        <v>133.69279999999998</v>
      </c>
      <c r="K730" s="83">
        <v>13.3787</v>
      </c>
      <c r="L730" s="83">
        <f t="shared" si="33"/>
        <v>124.8859999999999</v>
      </c>
      <c r="M730" s="83">
        <v>1983.0973999999999</v>
      </c>
      <c r="N730">
        <f t="shared" si="35"/>
        <v>11394</v>
      </c>
    </row>
    <row r="731" spans="1:14">
      <c r="A731">
        <v>11395</v>
      </c>
      <c r="B731" s="83">
        <v>100437</v>
      </c>
      <c r="C731" s="83">
        <v>26697</v>
      </c>
      <c r="D731" s="83">
        <v>12337</v>
      </c>
      <c r="E731" s="83">
        <v>2397</v>
      </c>
      <c r="F731" s="85">
        <f t="shared" si="34"/>
        <v>72123</v>
      </c>
      <c r="G731" s="83">
        <v>160597</v>
      </c>
      <c r="H731" s="83">
        <v>1353.6862000000001</v>
      </c>
      <c r="I731" s="83">
        <v>138.23259999999999</v>
      </c>
      <c r="J731" s="83">
        <v>108.94720000000001</v>
      </c>
      <c r="K731" s="83">
        <v>14.288100000000002</v>
      </c>
      <c r="L731" s="83">
        <f t="shared" si="33"/>
        <v>346.84620000000007</v>
      </c>
      <c r="M731" s="83">
        <v>1962.0003000000002</v>
      </c>
      <c r="N731">
        <f t="shared" si="35"/>
        <v>11395</v>
      </c>
    </row>
    <row r="732" spans="1:14">
      <c r="A732">
        <v>11396</v>
      </c>
      <c r="B732" s="83">
        <v>25308</v>
      </c>
      <c r="C732" s="83">
        <v>6456</v>
      </c>
      <c r="D732" s="83">
        <v>11894</v>
      </c>
      <c r="E732" s="83">
        <v>1129</v>
      </c>
      <c r="F732" s="85">
        <f t="shared" si="34"/>
        <v>36739</v>
      </c>
      <c r="G732" s="83">
        <v>68614</v>
      </c>
      <c r="H732" s="83">
        <v>1462.1039000000001</v>
      </c>
      <c r="I732" s="83">
        <v>255.80279999999999</v>
      </c>
      <c r="J732" s="83">
        <v>215.43979999999999</v>
      </c>
      <c r="K732" s="83">
        <v>14.025299999999998</v>
      </c>
      <c r="L732" s="83">
        <f t="shared" si="33"/>
        <v>57.290499999999909</v>
      </c>
      <c r="M732" s="83">
        <v>2004.6623</v>
      </c>
      <c r="N732">
        <f t="shared" si="35"/>
        <v>11396</v>
      </c>
    </row>
    <row r="733" spans="1:14">
      <c r="A733">
        <v>11397</v>
      </c>
      <c r="B733" s="83">
        <v>44477</v>
      </c>
      <c r="C733" s="83">
        <v>9886</v>
      </c>
      <c r="D733" s="83">
        <v>15883</v>
      </c>
      <c r="E733" s="83">
        <v>1562</v>
      </c>
      <c r="F733" s="85">
        <f t="shared" si="34"/>
        <v>27631</v>
      </c>
      <c r="G733" s="83">
        <v>79667</v>
      </c>
      <c r="H733" s="83">
        <v>593.0200000000001</v>
      </c>
      <c r="I733" s="83">
        <v>101.94</v>
      </c>
      <c r="J733" s="83">
        <v>107.72999999999999</v>
      </c>
      <c r="K733" s="83">
        <v>9.6900000000000013</v>
      </c>
      <c r="L733" s="83">
        <f t="shared" si="33"/>
        <v>-1.7700000000000706</v>
      </c>
      <c r="M733" s="83">
        <v>810.61</v>
      </c>
      <c r="N733">
        <f t="shared" si="35"/>
        <v>11397</v>
      </c>
    </row>
    <row r="734" spans="1:14">
      <c r="A734">
        <v>11398</v>
      </c>
      <c r="B734" s="83">
        <v>57563</v>
      </c>
      <c r="C734" s="83">
        <v>4883</v>
      </c>
      <c r="D734" s="83">
        <v>4557</v>
      </c>
      <c r="E734" s="83">
        <v>697</v>
      </c>
      <c r="F734" s="85">
        <f t="shared" si="34"/>
        <v>19349</v>
      </c>
      <c r="G734" s="83">
        <v>77283</v>
      </c>
      <c r="H734" s="83">
        <v>959.57799999999997</v>
      </c>
      <c r="I734" s="83">
        <v>46.161299999999997</v>
      </c>
      <c r="J734" s="83">
        <v>50.221199999999996</v>
      </c>
      <c r="K734" s="83">
        <v>4.3325999999999993</v>
      </c>
      <c r="L734" s="83">
        <f t="shared" si="33"/>
        <v>114.72039999999984</v>
      </c>
      <c r="M734" s="83">
        <v>1175.0134999999998</v>
      </c>
      <c r="N734">
        <f t="shared" si="35"/>
        <v>11398</v>
      </c>
    </row>
    <row r="735" spans="1:14">
      <c r="A735">
        <v>11399</v>
      </c>
      <c r="B735" s="83">
        <v>36396</v>
      </c>
      <c r="C735" s="83">
        <v>6743</v>
      </c>
      <c r="D735" s="83">
        <v>7065</v>
      </c>
      <c r="E735" s="83">
        <v>1057</v>
      </c>
      <c r="F735" s="85">
        <f t="shared" si="34"/>
        <v>23682</v>
      </c>
      <c r="G735" s="83">
        <v>61457</v>
      </c>
      <c r="H735" s="83">
        <v>621819.4016000001</v>
      </c>
      <c r="I735" s="83">
        <v>75.188500000000005</v>
      </c>
      <c r="J735" s="83">
        <v>173638.70649999997</v>
      </c>
      <c r="K735" s="83">
        <v>11.323700000000001</v>
      </c>
      <c r="L735" s="83">
        <f t="shared" si="33"/>
        <v>-794615.37360000005</v>
      </c>
      <c r="M735" s="83">
        <v>929.24669999999992</v>
      </c>
      <c r="N735">
        <f t="shared" si="35"/>
        <v>11399</v>
      </c>
    </row>
    <row r="736" spans="1:14">
      <c r="A736">
        <v>11400</v>
      </c>
      <c r="B736" s="83">
        <v>72739</v>
      </c>
      <c r="C736" s="83">
        <v>13774</v>
      </c>
      <c r="D736" s="83">
        <v>16737</v>
      </c>
      <c r="E736" s="83">
        <v>1965</v>
      </c>
      <c r="F736" s="85">
        <f t="shared" si="34"/>
        <v>37640</v>
      </c>
      <c r="G736" s="83">
        <v>115307</v>
      </c>
      <c r="H736" s="83">
        <v>2692289.2490000003</v>
      </c>
      <c r="I736" s="83">
        <v>67.271299999999997</v>
      </c>
      <c r="J736" s="83">
        <v>106.41730000000001</v>
      </c>
      <c r="K736" s="83">
        <v>9.4700000000000006</v>
      </c>
      <c r="L736" s="83">
        <f t="shared" si="33"/>
        <v>-2690988.8807000006</v>
      </c>
      <c r="M736" s="83">
        <v>1483.5269000000003</v>
      </c>
      <c r="N736">
        <f t="shared" si="35"/>
        <v>11400</v>
      </c>
    </row>
    <row r="737" spans="1:14">
      <c r="A737">
        <v>11401</v>
      </c>
      <c r="B737" s="83">
        <v>37810</v>
      </c>
      <c r="C737" s="83">
        <v>5667</v>
      </c>
      <c r="D737" s="83">
        <v>5594</v>
      </c>
      <c r="E737" s="83">
        <v>725</v>
      </c>
      <c r="F737" s="85">
        <f t="shared" si="34"/>
        <v>20184</v>
      </c>
      <c r="G737" s="83">
        <v>58646</v>
      </c>
      <c r="H737" s="83">
        <v>836.15989999999999</v>
      </c>
      <c r="I737" s="83">
        <v>70.226399999999998</v>
      </c>
      <c r="J737" s="83">
        <v>101.5468</v>
      </c>
      <c r="K737" s="83">
        <v>19.576599999999999</v>
      </c>
      <c r="L737" s="83">
        <f t="shared" si="33"/>
        <v>57.988100000000088</v>
      </c>
      <c r="M737" s="83">
        <v>1085.4978000000001</v>
      </c>
      <c r="N737">
        <f t="shared" si="35"/>
        <v>11401</v>
      </c>
    </row>
    <row r="738" spans="1:14">
      <c r="A738">
        <v>11402</v>
      </c>
      <c r="B738" s="83">
        <v>31147</v>
      </c>
      <c r="C738" s="83">
        <v>3650</v>
      </c>
      <c r="D738" s="83">
        <v>13600</v>
      </c>
      <c r="E738" s="83">
        <v>2244</v>
      </c>
      <c r="F738" s="85">
        <f t="shared" si="34"/>
        <v>10271</v>
      </c>
      <c r="G738" s="83">
        <v>53612</v>
      </c>
      <c r="H738" s="83">
        <v>604.63639999999998</v>
      </c>
      <c r="I738" s="83">
        <v>24.419099999999997</v>
      </c>
      <c r="J738" s="83">
        <v>97.849800000000002</v>
      </c>
      <c r="K738" s="83">
        <v>9.7607999999999997</v>
      </c>
      <c r="L738" s="83">
        <f t="shared" si="33"/>
        <v>15.939199999999961</v>
      </c>
      <c r="M738" s="83">
        <v>752.60529999999994</v>
      </c>
      <c r="N738">
        <f t="shared" si="35"/>
        <v>11402</v>
      </c>
    </row>
    <row r="739" spans="1:14">
      <c r="A739">
        <v>11403</v>
      </c>
      <c r="B739" s="83">
        <v>40248</v>
      </c>
      <c r="C739" s="83">
        <v>2900</v>
      </c>
      <c r="D739" s="83">
        <v>8423</v>
      </c>
      <c r="E739" s="83">
        <v>1674</v>
      </c>
      <c r="F739" s="85">
        <f t="shared" si="34"/>
        <v>11314</v>
      </c>
      <c r="G739" s="83">
        <v>58759</v>
      </c>
      <c r="H739" s="83">
        <v>892.37440000000004</v>
      </c>
      <c r="I739" s="83">
        <v>21.910899999999998</v>
      </c>
      <c r="J739" s="83">
        <v>93.496400000000008</v>
      </c>
      <c r="K739" s="83">
        <v>13.7286</v>
      </c>
      <c r="L739" s="83">
        <f t="shared" si="33"/>
        <v>44.506999999999934</v>
      </c>
      <c r="M739" s="83">
        <v>1066.0173</v>
      </c>
      <c r="N739">
        <f t="shared" si="35"/>
        <v>11403</v>
      </c>
    </row>
    <row r="740" spans="1:14">
      <c r="A740">
        <v>11404</v>
      </c>
      <c r="B740" s="83">
        <v>44254</v>
      </c>
      <c r="C740" s="83">
        <v>5055</v>
      </c>
      <c r="D740" s="83">
        <v>14434</v>
      </c>
      <c r="E740" s="83">
        <v>2677</v>
      </c>
      <c r="F740" s="85">
        <f t="shared" si="34"/>
        <v>14911</v>
      </c>
      <c r="G740" s="83">
        <v>71221</v>
      </c>
      <c r="H740" s="83">
        <v>915.88229999999999</v>
      </c>
      <c r="I740" s="83">
        <v>32.997800000000005</v>
      </c>
      <c r="J740" s="83">
        <v>71.034400000000005</v>
      </c>
      <c r="K740" s="83">
        <v>15.087200000000001</v>
      </c>
      <c r="L740" s="83">
        <f t="shared" si="33"/>
        <v>67.175100000000185</v>
      </c>
      <c r="M740" s="83">
        <v>1102.1768000000002</v>
      </c>
      <c r="N740">
        <f t="shared" si="35"/>
        <v>11404</v>
      </c>
    </row>
    <row r="741" spans="1:14">
      <c r="A741">
        <v>11405</v>
      </c>
      <c r="B741" s="83">
        <v>83200</v>
      </c>
      <c r="C741" s="83">
        <v>4642</v>
      </c>
      <c r="D741" s="83">
        <v>19522</v>
      </c>
      <c r="E741" s="83">
        <v>2425</v>
      </c>
      <c r="F741" s="85">
        <f t="shared" si="34"/>
        <v>20752</v>
      </c>
      <c r="G741" s="83">
        <v>121257</v>
      </c>
      <c r="H741" s="83">
        <v>1836.9986999999999</v>
      </c>
      <c r="I741" s="83">
        <v>59.577200000000005</v>
      </c>
      <c r="J741" s="83">
        <v>295.2414</v>
      </c>
      <c r="K741" s="83">
        <v>33.764799999999994</v>
      </c>
      <c r="L741" s="83">
        <f t="shared" si="33"/>
        <v>610.01980000000026</v>
      </c>
      <c r="M741" s="83">
        <v>2835.6019000000001</v>
      </c>
      <c r="N741">
        <f t="shared" si="35"/>
        <v>11405</v>
      </c>
    </row>
    <row r="742" spans="1:14">
      <c r="A742">
        <v>11406</v>
      </c>
      <c r="B742" s="83">
        <v>43727</v>
      </c>
      <c r="C742" s="83">
        <v>1895</v>
      </c>
      <c r="D742" s="83">
        <v>8355</v>
      </c>
      <c r="E742" s="83">
        <v>1117</v>
      </c>
      <c r="F742" s="85">
        <f t="shared" si="34"/>
        <v>6967</v>
      </c>
      <c r="G742" s="83">
        <v>58271</v>
      </c>
      <c r="H742" s="83">
        <v>962.11710000000016</v>
      </c>
      <c r="I742" s="83">
        <v>22.310100000000002</v>
      </c>
      <c r="J742" s="83">
        <v>107.197</v>
      </c>
      <c r="K742" s="83">
        <v>12.951000000000001</v>
      </c>
      <c r="L742" s="83">
        <f t="shared" si="33"/>
        <v>59.678399999999833</v>
      </c>
      <c r="M742" s="83">
        <v>1164.2536</v>
      </c>
      <c r="N742">
        <f t="shared" si="35"/>
        <v>11406</v>
      </c>
    </row>
    <row r="743" spans="1:14">
      <c r="A743">
        <v>11407</v>
      </c>
      <c r="B743" s="83">
        <v>111584</v>
      </c>
      <c r="C743" s="83">
        <v>14626</v>
      </c>
      <c r="D743" s="83">
        <v>17226</v>
      </c>
      <c r="E743" s="83">
        <v>2421</v>
      </c>
      <c r="F743" s="85">
        <f t="shared" si="34"/>
        <v>37393</v>
      </c>
      <c r="G743" s="83">
        <v>153998</v>
      </c>
      <c r="H743" s="83">
        <v>3734.2660000000001</v>
      </c>
      <c r="I743" s="83">
        <v>240.4871</v>
      </c>
      <c r="J743" s="83">
        <v>384.14890000000003</v>
      </c>
      <c r="K743" s="83">
        <v>54.707700000000003</v>
      </c>
      <c r="L743" s="83">
        <f t="shared" si="33"/>
        <v>134.82459999999975</v>
      </c>
      <c r="M743" s="83">
        <v>4548.4342999999999</v>
      </c>
      <c r="N743">
        <f t="shared" si="35"/>
        <v>11407</v>
      </c>
    </row>
    <row r="744" spans="1:14">
      <c r="A744">
        <v>11408</v>
      </c>
      <c r="B744" s="83">
        <v>86405</v>
      </c>
      <c r="C744" s="83">
        <v>17565</v>
      </c>
      <c r="D744" s="83">
        <v>16031</v>
      </c>
      <c r="E744" s="83">
        <v>1832</v>
      </c>
      <c r="F744" s="85">
        <f t="shared" si="34"/>
        <v>47794</v>
      </c>
      <c r="G744" s="83">
        <v>134497</v>
      </c>
      <c r="H744" s="83">
        <v>2511.1872000000003</v>
      </c>
      <c r="I744" s="83">
        <v>136.74620000000002</v>
      </c>
      <c r="J744" s="83">
        <v>292.91419999999994</v>
      </c>
      <c r="K744" s="83">
        <v>35.991100000000003</v>
      </c>
      <c r="L744" s="83">
        <f t="shared" si="33"/>
        <v>113.60279999999962</v>
      </c>
      <c r="M744" s="83">
        <v>3090.4414999999999</v>
      </c>
      <c r="N744">
        <f t="shared" si="35"/>
        <v>11408</v>
      </c>
    </row>
    <row r="745" spans="1:14">
      <c r="A745">
        <v>11409</v>
      </c>
      <c r="B745" s="83">
        <v>89809</v>
      </c>
      <c r="C745" s="83">
        <v>4492</v>
      </c>
      <c r="D745" s="83">
        <v>12926</v>
      </c>
      <c r="E745" s="83">
        <v>1783</v>
      </c>
      <c r="F745" s="85">
        <f t="shared" si="34"/>
        <v>15856</v>
      </c>
      <c r="G745" s="83">
        <v>115882</v>
      </c>
      <c r="H745" s="83">
        <v>1760.6009000000001</v>
      </c>
      <c r="I745" s="83">
        <v>64.021799999999999</v>
      </c>
      <c r="J745" s="83">
        <v>146.65479999999999</v>
      </c>
      <c r="K745" s="83">
        <v>22.005600000000001</v>
      </c>
      <c r="L745" s="83">
        <f t="shared" si="33"/>
        <v>128.23239999999987</v>
      </c>
      <c r="M745" s="83">
        <v>2121.5155</v>
      </c>
      <c r="N745">
        <f t="shared" si="35"/>
        <v>11409</v>
      </c>
    </row>
    <row r="746" spans="1:14">
      <c r="A746">
        <v>11410</v>
      </c>
      <c r="B746" s="83">
        <v>64569</v>
      </c>
      <c r="C746" s="83">
        <v>7203</v>
      </c>
      <c r="D746" s="83">
        <v>7647</v>
      </c>
      <c r="E746" s="83">
        <v>1174</v>
      </c>
      <c r="F746" s="85">
        <f t="shared" si="34"/>
        <v>18350</v>
      </c>
      <c r="G746" s="83">
        <v>84537</v>
      </c>
      <c r="H746" s="83">
        <v>1366.0293000000004</v>
      </c>
      <c r="I746" s="83">
        <v>53.353000000000002</v>
      </c>
      <c r="J746" s="83">
        <v>74.456800000000001</v>
      </c>
      <c r="K746" s="83">
        <v>14.753599999999999</v>
      </c>
      <c r="L746" s="83">
        <f t="shared" si="33"/>
        <v>269.61239999999975</v>
      </c>
      <c r="M746" s="83">
        <v>1778.2051000000001</v>
      </c>
      <c r="N746">
        <f t="shared" si="35"/>
        <v>11410</v>
      </c>
    </row>
    <row r="747" spans="1:14">
      <c r="A747">
        <v>11411</v>
      </c>
      <c r="B747" s="83">
        <v>127943</v>
      </c>
      <c r="C747" s="83">
        <v>12238</v>
      </c>
      <c r="D747" s="83">
        <v>32967</v>
      </c>
      <c r="E747" s="83">
        <v>4360</v>
      </c>
      <c r="F747" s="85">
        <f t="shared" si="34"/>
        <v>42392</v>
      </c>
      <c r="G747" s="83">
        <v>195424</v>
      </c>
      <c r="H747" s="83">
        <v>4582.4705000000004</v>
      </c>
      <c r="I747" s="83">
        <v>197.47969999999998</v>
      </c>
      <c r="J747" s="83">
        <v>459.40819999999997</v>
      </c>
      <c r="K747" s="83">
        <v>87.099699999999999</v>
      </c>
      <c r="L747" s="83">
        <f t="shared" si="33"/>
        <v>313.46900000000051</v>
      </c>
      <c r="M747" s="83">
        <v>5639.9271000000008</v>
      </c>
      <c r="N747">
        <f t="shared" si="35"/>
        <v>11411</v>
      </c>
    </row>
    <row r="748" spans="1:14">
      <c r="A748">
        <v>11412</v>
      </c>
      <c r="B748" s="83">
        <v>57383</v>
      </c>
      <c r="C748" s="83">
        <v>2471</v>
      </c>
      <c r="D748" s="83">
        <v>7271</v>
      </c>
      <c r="E748" s="83">
        <v>865</v>
      </c>
      <c r="F748" s="85">
        <f t="shared" si="34"/>
        <v>14067</v>
      </c>
      <c r="G748" s="83">
        <v>77115</v>
      </c>
      <c r="H748" s="83">
        <v>1145.27</v>
      </c>
      <c r="I748" s="83">
        <v>24.13</v>
      </c>
      <c r="J748" s="83">
        <v>80.989999999999995</v>
      </c>
      <c r="K748" s="83">
        <v>80.989999999999995</v>
      </c>
      <c r="L748" s="83">
        <f t="shared" si="33"/>
        <v>57.13000000000001</v>
      </c>
      <c r="M748" s="83">
        <v>1388.51</v>
      </c>
      <c r="N748">
        <f t="shared" si="35"/>
        <v>11412</v>
      </c>
    </row>
    <row r="749" spans="1:14">
      <c r="A749">
        <v>11413</v>
      </c>
      <c r="B749" s="83">
        <v>56579</v>
      </c>
      <c r="C749" s="83">
        <v>7716</v>
      </c>
      <c r="D749" s="83">
        <v>18164</v>
      </c>
      <c r="E749" s="83">
        <v>1797</v>
      </c>
      <c r="F749" s="85">
        <f t="shared" si="34"/>
        <v>35425</v>
      </c>
      <c r="G749" s="83">
        <v>104249</v>
      </c>
      <c r="H749" s="83">
        <v>1910.0046000000002</v>
      </c>
      <c r="I749" s="83">
        <v>119.72289999999998</v>
      </c>
      <c r="J749" s="83">
        <v>241.03869999999998</v>
      </c>
      <c r="K749" s="83">
        <v>55.770399999999995</v>
      </c>
      <c r="L749" s="83">
        <f t="shared" si="33"/>
        <v>84.020200000000131</v>
      </c>
      <c r="M749" s="83">
        <v>2410.5568000000003</v>
      </c>
      <c r="N749">
        <f t="shared" si="35"/>
        <v>11413</v>
      </c>
    </row>
    <row r="750" spans="1:14">
      <c r="A750">
        <v>11414</v>
      </c>
      <c r="B750" s="83">
        <v>63975</v>
      </c>
      <c r="C750" s="83">
        <v>5515</v>
      </c>
      <c r="D750" s="83">
        <v>8307</v>
      </c>
      <c r="E750" s="83">
        <v>1668</v>
      </c>
      <c r="F750" s="85">
        <f t="shared" si="34"/>
        <v>11081</v>
      </c>
      <c r="G750" s="83">
        <v>79516</v>
      </c>
      <c r="H750" s="83">
        <v>1205.6983</v>
      </c>
      <c r="I750" s="83">
        <v>88.846500000000006</v>
      </c>
      <c r="J750" s="83">
        <v>144.87849999999997</v>
      </c>
      <c r="K750" s="83">
        <v>26.381900000000002</v>
      </c>
      <c r="L750" s="83">
        <f t="shared" si="33"/>
        <v>6.1598000000001605</v>
      </c>
      <c r="M750" s="83">
        <v>1471.9650000000001</v>
      </c>
      <c r="N750">
        <f t="shared" si="35"/>
        <v>11414</v>
      </c>
    </row>
    <row r="751" spans="1:14">
      <c r="A751">
        <v>11415</v>
      </c>
      <c r="B751" s="83">
        <v>49020</v>
      </c>
      <c r="C751" s="83">
        <v>4274</v>
      </c>
      <c r="D751" s="83">
        <v>11743</v>
      </c>
      <c r="E751" s="83">
        <v>1653</v>
      </c>
      <c r="F751" s="85">
        <f t="shared" si="34"/>
        <v>11301</v>
      </c>
      <c r="G751" s="83">
        <v>69443</v>
      </c>
      <c r="H751" s="83">
        <v>646.53039999999999</v>
      </c>
      <c r="I751" s="83">
        <v>23.592500000000001</v>
      </c>
      <c r="J751" s="83">
        <v>84.691000000000003</v>
      </c>
      <c r="K751" s="83">
        <v>20.307200000000002</v>
      </c>
      <c r="L751" s="83">
        <f t="shared" si="33"/>
        <v>219.40330000000006</v>
      </c>
      <c r="M751" s="83">
        <v>994.52440000000001</v>
      </c>
      <c r="N751">
        <f t="shared" si="35"/>
        <v>11415</v>
      </c>
    </row>
    <row r="752" spans="1:14">
      <c r="A752">
        <v>11416</v>
      </c>
      <c r="B752" s="83">
        <v>56826</v>
      </c>
      <c r="C752" s="83">
        <v>4848</v>
      </c>
      <c r="D752" s="83">
        <v>11372</v>
      </c>
      <c r="E752" s="83">
        <v>1475</v>
      </c>
      <c r="F752" s="85">
        <f t="shared" si="34"/>
        <v>20599</v>
      </c>
      <c r="G752" s="83">
        <v>85424</v>
      </c>
      <c r="H752" s="83">
        <v>933.07350000000008</v>
      </c>
      <c r="I752" s="83">
        <v>33.134899999999995</v>
      </c>
      <c r="J752" s="83">
        <v>130.2841</v>
      </c>
      <c r="K752" s="83">
        <v>33.763199999999998</v>
      </c>
      <c r="L752" s="83">
        <f t="shared" si="33"/>
        <v>16.41119999999988</v>
      </c>
      <c r="M752" s="83">
        <v>1146.6668999999999</v>
      </c>
      <c r="N752">
        <f t="shared" si="35"/>
        <v>11416</v>
      </c>
    </row>
    <row r="753" spans="1:14">
      <c r="A753">
        <v>11417</v>
      </c>
      <c r="B753" s="83">
        <v>86623</v>
      </c>
      <c r="C753" s="83">
        <v>8572</v>
      </c>
      <c r="D753" s="83">
        <v>30427</v>
      </c>
      <c r="E753" s="83">
        <v>3420</v>
      </c>
      <c r="F753" s="85">
        <f t="shared" si="34"/>
        <v>22291</v>
      </c>
      <c r="G753" s="83">
        <v>134189</v>
      </c>
      <c r="H753" s="83">
        <v>2624.4385000000002</v>
      </c>
      <c r="I753" s="83">
        <v>168.34229999999999</v>
      </c>
      <c r="J753" s="83">
        <v>530.05169999999998</v>
      </c>
      <c r="K753" s="83">
        <v>63.239100000000001</v>
      </c>
      <c r="L753" s="83">
        <f t="shared" si="33"/>
        <v>91.22609999999986</v>
      </c>
      <c r="M753" s="83">
        <v>3477.2977000000001</v>
      </c>
      <c r="N753">
        <f t="shared" si="35"/>
        <v>11417</v>
      </c>
    </row>
    <row r="754" spans="1:14">
      <c r="A754">
        <v>11418</v>
      </c>
      <c r="B754" s="83">
        <v>56925</v>
      </c>
      <c r="C754" s="83">
        <v>7053</v>
      </c>
      <c r="D754" s="83">
        <v>28273</v>
      </c>
      <c r="E754" s="83">
        <v>2779</v>
      </c>
      <c r="F754" s="85">
        <f t="shared" si="34"/>
        <v>19396</v>
      </c>
      <c r="G754" s="83">
        <v>100320</v>
      </c>
      <c r="H754" s="83">
        <v>1421.97</v>
      </c>
      <c r="I754" s="83">
        <v>60.040000000000006</v>
      </c>
      <c r="J754" s="83">
        <v>202.45000000000002</v>
      </c>
      <c r="K754" s="83">
        <v>20.339999999999996</v>
      </c>
      <c r="L754" s="83">
        <f t="shared" si="33"/>
        <v>98.38</v>
      </c>
      <c r="M754" s="83">
        <v>1803.18</v>
      </c>
      <c r="N754">
        <f t="shared" si="35"/>
        <v>11418</v>
      </c>
    </row>
    <row r="755" spans="1:14">
      <c r="A755">
        <v>11419</v>
      </c>
      <c r="B755" s="83">
        <v>30214</v>
      </c>
      <c r="C755" s="83">
        <v>1655</v>
      </c>
      <c r="D755" s="83">
        <v>10266</v>
      </c>
      <c r="E755" s="83">
        <v>1119</v>
      </c>
      <c r="F755" s="85">
        <f t="shared" si="34"/>
        <v>-38</v>
      </c>
      <c r="G755" s="83">
        <v>39906</v>
      </c>
      <c r="H755" s="83">
        <v>832.19510000000002</v>
      </c>
      <c r="I755" s="83">
        <v>21.294599999999999</v>
      </c>
      <c r="J755" s="83">
        <v>174.51599999999999</v>
      </c>
      <c r="K755" s="83">
        <v>10.907</v>
      </c>
      <c r="L755" s="83">
        <f t="shared" si="33"/>
        <v>21.816999999999847</v>
      </c>
      <c r="M755" s="83">
        <v>1060.7296999999999</v>
      </c>
      <c r="N755">
        <f t="shared" si="35"/>
        <v>11419</v>
      </c>
    </row>
    <row r="756" spans="1:14">
      <c r="A756">
        <v>11420</v>
      </c>
      <c r="B756" s="83">
        <v>51943</v>
      </c>
      <c r="C756" s="83">
        <v>4839</v>
      </c>
      <c r="D756" s="83">
        <v>7933</v>
      </c>
      <c r="E756" s="83">
        <v>1171</v>
      </c>
      <c r="F756" s="85">
        <f t="shared" si="34"/>
        <v>15550</v>
      </c>
      <c r="G756" s="83">
        <v>71758</v>
      </c>
      <c r="H756" s="83">
        <v>834.40030000000002</v>
      </c>
      <c r="I756" s="83">
        <v>37.003399999999999</v>
      </c>
      <c r="J756" s="83">
        <v>45522.631199999996</v>
      </c>
      <c r="K756" s="83">
        <v>16.796000000000003</v>
      </c>
      <c r="L756" s="83">
        <f t="shared" si="33"/>
        <v>-45378.641899999995</v>
      </c>
      <c r="M756" s="83">
        <v>1032.1889999999999</v>
      </c>
      <c r="N756">
        <f t="shared" si="35"/>
        <v>11420</v>
      </c>
    </row>
    <row r="757" spans="1:14">
      <c r="A757">
        <v>11421</v>
      </c>
      <c r="B757" s="83">
        <v>35242</v>
      </c>
      <c r="C757" s="83">
        <v>2956</v>
      </c>
      <c r="D757" s="83">
        <v>9929</v>
      </c>
      <c r="E757" s="83">
        <v>1573</v>
      </c>
      <c r="F757" s="85">
        <f t="shared" si="34"/>
        <v>14153</v>
      </c>
      <c r="G757" s="83">
        <v>57941</v>
      </c>
      <c r="H757" s="83">
        <v>735.28639999999996</v>
      </c>
      <c r="I757" s="83">
        <v>39.880900000000011</v>
      </c>
      <c r="J757" s="83">
        <v>107.22890000000001</v>
      </c>
      <c r="K757" s="83">
        <v>22.911099999999998</v>
      </c>
      <c r="L757" s="83">
        <f t="shared" si="33"/>
        <v>33.925000000000047</v>
      </c>
      <c r="M757" s="83">
        <v>939.23230000000001</v>
      </c>
      <c r="N757">
        <f t="shared" si="35"/>
        <v>11421</v>
      </c>
    </row>
    <row r="758" spans="1:14">
      <c r="A758">
        <v>11422</v>
      </c>
      <c r="B758" s="83">
        <v>54970</v>
      </c>
      <c r="C758" s="83">
        <v>4744</v>
      </c>
      <c r="D758" s="83">
        <v>14105</v>
      </c>
      <c r="E758" s="83">
        <v>509</v>
      </c>
      <c r="F758" s="85">
        <f t="shared" si="34"/>
        <v>18619</v>
      </c>
      <c r="G758" s="83">
        <v>83459</v>
      </c>
      <c r="H758" s="83">
        <v>1009.1881</v>
      </c>
      <c r="I758" s="83">
        <v>48.345500000000001</v>
      </c>
      <c r="J758" s="83">
        <v>173.98670000000001</v>
      </c>
      <c r="K758" s="83">
        <v>10.400500000000001</v>
      </c>
      <c r="L758" s="83">
        <f t="shared" si="33"/>
        <v>71.597399999999766</v>
      </c>
      <c r="M758" s="83">
        <v>1313.5181999999998</v>
      </c>
      <c r="N758">
        <f t="shared" si="35"/>
        <v>11422</v>
      </c>
    </row>
    <row r="759" spans="1:14">
      <c r="A759">
        <v>11423</v>
      </c>
      <c r="B759" s="83">
        <v>112293</v>
      </c>
      <c r="C759" s="83">
        <v>5311</v>
      </c>
      <c r="D759" s="83">
        <v>21090</v>
      </c>
      <c r="E759" s="83">
        <v>1979</v>
      </c>
      <c r="F759" s="85">
        <f t="shared" si="34"/>
        <v>18327</v>
      </c>
      <c r="G759" s="83">
        <v>148378</v>
      </c>
      <c r="H759" s="83">
        <v>2666.4222</v>
      </c>
      <c r="I759" s="83">
        <v>97.945799999999991</v>
      </c>
      <c r="J759" s="83">
        <v>361.83890000000002</v>
      </c>
      <c r="K759" s="83">
        <v>24.403700000000001</v>
      </c>
      <c r="L759" s="83">
        <f t="shared" si="33"/>
        <v>76.720599999999664</v>
      </c>
      <c r="M759" s="83">
        <v>3227.3311999999996</v>
      </c>
      <c r="N759">
        <f t="shared" si="35"/>
        <v>11423</v>
      </c>
    </row>
    <row r="760" spans="1:14">
      <c r="A760">
        <v>11424</v>
      </c>
      <c r="B760" s="83">
        <v>64648</v>
      </c>
      <c r="C760" s="83">
        <v>6595</v>
      </c>
      <c r="D760" s="83">
        <v>7735</v>
      </c>
      <c r="E760" s="83">
        <v>804</v>
      </c>
      <c r="F760" s="85">
        <f t="shared" si="34"/>
        <v>19535</v>
      </c>
      <c r="G760" s="83">
        <v>86127</v>
      </c>
      <c r="H760" s="83">
        <v>1743.7243000000001</v>
      </c>
      <c r="I760" s="83">
        <v>48.800400000000003</v>
      </c>
      <c r="J760" s="83">
        <v>71.777100000000004</v>
      </c>
      <c r="K760" s="83">
        <v>9.2909000000000006</v>
      </c>
      <c r="L760" s="83">
        <f t="shared" si="33"/>
        <v>67.880499999999813</v>
      </c>
      <c r="M760" s="83">
        <v>1941.4731999999999</v>
      </c>
      <c r="N760">
        <f t="shared" si="35"/>
        <v>11424</v>
      </c>
    </row>
    <row r="761" spans="1:14">
      <c r="A761">
        <v>11425</v>
      </c>
      <c r="B761" s="83">
        <v>64999</v>
      </c>
      <c r="C761" s="83">
        <v>2535</v>
      </c>
      <c r="D761" s="83">
        <v>10383</v>
      </c>
      <c r="E761" s="83">
        <v>1113</v>
      </c>
      <c r="F761" s="85">
        <f t="shared" si="34"/>
        <v>8997</v>
      </c>
      <c r="G761" s="83">
        <v>82957</v>
      </c>
      <c r="H761" s="83">
        <v>977.69169999999997</v>
      </c>
      <c r="I761" s="83">
        <v>11.967500000000001</v>
      </c>
      <c r="J761" s="83">
        <v>87.070999999999998</v>
      </c>
      <c r="K761" s="83">
        <v>7.4561999999999991</v>
      </c>
      <c r="L761" s="83">
        <f t="shared" si="33"/>
        <v>65.806699999999722</v>
      </c>
      <c r="M761" s="83">
        <v>1149.9930999999997</v>
      </c>
      <c r="N761">
        <f t="shared" si="35"/>
        <v>11425</v>
      </c>
    </row>
    <row r="762" spans="1:14">
      <c r="A762">
        <v>11426</v>
      </c>
      <c r="B762" s="83">
        <v>76011</v>
      </c>
      <c r="C762" s="83">
        <v>1876</v>
      </c>
      <c r="D762" s="83">
        <v>6341</v>
      </c>
      <c r="E762" s="83">
        <v>782</v>
      </c>
      <c r="F762" s="85">
        <f t="shared" si="34"/>
        <v>7120</v>
      </c>
      <c r="G762" s="83">
        <v>88378</v>
      </c>
      <c r="H762" s="83">
        <v>1991.21</v>
      </c>
      <c r="I762" s="83">
        <v>15.119</v>
      </c>
      <c r="J762" s="83">
        <v>72.770999999999987</v>
      </c>
      <c r="K762" s="83">
        <v>13.838000000000001</v>
      </c>
      <c r="L762" s="83">
        <f t="shared" si="33"/>
        <v>107.62199999999993</v>
      </c>
      <c r="M762" s="83">
        <v>2200.56</v>
      </c>
      <c r="N762">
        <f t="shared" si="35"/>
        <v>11426</v>
      </c>
    </row>
    <row r="763" spans="1:14">
      <c r="A763">
        <v>11427</v>
      </c>
      <c r="B763" s="83">
        <v>35936</v>
      </c>
      <c r="C763" s="83">
        <v>1077</v>
      </c>
      <c r="D763" s="83">
        <v>11124</v>
      </c>
      <c r="E763" s="83">
        <v>1010</v>
      </c>
      <c r="F763" s="85">
        <f t="shared" si="34"/>
        <v>12579</v>
      </c>
      <c r="G763" s="83">
        <v>59572</v>
      </c>
      <c r="H763" s="83">
        <v>735.73869999999988</v>
      </c>
      <c r="I763" s="83">
        <v>11.2707</v>
      </c>
      <c r="J763" s="83">
        <v>32.394999999999996</v>
      </c>
      <c r="K763" s="83">
        <v>7.6368999999999998</v>
      </c>
      <c r="L763" s="83">
        <f t="shared" ref="L763:L826" si="36">M763-H763-I763-J763-K763</f>
        <v>207.99120000000002</v>
      </c>
      <c r="M763" s="83">
        <v>995.03249999999991</v>
      </c>
      <c r="N763">
        <f t="shared" si="35"/>
        <v>11427</v>
      </c>
    </row>
    <row r="764" spans="1:14">
      <c r="A764">
        <v>11428</v>
      </c>
      <c r="B764" s="83">
        <v>28906</v>
      </c>
      <c r="C764" s="83">
        <v>951</v>
      </c>
      <c r="D764" s="83">
        <v>4675</v>
      </c>
      <c r="E764" s="83">
        <v>526</v>
      </c>
      <c r="F764" s="85">
        <f t="shared" si="34"/>
        <v>4125</v>
      </c>
      <c r="G764" s="83">
        <v>37281</v>
      </c>
      <c r="H764" s="83">
        <v>498665.79049999994</v>
      </c>
      <c r="I764" s="83">
        <v>10.972899999999999</v>
      </c>
      <c r="J764" s="83">
        <v>42.6449</v>
      </c>
      <c r="K764" s="83">
        <v>5.1637000000000004</v>
      </c>
      <c r="L764" s="83">
        <f t="shared" si="36"/>
        <v>-498244.37269999995</v>
      </c>
      <c r="M764" s="83">
        <v>480.19929999999994</v>
      </c>
      <c r="N764">
        <f t="shared" si="35"/>
        <v>11428</v>
      </c>
    </row>
    <row r="765" spans="1:14">
      <c r="A765">
        <v>11429</v>
      </c>
      <c r="B765" s="83">
        <v>78804</v>
      </c>
      <c r="C765" s="83">
        <v>6319</v>
      </c>
      <c r="D765" s="83">
        <v>8966</v>
      </c>
      <c r="E765" s="83">
        <v>901</v>
      </c>
      <c r="F765" s="85">
        <f t="shared" si="34"/>
        <v>20376</v>
      </c>
      <c r="G765" s="83">
        <v>102728</v>
      </c>
      <c r="H765" s="83">
        <v>2407.7211000000002</v>
      </c>
      <c r="I765" s="83">
        <v>40.694299999999998</v>
      </c>
      <c r="J765" s="83">
        <v>116.33680000000001</v>
      </c>
      <c r="K765" s="83">
        <v>25.907599999999999</v>
      </c>
      <c r="L765" s="83">
        <f t="shared" si="36"/>
        <v>69.215999999999582</v>
      </c>
      <c r="M765" s="83">
        <v>2659.8757999999998</v>
      </c>
      <c r="N765">
        <f t="shared" si="35"/>
        <v>11429</v>
      </c>
    </row>
    <row r="766" spans="1:14">
      <c r="A766">
        <v>11430</v>
      </c>
      <c r="B766" s="83">
        <v>79440</v>
      </c>
      <c r="C766" s="83">
        <v>3099</v>
      </c>
      <c r="D766" s="83">
        <v>6725</v>
      </c>
      <c r="E766" s="83">
        <v>746</v>
      </c>
      <c r="F766" s="85">
        <f t="shared" si="34"/>
        <v>10693</v>
      </c>
      <c r="G766" s="83">
        <v>94505</v>
      </c>
      <c r="H766" s="83">
        <v>2248.29</v>
      </c>
      <c r="I766" s="83">
        <v>33.519999999999996</v>
      </c>
      <c r="J766" s="83">
        <v>79.260000000000005</v>
      </c>
      <c r="K766" s="83">
        <v>8.31</v>
      </c>
      <c r="L766" s="83">
        <f t="shared" si="36"/>
        <v>48.170000000000229</v>
      </c>
      <c r="M766" s="83">
        <v>2417.5500000000002</v>
      </c>
      <c r="N766">
        <f t="shared" si="35"/>
        <v>11430</v>
      </c>
    </row>
    <row r="767" spans="1:14">
      <c r="A767">
        <v>11431</v>
      </c>
      <c r="B767" s="83">
        <v>34942</v>
      </c>
      <c r="C767" s="83">
        <v>2571</v>
      </c>
      <c r="D767" s="83">
        <v>9396</v>
      </c>
      <c r="E767" s="83">
        <v>711</v>
      </c>
      <c r="F767" s="85">
        <f t="shared" si="34"/>
        <v>10817</v>
      </c>
      <c r="G767" s="83">
        <v>53295</v>
      </c>
      <c r="H767" s="83">
        <v>687.15499999999997</v>
      </c>
      <c r="I767" s="83">
        <v>18.730999999999998</v>
      </c>
      <c r="J767" s="83">
        <v>79.010999999999996</v>
      </c>
      <c r="K767" s="83">
        <v>2.863</v>
      </c>
      <c r="L767" s="83">
        <f t="shared" si="36"/>
        <v>7.9960000000000093</v>
      </c>
      <c r="M767" s="83">
        <v>795.75599999999997</v>
      </c>
      <c r="N767">
        <f t="shared" si="35"/>
        <v>11431</v>
      </c>
    </row>
    <row r="768" spans="1:14">
      <c r="A768">
        <v>11432</v>
      </c>
      <c r="B768" s="83">
        <v>77262</v>
      </c>
      <c r="C768" s="83">
        <v>2975</v>
      </c>
      <c r="D768" s="83">
        <v>26982</v>
      </c>
      <c r="E768" s="83">
        <v>5389</v>
      </c>
      <c r="F768" s="85">
        <f t="shared" si="34"/>
        <v>8171</v>
      </c>
      <c r="G768" s="83">
        <v>114829</v>
      </c>
      <c r="H768" s="83">
        <v>2300.0705000000003</v>
      </c>
      <c r="I768" s="83">
        <v>37.646299999999997</v>
      </c>
      <c r="J768" s="83">
        <v>88.206599999999995</v>
      </c>
      <c r="K768" s="83">
        <v>0</v>
      </c>
      <c r="L768" s="83">
        <f t="shared" si="36"/>
        <v>18.598599999999678</v>
      </c>
      <c r="M768" s="83">
        <v>2444.5219999999999</v>
      </c>
      <c r="N768">
        <f t="shared" si="35"/>
        <v>11432</v>
      </c>
    </row>
    <row r="769" spans="1:14">
      <c r="A769">
        <v>11433</v>
      </c>
      <c r="B769" s="83">
        <v>31647</v>
      </c>
      <c r="C769" s="83">
        <v>1118</v>
      </c>
      <c r="D769" s="83">
        <v>16704</v>
      </c>
      <c r="E769" s="83">
        <v>3219</v>
      </c>
      <c r="F769" s="85">
        <f t="shared" si="34"/>
        <v>2887</v>
      </c>
      <c r="G769" s="83">
        <v>53339</v>
      </c>
      <c r="H769" s="83">
        <v>944.07640000000004</v>
      </c>
      <c r="I769" s="83">
        <v>16.4191</v>
      </c>
      <c r="J769" s="83">
        <v>61.7072</v>
      </c>
      <c r="K769" s="83">
        <v>4.8230000000000004</v>
      </c>
      <c r="L769" s="83">
        <f t="shared" si="36"/>
        <v>27.128399999999935</v>
      </c>
      <c r="M769" s="83">
        <v>1054.1541</v>
      </c>
      <c r="N769">
        <f t="shared" si="35"/>
        <v>11433</v>
      </c>
    </row>
    <row r="770" spans="1:14">
      <c r="A770">
        <v>11434</v>
      </c>
      <c r="B770" s="83">
        <v>101512</v>
      </c>
      <c r="C770" s="83">
        <v>4982</v>
      </c>
      <c r="D770" s="83">
        <v>14433</v>
      </c>
      <c r="E770" s="83">
        <v>1633</v>
      </c>
      <c r="F770" s="85">
        <f t="shared" si="34"/>
        <v>13539</v>
      </c>
      <c r="G770" s="83">
        <v>126135</v>
      </c>
      <c r="H770" s="83">
        <v>3905.5527999999999</v>
      </c>
      <c r="I770" s="83">
        <v>127</v>
      </c>
      <c r="J770" s="83">
        <v>209.47699999999998</v>
      </c>
      <c r="K770" s="83">
        <v>16.8811</v>
      </c>
      <c r="L770" s="83">
        <f t="shared" si="36"/>
        <v>80.95710000000048</v>
      </c>
      <c r="M770" s="83">
        <v>4339.8680000000004</v>
      </c>
      <c r="N770">
        <f t="shared" si="35"/>
        <v>11434</v>
      </c>
    </row>
    <row r="771" spans="1:14">
      <c r="A771">
        <v>11435</v>
      </c>
      <c r="B771" s="83">
        <v>112734</v>
      </c>
      <c r="C771" s="83">
        <v>5187</v>
      </c>
      <c r="D771" s="83">
        <v>13570</v>
      </c>
      <c r="E771" s="83">
        <v>1328</v>
      </c>
      <c r="F771" s="85">
        <f t="shared" si="34"/>
        <v>14890</v>
      </c>
      <c r="G771" s="83">
        <v>137335</v>
      </c>
      <c r="H771" s="83">
        <v>2405.9802999999997</v>
      </c>
      <c r="I771" s="83">
        <v>46.683199999999999</v>
      </c>
      <c r="J771" s="83">
        <v>158.70639999999997</v>
      </c>
      <c r="K771" s="83">
        <v>27.294599999999996</v>
      </c>
      <c r="L771" s="83">
        <f t="shared" si="36"/>
        <v>47.657500000000432</v>
      </c>
      <c r="M771" s="83">
        <v>2686.3220000000001</v>
      </c>
      <c r="N771">
        <f t="shared" si="35"/>
        <v>11435</v>
      </c>
    </row>
    <row r="772" spans="1:14">
      <c r="A772">
        <v>11436</v>
      </c>
      <c r="B772" s="83">
        <v>45834</v>
      </c>
      <c r="C772" s="83">
        <v>3494</v>
      </c>
      <c r="D772" s="83">
        <v>8611</v>
      </c>
      <c r="E772" s="83">
        <v>1357</v>
      </c>
      <c r="F772" s="85">
        <f t="shared" ref="F772:F835" si="37">G772-B772--C772-D772-E772</f>
        <v>52554</v>
      </c>
      <c r="G772" s="83">
        <v>104862</v>
      </c>
      <c r="H772" s="83">
        <v>2311.7129999999997</v>
      </c>
      <c r="I772" s="83">
        <v>64.731899999999996</v>
      </c>
      <c r="J772" s="83">
        <v>218.16299999999995</v>
      </c>
      <c r="K772" s="83">
        <v>24.411999999999999</v>
      </c>
      <c r="L772" s="83">
        <f t="shared" si="36"/>
        <v>10.329700000000777</v>
      </c>
      <c r="M772" s="83">
        <v>2629.3496000000005</v>
      </c>
      <c r="N772">
        <f t="shared" ref="N772:N835" si="38">INT(A772)</f>
        <v>11436</v>
      </c>
    </row>
    <row r="773" spans="1:14">
      <c r="A773">
        <v>11437</v>
      </c>
      <c r="B773" s="83">
        <v>110844</v>
      </c>
      <c r="C773" s="83">
        <v>3904</v>
      </c>
      <c r="D773" s="83">
        <v>13393</v>
      </c>
      <c r="E773" s="83">
        <v>1249</v>
      </c>
      <c r="F773" s="85">
        <f t="shared" si="37"/>
        <v>14022</v>
      </c>
      <c r="G773" s="83">
        <v>135604</v>
      </c>
      <c r="H773" s="83">
        <v>4266.1437999999998</v>
      </c>
      <c r="I773" s="83">
        <v>136.50830000000002</v>
      </c>
      <c r="J773" s="83">
        <v>290.36749999999995</v>
      </c>
      <c r="K773" s="83">
        <v>26.198800000000002</v>
      </c>
      <c r="L773" s="83">
        <f t="shared" si="36"/>
        <v>68.879300000000455</v>
      </c>
      <c r="M773" s="83">
        <v>4788.0977000000003</v>
      </c>
      <c r="N773">
        <f t="shared" si="38"/>
        <v>11437</v>
      </c>
    </row>
    <row r="774" spans="1:14">
      <c r="A774">
        <v>11438</v>
      </c>
      <c r="B774" s="83">
        <v>35563</v>
      </c>
      <c r="C774" s="83">
        <v>3144</v>
      </c>
      <c r="D774" s="83">
        <v>8097</v>
      </c>
      <c r="E774" s="83">
        <v>744</v>
      </c>
      <c r="F774" s="85">
        <f t="shared" si="37"/>
        <v>55106</v>
      </c>
      <c r="G774" s="83">
        <v>96366</v>
      </c>
      <c r="H774" s="83">
        <v>3027.9834999999998</v>
      </c>
      <c r="I774" s="83">
        <v>74.470200000000006</v>
      </c>
      <c r="J774" s="83">
        <v>211.65969999999999</v>
      </c>
      <c r="K774" s="83">
        <v>15.720000000000002</v>
      </c>
      <c r="L774" s="83">
        <f t="shared" si="36"/>
        <v>397.11390000000046</v>
      </c>
      <c r="M774" s="83">
        <v>3726.9473000000003</v>
      </c>
      <c r="N774">
        <f t="shared" si="38"/>
        <v>11438</v>
      </c>
    </row>
    <row r="775" spans="1:14">
      <c r="A775">
        <v>11439</v>
      </c>
      <c r="B775" s="83">
        <v>54611</v>
      </c>
      <c r="C775" s="83">
        <v>1736</v>
      </c>
      <c r="D775" s="83">
        <v>5232</v>
      </c>
      <c r="E775" s="83">
        <v>872</v>
      </c>
      <c r="F775" s="85">
        <f t="shared" si="37"/>
        <v>17145</v>
      </c>
      <c r="G775" s="83">
        <v>76124</v>
      </c>
      <c r="H775" s="83">
        <v>1471.3882000000001</v>
      </c>
      <c r="I775" s="83">
        <v>30.277899999999995</v>
      </c>
      <c r="J775" s="83">
        <v>72.212099999999992</v>
      </c>
      <c r="K775" s="83">
        <v>13.758699999999997</v>
      </c>
      <c r="L775" s="83">
        <f t="shared" si="36"/>
        <v>195.95700000000022</v>
      </c>
      <c r="M775" s="83">
        <v>1783.5939000000003</v>
      </c>
      <c r="N775">
        <f t="shared" si="38"/>
        <v>11439</v>
      </c>
    </row>
    <row r="776" spans="1:14">
      <c r="A776">
        <v>11440</v>
      </c>
      <c r="B776" s="83">
        <v>88988</v>
      </c>
      <c r="C776" s="83">
        <v>3931</v>
      </c>
      <c r="D776" s="83">
        <v>470</v>
      </c>
      <c r="E776" s="83">
        <v>65</v>
      </c>
      <c r="F776" s="85">
        <f t="shared" si="37"/>
        <v>20060</v>
      </c>
      <c r="G776" s="83">
        <v>105652</v>
      </c>
      <c r="H776" s="83">
        <v>1662.7766999999997</v>
      </c>
      <c r="I776" s="83">
        <v>24.2319</v>
      </c>
      <c r="J776" s="83">
        <v>0</v>
      </c>
      <c r="K776" s="83">
        <v>1.2474000000000001</v>
      </c>
      <c r="L776" s="83">
        <f t="shared" si="36"/>
        <v>136.67420000000058</v>
      </c>
      <c r="M776" s="83">
        <v>1824.9302000000002</v>
      </c>
      <c r="N776">
        <f t="shared" si="38"/>
        <v>11440</v>
      </c>
    </row>
    <row r="777" spans="1:14">
      <c r="A777">
        <v>11441</v>
      </c>
      <c r="B777" s="83">
        <v>46311</v>
      </c>
      <c r="C777" s="83">
        <v>824</v>
      </c>
      <c r="D777" s="83">
        <v>5239</v>
      </c>
      <c r="E777" s="83">
        <v>599</v>
      </c>
      <c r="F777" s="85">
        <f t="shared" si="37"/>
        <v>4434</v>
      </c>
      <c r="G777" s="83">
        <v>55759</v>
      </c>
      <c r="H777" s="83">
        <v>834.99800000000016</v>
      </c>
      <c r="I777" s="83">
        <v>15.888200000000001</v>
      </c>
      <c r="J777" s="83">
        <v>101.10719999999999</v>
      </c>
      <c r="K777" s="83">
        <v>10.008200000000002</v>
      </c>
      <c r="L777" s="83">
        <f t="shared" si="36"/>
        <v>31.197399999999675</v>
      </c>
      <c r="M777" s="83">
        <v>993.19899999999984</v>
      </c>
      <c r="N777">
        <f t="shared" si="38"/>
        <v>11441</v>
      </c>
    </row>
    <row r="778" spans="1:14">
      <c r="A778">
        <v>11442</v>
      </c>
      <c r="B778" s="83">
        <v>80582</v>
      </c>
      <c r="C778" s="83">
        <v>1960</v>
      </c>
      <c r="D778" s="83">
        <v>10594</v>
      </c>
      <c r="E778" s="83">
        <v>747</v>
      </c>
      <c r="F778" s="85">
        <f t="shared" si="37"/>
        <v>6518</v>
      </c>
      <c r="G778" s="83">
        <v>96481</v>
      </c>
      <c r="H778" s="83">
        <v>1647.8203000000001</v>
      </c>
      <c r="I778" s="83">
        <v>31.793600000000005</v>
      </c>
      <c r="J778" s="83">
        <v>123.4072</v>
      </c>
      <c r="K778" s="83">
        <v>4.2562999999999995</v>
      </c>
      <c r="L778" s="83">
        <f t="shared" si="36"/>
        <v>15.093500000000258</v>
      </c>
      <c r="M778" s="83">
        <v>1822.3709000000003</v>
      </c>
      <c r="N778">
        <f t="shared" si="38"/>
        <v>11442</v>
      </c>
    </row>
    <row r="779" spans="1:14">
      <c r="A779">
        <v>11443</v>
      </c>
      <c r="B779" s="83">
        <v>205146</v>
      </c>
      <c r="C779" s="83">
        <v>10826</v>
      </c>
      <c r="D779" s="83">
        <v>30990</v>
      </c>
      <c r="E779" s="83">
        <v>4644</v>
      </c>
      <c r="F779" s="85">
        <f t="shared" si="37"/>
        <v>40439</v>
      </c>
      <c r="G779" s="83">
        <v>270393</v>
      </c>
      <c r="H779" s="83">
        <v>21498.804400000001</v>
      </c>
      <c r="I779" s="83">
        <v>747.80060000000003</v>
      </c>
      <c r="J779" s="83">
        <v>1878.1892</v>
      </c>
      <c r="K779" s="83">
        <v>297.14579999999995</v>
      </c>
      <c r="L779" s="83">
        <f t="shared" si="36"/>
        <v>1782.6610000000012</v>
      </c>
      <c r="M779" s="83">
        <v>26204.601000000002</v>
      </c>
      <c r="N779">
        <f t="shared" si="38"/>
        <v>11443</v>
      </c>
    </row>
    <row r="780" spans="1:14">
      <c r="A780">
        <v>11444</v>
      </c>
      <c r="B780" s="83">
        <v>127100</v>
      </c>
      <c r="C780" s="83">
        <v>5926</v>
      </c>
      <c r="D780" s="83">
        <v>21573</v>
      </c>
      <c r="E780" s="83">
        <v>3308</v>
      </c>
      <c r="F780" s="85">
        <f t="shared" si="37"/>
        <v>20303</v>
      </c>
      <c r="G780" s="83">
        <v>166358</v>
      </c>
      <c r="H780" s="83">
        <v>6011.5408000000007</v>
      </c>
      <c r="I780" s="83">
        <v>173.95669999999998</v>
      </c>
      <c r="J780" s="83">
        <v>545.38850000000002</v>
      </c>
      <c r="K780" s="83">
        <v>74.566699999999997</v>
      </c>
      <c r="L780" s="83">
        <f t="shared" si="36"/>
        <v>210.23400000000046</v>
      </c>
      <c r="M780" s="83">
        <v>7015.6867000000011</v>
      </c>
      <c r="N780">
        <f t="shared" si="38"/>
        <v>11444</v>
      </c>
    </row>
    <row r="781" spans="1:14">
      <c r="A781">
        <v>11445</v>
      </c>
      <c r="B781" s="83">
        <v>106778</v>
      </c>
      <c r="C781" s="83">
        <v>4876</v>
      </c>
      <c r="D781" s="83">
        <v>15454</v>
      </c>
      <c r="E781" s="83">
        <v>3165</v>
      </c>
      <c r="F781" s="85">
        <f t="shared" si="37"/>
        <v>17731</v>
      </c>
      <c r="G781" s="83">
        <v>138252</v>
      </c>
      <c r="H781" s="83">
        <v>5964.6341999999995</v>
      </c>
      <c r="I781" s="83">
        <v>218.35030000000003</v>
      </c>
      <c r="J781" s="83">
        <v>674.65409999999997</v>
      </c>
      <c r="K781" s="83">
        <v>111.04130000000001</v>
      </c>
      <c r="L781" s="83">
        <f t="shared" si="36"/>
        <v>224.31680000000014</v>
      </c>
      <c r="M781" s="83">
        <v>7192.9966999999997</v>
      </c>
      <c r="N781">
        <f t="shared" si="38"/>
        <v>11445</v>
      </c>
    </row>
    <row r="782" spans="1:14">
      <c r="A782">
        <v>11446</v>
      </c>
      <c r="B782" s="83">
        <v>188307</v>
      </c>
      <c r="C782" s="83">
        <v>8776</v>
      </c>
      <c r="D782" s="83">
        <v>18065</v>
      </c>
      <c r="E782" s="83">
        <v>2318</v>
      </c>
      <c r="F782" s="85">
        <f t="shared" si="37"/>
        <v>25842</v>
      </c>
      <c r="G782" s="83">
        <v>225756</v>
      </c>
      <c r="H782" s="83">
        <v>6530.1800000000012</v>
      </c>
      <c r="I782" s="83">
        <v>301.42</v>
      </c>
      <c r="J782" s="83">
        <v>419.29999999999995</v>
      </c>
      <c r="K782" s="83">
        <v>56.899999999999991</v>
      </c>
      <c r="L782" s="83">
        <f t="shared" si="36"/>
        <v>210.86999999999796</v>
      </c>
      <c r="M782" s="83">
        <v>7518.6699999999992</v>
      </c>
      <c r="N782">
        <f t="shared" si="38"/>
        <v>11446</v>
      </c>
    </row>
    <row r="783" spans="1:14">
      <c r="A783">
        <v>11447</v>
      </c>
      <c r="B783" s="83">
        <v>81891</v>
      </c>
      <c r="C783" s="83">
        <v>3957</v>
      </c>
      <c r="D783" s="83">
        <v>12844</v>
      </c>
      <c r="E783" s="83">
        <v>1694</v>
      </c>
      <c r="F783" s="85">
        <f t="shared" si="37"/>
        <v>28370</v>
      </c>
      <c r="G783" s="83">
        <v>120842</v>
      </c>
      <c r="H783" s="83">
        <v>2306.6565999999998</v>
      </c>
      <c r="I783" s="83">
        <v>87.046400000000006</v>
      </c>
      <c r="J783" s="83">
        <v>300.62350000000004</v>
      </c>
      <c r="K783" s="83">
        <v>36.683599999999998</v>
      </c>
      <c r="L783" s="83">
        <f t="shared" si="36"/>
        <v>299.46180000000021</v>
      </c>
      <c r="M783" s="83">
        <v>3030.4719</v>
      </c>
      <c r="N783">
        <f t="shared" si="38"/>
        <v>11447</v>
      </c>
    </row>
    <row r="784" spans="1:14">
      <c r="A784">
        <v>11448</v>
      </c>
      <c r="B784" s="83">
        <v>138223</v>
      </c>
      <c r="C784" s="83">
        <v>10869</v>
      </c>
      <c r="D784" s="83">
        <v>35699</v>
      </c>
      <c r="E784" s="83">
        <v>5516</v>
      </c>
      <c r="F784" s="85">
        <f t="shared" si="37"/>
        <v>49366</v>
      </c>
      <c r="G784" s="83">
        <v>217935</v>
      </c>
      <c r="H784" s="83">
        <v>12384.311799999999</v>
      </c>
      <c r="I784" s="83">
        <v>543.40710000000001</v>
      </c>
      <c r="J784" s="83">
        <v>2481.8342000000002</v>
      </c>
      <c r="K784" s="83">
        <v>472.3503</v>
      </c>
      <c r="L784" s="83">
        <f t="shared" si="36"/>
        <v>2306.3028000000004</v>
      </c>
      <c r="M784" s="83">
        <v>18188.206200000001</v>
      </c>
      <c r="N784">
        <f t="shared" si="38"/>
        <v>11448</v>
      </c>
    </row>
    <row r="785" spans="1:14">
      <c r="A785">
        <v>11449</v>
      </c>
      <c r="B785" s="83">
        <v>146406</v>
      </c>
      <c r="C785" s="83">
        <v>10239</v>
      </c>
      <c r="D785" s="83">
        <v>32838</v>
      </c>
      <c r="E785" s="83">
        <v>5968</v>
      </c>
      <c r="F785" s="85">
        <f t="shared" si="37"/>
        <v>29836</v>
      </c>
      <c r="G785" s="83">
        <v>204809</v>
      </c>
      <c r="H785" s="83">
        <v>8637.09</v>
      </c>
      <c r="I785" s="83">
        <v>337.40000000000003</v>
      </c>
      <c r="J785" s="83">
        <v>938.33999999999992</v>
      </c>
      <c r="K785" s="83">
        <v>106.69</v>
      </c>
      <c r="L785" s="83">
        <f t="shared" si="36"/>
        <v>-55.509999999999934</v>
      </c>
      <c r="M785" s="83">
        <v>9964.01</v>
      </c>
      <c r="N785">
        <f t="shared" si="38"/>
        <v>11449</v>
      </c>
    </row>
    <row r="786" spans="1:14">
      <c r="A786">
        <v>11450</v>
      </c>
      <c r="B786" s="83">
        <v>161218</v>
      </c>
      <c r="C786" s="83">
        <v>14242</v>
      </c>
      <c r="D786" s="83">
        <v>37240</v>
      </c>
      <c r="E786" s="83">
        <v>5438</v>
      </c>
      <c r="F786" s="85">
        <f t="shared" si="37"/>
        <v>95593</v>
      </c>
      <c r="G786" s="83">
        <v>285247</v>
      </c>
      <c r="H786" s="83">
        <v>11816.159299999998</v>
      </c>
      <c r="I786" s="83">
        <v>519.33449999999993</v>
      </c>
      <c r="J786" s="83">
        <v>1056.7037</v>
      </c>
      <c r="K786" s="83">
        <v>234.8794</v>
      </c>
      <c r="L786" s="83">
        <f t="shared" si="36"/>
        <v>1250.2306000000033</v>
      </c>
      <c r="M786" s="83">
        <v>14877.307500000001</v>
      </c>
      <c r="N786">
        <f t="shared" si="38"/>
        <v>11450</v>
      </c>
    </row>
    <row r="787" spans="1:14">
      <c r="A787">
        <v>11451</v>
      </c>
      <c r="B787" s="83">
        <v>95059</v>
      </c>
      <c r="C787" s="83">
        <v>7516</v>
      </c>
      <c r="D787" s="83">
        <v>20967</v>
      </c>
      <c r="E787" s="83">
        <v>2389</v>
      </c>
      <c r="F787" s="85">
        <f t="shared" si="37"/>
        <v>31035</v>
      </c>
      <c r="G787" s="83">
        <v>141934</v>
      </c>
      <c r="H787" s="83">
        <v>4496.04</v>
      </c>
      <c r="I787" s="83">
        <v>321.14</v>
      </c>
      <c r="J787" s="83">
        <v>519.8599999999999</v>
      </c>
      <c r="K787" s="83">
        <v>40.569999999999993</v>
      </c>
      <c r="L787" s="83">
        <f t="shared" si="36"/>
        <v>473.08000000000078</v>
      </c>
      <c r="M787" s="83">
        <v>5850.6900000000005</v>
      </c>
      <c r="N787">
        <f t="shared" si="38"/>
        <v>11451</v>
      </c>
    </row>
    <row r="788" spans="1:14">
      <c r="A788">
        <v>11452</v>
      </c>
      <c r="B788" s="83">
        <v>57732</v>
      </c>
      <c r="C788" s="83">
        <v>5193</v>
      </c>
      <c r="D788" s="83">
        <v>11022</v>
      </c>
      <c r="E788" s="83">
        <v>1412</v>
      </c>
      <c r="F788" s="85">
        <f t="shared" si="37"/>
        <v>32500</v>
      </c>
      <c r="G788" s="83">
        <v>97473</v>
      </c>
      <c r="H788" s="83">
        <v>1408.8665000000001</v>
      </c>
      <c r="I788" s="83">
        <v>47.682499999999997</v>
      </c>
      <c r="J788" s="83">
        <v>152.13410000000002</v>
      </c>
      <c r="K788" s="83">
        <v>16.305</v>
      </c>
      <c r="L788" s="83">
        <f t="shared" si="36"/>
        <v>56.810999999999844</v>
      </c>
      <c r="M788" s="83">
        <v>1681.7991</v>
      </c>
      <c r="N788">
        <f t="shared" si="38"/>
        <v>11452</v>
      </c>
    </row>
    <row r="789" spans="1:14">
      <c r="A789">
        <v>11453</v>
      </c>
      <c r="B789" s="83">
        <v>83693</v>
      </c>
      <c r="C789" s="83">
        <v>10211</v>
      </c>
      <c r="D789" s="83">
        <v>30457</v>
      </c>
      <c r="E789" s="83">
        <v>4761</v>
      </c>
      <c r="F789" s="85">
        <f t="shared" si="37"/>
        <v>45375</v>
      </c>
      <c r="G789" s="83">
        <v>154075</v>
      </c>
      <c r="H789" s="83">
        <v>3168.24</v>
      </c>
      <c r="I789" s="83">
        <v>216.63000000000002</v>
      </c>
      <c r="J789" s="83">
        <v>684.61</v>
      </c>
      <c r="K789" s="83">
        <v>139.66999999999999</v>
      </c>
      <c r="L789" s="83">
        <f t="shared" si="36"/>
        <v>1595.7600000000007</v>
      </c>
      <c r="M789" s="83">
        <v>5804.9100000000008</v>
      </c>
      <c r="N789">
        <f t="shared" si="38"/>
        <v>11453</v>
      </c>
    </row>
    <row r="790" spans="1:14">
      <c r="A790">
        <v>11454</v>
      </c>
      <c r="B790" s="83">
        <v>110248</v>
      </c>
      <c r="C790" s="83">
        <v>7735</v>
      </c>
      <c r="D790" s="83">
        <v>19126</v>
      </c>
      <c r="E790" s="83">
        <v>4316</v>
      </c>
      <c r="F790" s="85">
        <f t="shared" si="37"/>
        <v>14005</v>
      </c>
      <c r="G790" s="83">
        <v>139960</v>
      </c>
      <c r="H790" s="83">
        <v>2621.5170000000003</v>
      </c>
      <c r="I790" s="83">
        <v>136.16979999999998</v>
      </c>
      <c r="J790" s="83">
        <v>337.40610000000004</v>
      </c>
      <c r="K790" s="83">
        <v>55.934299999999993</v>
      </c>
      <c r="L790" s="83">
        <f t="shared" si="36"/>
        <v>235.61269999999979</v>
      </c>
      <c r="M790" s="83">
        <v>3386.6399000000001</v>
      </c>
      <c r="N790">
        <f t="shared" si="38"/>
        <v>11454</v>
      </c>
    </row>
    <row r="791" spans="1:14">
      <c r="A791">
        <v>11455</v>
      </c>
      <c r="B791" s="83">
        <v>91722</v>
      </c>
      <c r="C791" s="83">
        <v>5781</v>
      </c>
      <c r="D791" s="83">
        <v>18754</v>
      </c>
      <c r="E791" s="83">
        <v>2221</v>
      </c>
      <c r="F791" s="85">
        <f t="shared" si="37"/>
        <v>45786</v>
      </c>
      <c r="G791" s="83">
        <v>152702</v>
      </c>
      <c r="H791" s="83">
        <v>3460.9449999999997</v>
      </c>
      <c r="I791" s="83">
        <v>129.1473</v>
      </c>
      <c r="J791" s="83">
        <v>295.37780000000004</v>
      </c>
      <c r="K791" s="83">
        <v>28.726799999999997</v>
      </c>
      <c r="L791" s="83">
        <f t="shared" si="36"/>
        <v>141.14820000000165</v>
      </c>
      <c r="M791" s="83">
        <v>4055.3451000000014</v>
      </c>
      <c r="N791">
        <f t="shared" si="38"/>
        <v>11455</v>
      </c>
    </row>
    <row r="792" spans="1:14">
      <c r="A792">
        <v>11456</v>
      </c>
      <c r="B792" s="83">
        <v>122487</v>
      </c>
      <c r="C792" s="83">
        <v>12010</v>
      </c>
      <c r="D792" s="83">
        <v>29171</v>
      </c>
      <c r="E792" s="83">
        <v>5015</v>
      </c>
      <c r="F792" s="85">
        <f t="shared" si="37"/>
        <v>37399</v>
      </c>
      <c r="G792" s="83">
        <v>182062</v>
      </c>
      <c r="H792" s="83">
        <v>4130.2851000000001</v>
      </c>
      <c r="I792" s="83">
        <v>160.65539999999999</v>
      </c>
      <c r="J792" s="83">
        <v>1093.0087000000001</v>
      </c>
      <c r="K792" s="83">
        <v>108.04710000000001</v>
      </c>
      <c r="L792" s="83">
        <f t="shared" si="36"/>
        <v>352.10219999999981</v>
      </c>
      <c r="M792" s="83">
        <v>5844.0985000000001</v>
      </c>
      <c r="N792">
        <f t="shared" si="38"/>
        <v>11456</v>
      </c>
    </row>
    <row r="793" spans="1:14">
      <c r="A793">
        <v>11457</v>
      </c>
      <c r="B793" s="83">
        <v>96098</v>
      </c>
      <c r="C793" s="83">
        <v>5317</v>
      </c>
      <c r="D793" s="83">
        <v>24641</v>
      </c>
      <c r="E793" s="83">
        <v>2975</v>
      </c>
      <c r="F793" s="85">
        <f t="shared" si="37"/>
        <v>17040</v>
      </c>
      <c r="G793" s="83">
        <v>135437</v>
      </c>
      <c r="H793" s="83">
        <v>4243.6953999999996</v>
      </c>
      <c r="I793" s="83">
        <v>225.9135</v>
      </c>
      <c r="J793" s="83">
        <v>628.46269999999993</v>
      </c>
      <c r="K793" s="83">
        <v>66.613500000000002</v>
      </c>
      <c r="L793" s="83">
        <f t="shared" si="36"/>
        <v>46.371700000000757</v>
      </c>
      <c r="M793" s="83">
        <v>5211.0568000000003</v>
      </c>
      <c r="N793">
        <f t="shared" si="38"/>
        <v>11457</v>
      </c>
    </row>
    <row r="794" spans="1:14">
      <c r="A794">
        <v>11458</v>
      </c>
      <c r="B794" s="83">
        <v>90084</v>
      </c>
      <c r="C794" s="83">
        <v>7582</v>
      </c>
      <c r="D794" s="83">
        <v>15548</v>
      </c>
      <c r="E794" s="83">
        <v>1385</v>
      </c>
      <c r="F794" s="85">
        <f t="shared" si="37"/>
        <v>23509</v>
      </c>
      <c r="G794" s="83">
        <v>122944</v>
      </c>
      <c r="H794" s="83">
        <v>2099.6525000000001</v>
      </c>
      <c r="I794" s="83">
        <v>70.782799999999995</v>
      </c>
      <c r="J794" s="83">
        <v>200.5558</v>
      </c>
      <c r="K794" s="83">
        <v>21.5672</v>
      </c>
      <c r="L794" s="83">
        <f t="shared" si="36"/>
        <v>561.84810000000027</v>
      </c>
      <c r="M794" s="83">
        <v>2954.4064000000003</v>
      </c>
      <c r="N794">
        <f t="shared" si="38"/>
        <v>11458</v>
      </c>
    </row>
    <row r="795" spans="1:14">
      <c r="A795">
        <v>11459</v>
      </c>
      <c r="B795" s="83">
        <v>109128</v>
      </c>
      <c r="C795" s="83">
        <v>11369</v>
      </c>
      <c r="D795" s="83">
        <v>15995</v>
      </c>
      <c r="E795" s="83">
        <v>2854</v>
      </c>
      <c r="F795" s="85">
        <f t="shared" si="37"/>
        <v>35372</v>
      </c>
      <c r="G795" s="83">
        <v>151980</v>
      </c>
      <c r="H795" s="83">
        <v>3436.5694999999996</v>
      </c>
      <c r="I795" s="83">
        <v>172.11710000000002</v>
      </c>
      <c r="J795" s="83">
        <v>413.54170000000005</v>
      </c>
      <c r="K795" s="83">
        <v>63.585400000000007</v>
      </c>
      <c r="L795" s="83">
        <f t="shared" si="36"/>
        <v>355.80640000000039</v>
      </c>
      <c r="M795" s="83">
        <v>4441.6201000000001</v>
      </c>
      <c r="N795">
        <f t="shared" si="38"/>
        <v>11459</v>
      </c>
    </row>
    <row r="796" spans="1:14">
      <c r="A796">
        <v>11460</v>
      </c>
      <c r="B796" s="83">
        <v>89741</v>
      </c>
      <c r="C796" s="83">
        <v>2876</v>
      </c>
      <c r="D796" s="83">
        <v>13416</v>
      </c>
      <c r="E796" s="83">
        <v>2636</v>
      </c>
      <c r="F796" s="85">
        <f t="shared" si="37"/>
        <v>13429</v>
      </c>
      <c r="G796" s="83">
        <v>116346</v>
      </c>
      <c r="H796" s="83">
        <v>3313.5561000000002</v>
      </c>
      <c r="I796" s="83">
        <v>87.404299999999992</v>
      </c>
      <c r="J796" s="83">
        <v>370.51659999999993</v>
      </c>
      <c r="K796" s="83">
        <v>50.373699999999999</v>
      </c>
      <c r="L796" s="83">
        <f t="shared" si="36"/>
        <v>41.133099999999828</v>
      </c>
      <c r="M796" s="83">
        <v>3862.9838</v>
      </c>
      <c r="N796">
        <f t="shared" si="38"/>
        <v>11460</v>
      </c>
    </row>
    <row r="797" spans="1:14">
      <c r="A797">
        <v>11461</v>
      </c>
      <c r="B797" s="83">
        <v>84686</v>
      </c>
      <c r="C797" s="83">
        <v>3053</v>
      </c>
      <c r="D797" s="83">
        <v>22858</v>
      </c>
      <c r="E797" s="83">
        <v>2431</v>
      </c>
      <c r="F797" s="85">
        <f t="shared" si="37"/>
        <v>9442</v>
      </c>
      <c r="G797" s="83">
        <v>116364</v>
      </c>
      <c r="H797" s="83">
        <v>3384.7367999999992</v>
      </c>
      <c r="I797" s="83">
        <v>71.499599999999987</v>
      </c>
      <c r="J797" s="83">
        <v>126.02909999999999</v>
      </c>
      <c r="K797" s="83">
        <v>0</v>
      </c>
      <c r="L797" s="83">
        <f t="shared" si="36"/>
        <v>236.3802000000004</v>
      </c>
      <c r="M797" s="83">
        <v>3818.6456999999996</v>
      </c>
      <c r="N797">
        <f t="shared" si="38"/>
        <v>11461</v>
      </c>
    </row>
    <row r="798" spans="1:14">
      <c r="A798">
        <v>11464</v>
      </c>
      <c r="B798" s="83">
        <v>33322</v>
      </c>
      <c r="C798" s="83">
        <v>1234</v>
      </c>
      <c r="D798" s="83">
        <v>3743</v>
      </c>
      <c r="E798" s="83">
        <v>382</v>
      </c>
      <c r="F798" s="85">
        <f t="shared" si="37"/>
        <v>4508</v>
      </c>
      <c r="G798" s="83">
        <v>40721</v>
      </c>
      <c r="H798" s="83">
        <v>709.20399999999995</v>
      </c>
      <c r="I798" s="83">
        <v>8.9540000000000006</v>
      </c>
      <c r="J798" s="83">
        <v>49.655999999999999</v>
      </c>
      <c r="K798" s="83">
        <v>5.1609999999999996</v>
      </c>
      <c r="L798" s="83">
        <f t="shared" si="36"/>
        <v>7.0510000000000037</v>
      </c>
      <c r="M798" s="83">
        <v>780.02599999999995</v>
      </c>
      <c r="N798">
        <f t="shared" si="38"/>
        <v>11464</v>
      </c>
    </row>
    <row r="799" spans="1:14">
      <c r="A799">
        <v>11602</v>
      </c>
      <c r="B799" s="83">
        <v>42652</v>
      </c>
      <c r="C799" s="83">
        <v>2504</v>
      </c>
      <c r="D799" s="83">
        <v>3898</v>
      </c>
      <c r="E799" s="83">
        <v>549</v>
      </c>
      <c r="F799" s="85">
        <f t="shared" si="37"/>
        <v>5008</v>
      </c>
      <c r="G799" s="83">
        <v>49603</v>
      </c>
      <c r="H799" s="83">
        <v>1103.4058</v>
      </c>
      <c r="I799" s="83">
        <v>32.271999999999998</v>
      </c>
      <c r="J799" s="83">
        <v>49.788300000000007</v>
      </c>
      <c r="K799" s="83">
        <v>9.8774000000000015</v>
      </c>
      <c r="L799" s="83">
        <f t="shared" si="36"/>
        <v>-5.6843418860808015E-14</v>
      </c>
      <c r="M799" s="83">
        <v>1195.3434999999999</v>
      </c>
      <c r="N799">
        <f t="shared" si="38"/>
        <v>11602</v>
      </c>
    </row>
    <row r="800" spans="1:14">
      <c r="A800">
        <v>11608</v>
      </c>
      <c r="B800" s="83">
        <v>52453</v>
      </c>
      <c r="C800" s="83">
        <v>2665</v>
      </c>
      <c r="D800" s="83">
        <v>4521</v>
      </c>
      <c r="E800" s="83">
        <v>854</v>
      </c>
      <c r="F800" s="85">
        <f t="shared" si="37"/>
        <v>18978</v>
      </c>
      <c r="G800" s="83">
        <v>74141</v>
      </c>
      <c r="H800" s="83">
        <v>1120.3933999999999</v>
      </c>
      <c r="I800" s="83">
        <v>26.788600000000002</v>
      </c>
      <c r="J800" s="83">
        <v>76.795100000000005</v>
      </c>
      <c r="K800" s="83">
        <v>13.0518</v>
      </c>
      <c r="L800" s="83">
        <f t="shared" si="36"/>
        <v>30.980500000000205</v>
      </c>
      <c r="M800" s="83">
        <v>1268.0094000000001</v>
      </c>
      <c r="N800">
        <f t="shared" si="38"/>
        <v>11608</v>
      </c>
    </row>
    <row r="801" spans="1:14">
      <c r="A801">
        <v>11619</v>
      </c>
      <c r="B801" s="83">
        <v>51849</v>
      </c>
      <c r="C801" s="83">
        <v>2698</v>
      </c>
      <c r="D801" s="83">
        <v>6903</v>
      </c>
      <c r="E801" s="83">
        <v>937</v>
      </c>
      <c r="F801" s="85">
        <f t="shared" si="37"/>
        <v>15061</v>
      </c>
      <c r="G801" s="83">
        <v>72052</v>
      </c>
      <c r="H801" s="83">
        <v>1002.0575000000001</v>
      </c>
      <c r="I801" s="83">
        <v>33.543100000000003</v>
      </c>
      <c r="J801" s="83">
        <v>110.29979999999999</v>
      </c>
      <c r="K801" s="83">
        <v>13.8811</v>
      </c>
      <c r="L801" s="83">
        <f t="shared" si="36"/>
        <v>95.945899999999639</v>
      </c>
      <c r="M801" s="83">
        <v>1255.7273999999998</v>
      </c>
      <c r="N801">
        <f t="shared" si="38"/>
        <v>11619</v>
      </c>
    </row>
    <row r="802" spans="1:14">
      <c r="A802">
        <v>11625</v>
      </c>
      <c r="B802" s="83">
        <v>10857</v>
      </c>
      <c r="C802" s="83">
        <v>595</v>
      </c>
      <c r="D802" s="83">
        <v>733</v>
      </c>
      <c r="E802" s="83">
        <v>49</v>
      </c>
      <c r="F802" s="85">
        <f t="shared" si="37"/>
        <v>10081</v>
      </c>
      <c r="G802" s="83">
        <v>21125</v>
      </c>
      <c r="H802" s="83">
        <v>110.70920000000001</v>
      </c>
      <c r="I802" s="83">
        <v>14.788399999999999</v>
      </c>
      <c r="J802" s="83">
        <v>16.055099999999999</v>
      </c>
      <c r="K802" s="83">
        <v>4.3889999999999993</v>
      </c>
      <c r="L802" s="83">
        <f t="shared" si="36"/>
        <v>1388.2079000000001</v>
      </c>
      <c r="M802" s="83">
        <v>1534.1496</v>
      </c>
      <c r="N802">
        <f t="shared" si="38"/>
        <v>11625</v>
      </c>
    </row>
    <row r="803" spans="1:14">
      <c r="A803">
        <v>11631</v>
      </c>
      <c r="B803" s="83">
        <v>51570</v>
      </c>
      <c r="C803" s="83">
        <v>4842</v>
      </c>
      <c r="D803" s="83">
        <v>4849</v>
      </c>
      <c r="E803" s="83">
        <v>344</v>
      </c>
      <c r="F803" s="85">
        <f t="shared" si="37"/>
        <v>13384</v>
      </c>
      <c r="G803" s="83">
        <v>65305</v>
      </c>
      <c r="H803" s="83">
        <v>1245.6176</v>
      </c>
      <c r="I803" s="83">
        <v>59.985399999999998</v>
      </c>
      <c r="J803" s="83">
        <v>83.914299999999997</v>
      </c>
      <c r="K803" s="83">
        <v>10.513500000000001</v>
      </c>
      <c r="L803" s="83">
        <f t="shared" si="36"/>
        <v>27.435799999999936</v>
      </c>
      <c r="M803" s="83">
        <v>1427.4666</v>
      </c>
      <c r="N803">
        <f t="shared" si="38"/>
        <v>11631</v>
      </c>
    </row>
    <row r="804" spans="1:14">
      <c r="A804">
        <v>11643</v>
      </c>
      <c r="B804" s="83">
        <v>32461</v>
      </c>
      <c r="C804" s="83">
        <v>2001</v>
      </c>
      <c r="D804" s="83">
        <v>1682</v>
      </c>
      <c r="E804" s="83">
        <v>333</v>
      </c>
      <c r="F804" s="85">
        <f t="shared" si="37"/>
        <v>9923</v>
      </c>
      <c r="G804" s="83">
        <v>42398</v>
      </c>
      <c r="H804" s="83">
        <v>725.62679999999978</v>
      </c>
      <c r="I804" s="83">
        <v>9.3045000000000009</v>
      </c>
      <c r="J804" s="83">
        <v>14.485700000000001</v>
      </c>
      <c r="K804" s="83">
        <v>0</v>
      </c>
      <c r="L804" s="83">
        <f t="shared" si="36"/>
        <v>129.64750000000018</v>
      </c>
      <c r="M804" s="83">
        <v>879.06449999999995</v>
      </c>
      <c r="N804">
        <f t="shared" si="38"/>
        <v>11643</v>
      </c>
    </row>
    <row r="805" spans="1:14">
      <c r="A805">
        <v>11654</v>
      </c>
      <c r="B805" s="83">
        <v>36149</v>
      </c>
      <c r="C805" s="83">
        <v>2223</v>
      </c>
      <c r="D805" s="83">
        <v>3517</v>
      </c>
      <c r="E805" s="83">
        <v>273</v>
      </c>
      <c r="F805" s="85">
        <f t="shared" si="37"/>
        <v>13975</v>
      </c>
      <c r="G805" s="83">
        <v>51691</v>
      </c>
      <c r="H805" s="83">
        <v>1298.4100999999996</v>
      </c>
      <c r="I805" s="83">
        <v>65.953800000000001</v>
      </c>
      <c r="J805" s="83">
        <v>126.8794</v>
      </c>
      <c r="K805" s="83">
        <v>6.8044999999999991</v>
      </c>
      <c r="L805" s="83">
        <f t="shared" si="36"/>
        <v>252.45270000000025</v>
      </c>
      <c r="M805" s="83">
        <v>1750.5004999999999</v>
      </c>
      <c r="N805">
        <f t="shared" si="38"/>
        <v>11654</v>
      </c>
    </row>
    <row r="806" spans="1:14">
      <c r="A806">
        <v>11660</v>
      </c>
      <c r="B806" s="83">
        <v>44163</v>
      </c>
      <c r="C806" s="83">
        <v>1612</v>
      </c>
      <c r="D806" s="83">
        <v>6900</v>
      </c>
      <c r="E806" s="83">
        <v>1139</v>
      </c>
      <c r="F806" s="85">
        <f t="shared" si="37"/>
        <v>5761</v>
      </c>
      <c r="G806" s="83">
        <v>56351</v>
      </c>
      <c r="H806" s="83">
        <v>468</v>
      </c>
      <c r="I806" s="83">
        <v>16</v>
      </c>
      <c r="J806" s="83">
        <v>83</v>
      </c>
      <c r="K806" s="83">
        <v>10</v>
      </c>
      <c r="L806" s="83">
        <f t="shared" si="36"/>
        <v>20</v>
      </c>
      <c r="M806" s="83">
        <v>597</v>
      </c>
      <c r="N806">
        <f t="shared" si="38"/>
        <v>11660</v>
      </c>
    </row>
    <row r="807" spans="1:14">
      <c r="A807">
        <v>12275</v>
      </c>
      <c r="B807" s="83">
        <v>72560</v>
      </c>
      <c r="C807" s="83">
        <v>16216</v>
      </c>
      <c r="D807" s="83">
        <v>13429</v>
      </c>
      <c r="E807" s="83">
        <v>2551</v>
      </c>
      <c r="F807" s="85">
        <f t="shared" si="37"/>
        <v>52334</v>
      </c>
      <c r="G807" s="83">
        <v>124658</v>
      </c>
      <c r="H807" s="83">
        <v>6125.2847000000002</v>
      </c>
      <c r="I807" s="83">
        <v>601808.96230000001</v>
      </c>
      <c r="J807" s="83">
        <v>502.78610000000003</v>
      </c>
      <c r="K807" s="83">
        <v>83.502800000000008</v>
      </c>
      <c r="L807" s="83">
        <f t="shared" si="36"/>
        <v>-600676.58310000005</v>
      </c>
      <c r="M807" s="83">
        <v>7843.9528</v>
      </c>
      <c r="N807">
        <f t="shared" si="38"/>
        <v>12275</v>
      </c>
    </row>
    <row r="808" spans="1:14">
      <c r="A808">
        <v>13747</v>
      </c>
      <c r="B808" s="83">
        <v>29246</v>
      </c>
      <c r="C808" s="83">
        <v>4643</v>
      </c>
      <c r="D808" s="83">
        <v>2532</v>
      </c>
      <c r="E808" s="83">
        <v>235</v>
      </c>
      <c r="F808" s="85">
        <f t="shared" si="37"/>
        <v>5911</v>
      </c>
      <c r="G808" s="83">
        <v>33281</v>
      </c>
      <c r="H808" s="83">
        <v>265.73</v>
      </c>
      <c r="I808" s="83">
        <v>10.93</v>
      </c>
      <c r="J808" s="83">
        <v>36.22</v>
      </c>
      <c r="K808" s="83">
        <v>0.93</v>
      </c>
      <c r="L808" s="83">
        <f t="shared" si="36"/>
        <v>-21.320000000000007</v>
      </c>
      <c r="M808" s="83">
        <v>292.49</v>
      </c>
      <c r="N808">
        <f t="shared" si="38"/>
        <v>13747</v>
      </c>
    </row>
    <row r="809" spans="1:14">
      <c r="A809">
        <v>13806</v>
      </c>
      <c r="B809" s="83">
        <v>37333</v>
      </c>
      <c r="C809" s="83">
        <v>912</v>
      </c>
      <c r="D809" s="83">
        <v>2671</v>
      </c>
      <c r="E809" s="83">
        <v>70</v>
      </c>
      <c r="F809" s="85">
        <f t="shared" si="37"/>
        <v>2559</v>
      </c>
      <c r="G809" s="83">
        <v>41721</v>
      </c>
      <c r="H809" s="83">
        <v>954.48779999999999</v>
      </c>
      <c r="I809" s="83">
        <v>19.093200000000003</v>
      </c>
      <c r="J809" s="83">
        <v>15.305500000000002</v>
      </c>
      <c r="K809" s="83">
        <v>0.54490000000000005</v>
      </c>
      <c r="L809" s="83">
        <f t="shared" si="36"/>
        <v>12.609800000000005</v>
      </c>
      <c r="M809" s="83">
        <v>1002.0412</v>
      </c>
      <c r="N809">
        <f t="shared" si="38"/>
        <v>13806</v>
      </c>
    </row>
    <row r="810" spans="1:14">
      <c r="A810">
        <v>13816</v>
      </c>
      <c r="B810" s="83">
        <v>25811</v>
      </c>
      <c r="C810" s="83">
        <v>4748</v>
      </c>
      <c r="D810" s="83">
        <v>1787</v>
      </c>
      <c r="E810" s="83">
        <v>138</v>
      </c>
      <c r="F810" s="85">
        <f t="shared" si="37"/>
        <v>5098</v>
      </c>
      <c r="G810" s="83">
        <v>28086</v>
      </c>
      <c r="H810" s="83">
        <v>285.82189999999997</v>
      </c>
      <c r="I810" s="83">
        <v>70.832600000000014</v>
      </c>
      <c r="J810" s="83">
        <v>12.095100000000002</v>
      </c>
      <c r="K810" s="83">
        <v>0</v>
      </c>
      <c r="L810" s="83">
        <f t="shared" si="36"/>
        <v>129.02850000000007</v>
      </c>
      <c r="M810" s="83">
        <v>497.77810000000005</v>
      </c>
      <c r="N810">
        <f t="shared" si="38"/>
        <v>13816</v>
      </c>
    </row>
    <row r="811" spans="1:14">
      <c r="A811">
        <v>13817</v>
      </c>
      <c r="B811" s="83">
        <v>69999</v>
      </c>
      <c r="C811" s="83">
        <v>5181</v>
      </c>
      <c r="D811" s="83">
        <v>5145</v>
      </c>
      <c r="E811" s="83">
        <v>840</v>
      </c>
      <c r="F811" s="85">
        <f t="shared" si="37"/>
        <v>17836</v>
      </c>
      <c r="G811" s="83">
        <v>88639</v>
      </c>
      <c r="H811" s="83">
        <v>1149.8400000000001</v>
      </c>
      <c r="I811" s="83">
        <v>50.555499999999995</v>
      </c>
      <c r="J811" s="83">
        <v>48.2637</v>
      </c>
      <c r="K811" s="83">
        <v>9.4816000000000003</v>
      </c>
      <c r="L811" s="83">
        <f t="shared" si="36"/>
        <v>85.563299999999785</v>
      </c>
      <c r="M811" s="83">
        <v>1343.7040999999999</v>
      </c>
      <c r="N811">
        <f t="shared" si="38"/>
        <v>13817</v>
      </c>
    </row>
    <row r="812" spans="1:14">
      <c r="A812">
        <v>13818</v>
      </c>
      <c r="B812" s="83">
        <v>54255</v>
      </c>
      <c r="C812" s="83">
        <v>1604</v>
      </c>
      <c r="D812" s="83">
        <v>4127</v>
      </c>
      <c r="E812" s="83">
        <v>387</v>
      </c>
      <c r="F812" s="85">
        <f t="shared" si="37"/>
        <v>6227</v>
      </c>
      <c r="G812" s="83">
        <v>63392</v>
      </c>
      <c r="H812" s="83">
        <v>1232.5133000000001</v>
      </c>
      <c r="I812" s="83">
        <v>21.573499999999999</v>
      </c>
      <c r="J812" s="83">
        <v>66.650300000000001</v>
      </c>
      <c r="K812" s="83">
        <v>12.780299999999999</v>
      </c>
      <c r="L812" s="83">
        <f t="shared" si="36"/>
        <v>126.63779999999987</v>
      </c>
      <c r="M812" s="83">
        <v>1460.1551999999999</v>
      </c>
      <c r="N812">
        <f t="shared" si="38"/>
        <v>13818</v>
      </c>
    </row>
    <row r="813" spans="1:14">
      <c r="A813">
        <v>13819</v>
      </c>
      <c r="B813" s="83">
        <v>60395</v>
      </c>
      <c r="C813" s="83">
        <v>9147</v>
      </c>
      <c r="D813" s="83">
        <v>20324</v>
      </c>
      <c r="E813" s="83">
        <v>2023</v>
      </c>
      <c r="F813" s="85">
        <f t="shared" si="37"/>
        <v>33111</v>
      </c>
      <c r="G813" s="83">
        <v>106706</v>
      </c>
      <c r="H813" s="83">
        <v>649.65789999999993</v>
      </c>
      <c r="I813" s="83">
        <v>41.7592</v>
      </c>
      <c r="J813" s="83">
        <v>116.4798</v>
      </c>
      <c r="K813" s="83">
        <v>10.739999999999998</v>
      </c>
      <c r="L813" s="83">
        <f t="shared" si="36"/>
        <v>29.098000000000123</v>
      </c>
      <c r="M813" s="83">
        <v>847.73490000000004</v>
      </c>
      <c r="N813">
        <f t="shared" si="38"/>
        <v>13819</v>
      </c>
    </row>
    <row r="814" spans="1:14">
      <c r="A814">
        <v>14132</v>
      </c>
      <c r="B814" s="83">
        <v>39040</v>
      </c>
      <c r="C814" s="83">
        <v>3211</v>
      </c>
      <c r="D814" s="83">
        <v>4529</v>
      </c>
      <c r="E814" s="83">
        <v>829</v>
      </c>
      <c r="F814" s="85">
        <f t="shared" si="37"/>
        <v>9320</v>
      </c>
      <c r="G814" s="83">
        <v>50507</v>
      </c>
      <c r="H814" s="83">
        <v>1321.2628000000002</v>
      </c>
      <c r="I814" s="83">
        <v>67.921199999999999</v>
      </c>
      <c r="J814" s="83">
        <v>108.87269999999999</v>
      </c>
      <c r="K814" s="83">
        <v>22.180199999999999</v>
      </c>
      <c r="L814" s="83">
        <f t="shared" si="36"/>
        <v>451.66409999999985</v>
      </c>
      <c r="M814" s="83">
        <v>1971.9010000000001</v>
      </c>
      <c r="N814">
        <f t="shared" si="38"/>
        <v>14132</v>
      </c>
    </row>
    <row r="815" spans="1:14">
      <c r="A815">
        <v>14133</v>
      </c>
      <c r="B815" s="83">
        <v>69892</v>
      </c>
      <c r="C815" s="83">
        <v>2924</v>
      </c>
      <c r="D815" s="83">
        <v>4613</v>
      </c>
      <c r="E815" s="83">
        <v>1373</v>
      </c>
      <c r="F815" s="85">
        <f t="shared" si="37"/>
        <v>10605</v>
      </c>
      <c r="G815" s="83">
        <v>83559</v>
      </c>
      <c r="H815" s="83">
        <v>1657.1999999999998</v>
      </c>
      <c r="I815" s="83">
        <v>44.07</v>
      </c>
      <c r="J815" s="83">
        <v>122.20000000000002</v>
      </c>
      <c r="K815" s="83">
        <v>24.19</v>
      </c>
      <c r="L815" s="83">
        <f t="shared" si="36"/>
        <v>61.610000000000156</v>
      </c>
      <c r="M815" s="83">
        <v>1909.27</v>
      </c>
      <c r="N815">
        <f t="shared" si="38"/>
        <v>14133</v>
      </c>
    </row>
    <row r="816" spans="1:14">
      <c r="A816">
        <v>14135</v>
      </c>
      <c r="B816" s="83">
        <v>40699</v>
      </c>
      <c r="C816" s="83">
        <v>2824</v>
      </c>
      <c r="D816" s="83">
        <v>6438</v>
      </c>
      <c r="E816" s="83">
        <v>1241</v>
      </c>
      <c r="F816" s="85">
        <f t="shared" si="37"/>
        <v>5174</v>
      </c>
      <c r="G816" s="83">
        <v>50728</v>
      </c>
      <c r="H816" s="83">
        <v>1157.9177</v>
      </c>
      <c r="I816" s="83">
        <v>43.684500000000007</v>
      </c>
      <c r="J816" s="83">
        <v>85.701599999999999</v>
      </c>
      <c r="K816" s="83">
        <v>8.970600000000001</v>
      </c>
      <c r="L816" s="83">
        <f t="shared" si="36"/>
        <v>69.263600000000025</v>
      </c>
      <c r="M816" s="83">
        <v>1365.538</v>
      </c>
      <c r="N816">
        <f t="shared" si="38"/>
        <v>14135</v>
      </c>
    </row>
    <row r="817" spans="1:14">
      <c r="A817">
        <v>14136</v>
      </c>
      <c r="B817" s="83">
        <v>11770</v>
      </c>
      <c r="C817" s="83">
        <v>510</v>
      </c>
      <c r="D817" s="83">
        <v>1762</v>
      </c>
      <c r="E817" s="83">
        <v>310</v>
      </c>
      <c r="F817" s="85">
        <f t="shared" si="37"/>
        <v>4041</v>
      </c>
      <c r="G817" s="83">
        <v>17373</v>
      </c>
      <c r="H817" s="83">
        <v>230.33799999999997</v>
      </c>
      <c r="I817" s="83">
        <v>3.2480000000000002</v>
      </c>
      <c r="J817" s="83">
        <v>12.3384</v>
      </c>
      <c r="K817" s="83">
        <v>2.9290000000000003</v>
      </c>
      <c r="L817" s="83">
        <f t="shared" si="36"/>
        <v>56.49959999999998</v>
      </c>
      <c r="M817" s="83">
        <v>305.35299999999995</v>
      </c>
      <c r="N817">
        <f t="shared" si="38"/>
        <v>14136</v>
      </c>
    </row>
    <row r="818" spans="1:14">
      <c r="A818">
        <v>14138</v>
      </c>
      <c r="B818" s="83">
        <v>60847</v>
      </c>
      <c r="C818" s="83">
        <v>15399</v>
      </c>
      <c r="D818" s="83">
        <v>10712</v>
      </c>
      <c r="E818" s="83">
        <v>1067</v>
      </c>
      <c r="F818" s="85">
        <f t="shared" si="37"/>
        <v>52425</v>
      </c>
      <c r="G818" s="83">
        <v>109652</v>
      </c>
      <c r="H818" s="83">
        <v>1674.24</v>
      </c>
      <c r="I818" s="83">
        <v>149.25</v>
      </c>
      <c r="J818" s="83">
        <v>176.01</v>
      </c>
      <c r="K818" s="83">
        <v>17.28</v>
      </c>
      <c r="L818" s="83">
        <f t="shared" si="36"/>
        <v>249.81999999999991</v>
      </c>
      <c r="M818" s="83">
        <v>2266.6</v>
      </c>
      <c r="N818">
        <f t="shared" si="38"/>
        <v>14138</v>
      </c>
    </row>
    <row r="819" spans="1:14">
      <c r="A819">
        <v>14139</v>
      </c>
      <c r="B819" s="83">
        <v>43388</v>
      </c>
      <c r="C819" s="83">
        <v>2913</v>
      </c>
      <c r="D819" s="83">
        <v>9426</v>
      </c>
      <c r="E819" s="83">
        <v>1242</v>
      </c>
      <c r="F819" s="85">
        <f t="shared" si="37"/>
        <v>14565</v>
      </c>
      <c r="G819" s="83">
        <v>65708</v>
      </c>
      <c r="H819" s="83">
        <v>1012.0592</v>
      </c>
      <c r="I819" s="83">
        <v>49.504300000000001</v>
      </c>
      <c r="J819" s="83">
        <v>221.74620000000002</v>
      </c>
      <c r="K819" s="83">
        <v>18.329900000000002</v>
      </c>
      <c r="L819" s="83">
        <f t="shared" si="36"/>
        <v>77.703999999999866</v>
      </c>
      <c r="M819" s="83">
        <v>1379.3435999999999</v>
      </c>
      <c r="N819">
        <f t="shared" si="38"/>
        <v>14139</v>
      </c>
    </row>
    <row r="820" spans="1:14">
      <c r="A820">
        <v>14697</v>
      </c>
      <c r="B820" s="83">
        <v>27932</v>
      </c>
      <c r="C820" s="83">
        <v>5796</v>
      </c>
      <c r="D820" s="83">
        <v>3047</v>
      </c>
      <c r="E820" s="83">
        <v>346</v>
      </c>
      <c r="F820" s="85">
        <f t="shared" si="37"/>
        <v>11592</v>
      </c>
      <c r="G820" s="83">
        <v>37121</v>
      </c>
      <c r="H820" s="83">
        <v>0</v>
      </c>
      <c r="I820" s="83">
        <v>0</v>
      </c>
      <c r="J820" s="83">
        <v>0</v>
      </c>
      <c r="K820" s="83">
        <v>0</v>
      </c>
      <c r="L820" s="83">
        <f t="shared" si="36"/>
        <v>0</v>
      </c>
      <c r="M820" s="83">
        <v>0</v>
      </c>
      <c r="N820">
        <f t="shared" si="38"/>
        <v>14697</v>
      </c>
    </row>
    <row r="821" spans="1:14">
      <c r="A821">
        <v>14834</v>
      </c>
      <c r="B821" s="83">
        <v>10445</v>
      </c>
      <c r="C821" s="83">
        <v>2442</v>
      </c>
      <c r="D821" s="83">
        <v>920</v>
      </c>
      <c r="E821" s="83">
        <v>0</v>
      </c>
      <c r="F821" s="85">
        <f t="shared" si="37"/>
        <v>4884</v>
      </c>
      <c r="G821" s="83">
        <v>13807</v>
      </c>
      <c r="H821" s="83">
        <v>0</v>
      </c>
      <c r="I821" s="83">
        <v>0</v>
      </c>
      <c r="J821" s="83">
        <v>0</v>
      </c>
      <c r="K821" s="83">
        <v>0</v>
      </c>
      <c r="L821" s="83">
        <f t="shared" si="36"/>
        <v>0</v>
      </c>
      <c r="M821" s="83">
        <v>0</v>
      </c>
      <c r="N821">
        <f t="shared" si="38"/>
        <v>14834</v>
      </c>
    </row>
    <row r="822" spans="1:14">
      <c r="A822">
        <v>15010</v>
      </c>
      <c r="B822" s="83">
        <v>42227</v>
      </c>
      <c r="C822" s="83">
        <v>1660</v>
      </c>
      <c r="D822" s="83">
        <v>4776</v>
      </c>
      <c r="E822" s="83">
        <v>438</v>
      </c>
      <c r="F822" s="85">
        <f t="shared" si="37"/>
        <v>6649</v>
      </c>
      <c r="G822" s="83">
        <v>52430</v>
      </c>
      <c r="H822" s="83">
        <v>1120.1300000000001</v>
      </c>
      <c r="I822" s="83">
        <v>17.48</v>
      </c>
      <c r="J822" s="83">
        <v>86.679999999999993</v>
      </c>
      <c r="K822" s="83">
        <v>2.4500000000000002</v>
      </c>
      <c r="L822" s="83">
        <f t="shared" si="36"/>
        <v>143.15000000000003</v>
      </c>
      <c r="M822" s="83">
        <v>1369.89</v>
      </c>
      <c r="N822">
        <f t="shared" si="38"/>
        <v>15010</v>
      </c>
    </row>
    <row r="823" spans="1:14">
      <c r="A823">
        <v>15012</v>
      </c>
      <c r="B823" s="83">
        <v>112224</v>
      </c>
      <c r="C823" s="83">
        <v>13213</v>
      </c>
      <c r="D823" s="83">
        <v>18520</v>
      </c>
      <c r="E823" s="83">
        <v>402</v>
      </c>
      <c r="F823" s="85">
        <f t="shared" si="37"/>
        <v>34776</v>
      </c>
      <c r="G823" s="83">
        <v>152709</v>
      </c>
      <c r="H823" s="83">
        <v>1890.0924</v>
      </c>
      <c r="I823" s="83">
        <v>32.795400000000001</v>
      </c>
      <c r="J823" s="83">
        <v>114.4072</v>
      </c>
      <c r="K823" s="83">
        <v>3.0983999999999998</v>
      </c>
      <c r="L823" s="83">
        <f t="shared" si="36"/>
        <v>65.38680000000015</v>
      </c>
      <c r="M823" s="83">
        <v>2105.7802000000001</v>
      </c>
      <c r="N823">
        <f t="shared" si="38"/>
        <v>15012</v>
      </c>
    </row>
    <row r="824" spans="1:14">
      <c r="A824">
        <v>21323</v>
      </c>
      <c r="B824" s="83">
        <v>36398</v>
      </c>
      <c r="C824" s="83">
        <v>1992</v>
      </c>
      <c r="D824" s="83">
        <v>4760</v>
      </c>
      <c r="E824" s="83">
        <v>602</v>
      </c>
      <c r="F824" s="85">
        <f t="shared" si="37"/>
        <v>6557</v>
      </c>
      <c r="G824" s="83">
        <v>46325</v>
      </c>
      <c r="H824" s="83">
        <v>1230.0304000000001</v>
      </c>
      <c r="I824" s="83">
        <v>44.213000000000001</v>
      </c>
      <c r="J824" s="83">
        <v>133.69760000000002</v>
      </c>
      <c r="K824" s="83">
        <v>21.131499999999999</v>
      </c>
      <c r="L824" s="83">
        <f t="shared" si="36"/>
        <v>17.131599999999583</v>
      </c>
      <c r="M824" s="83">
        <v>1446.2040999999997</v>
      </c>
      <c r="N824">
        <f t="shared" si="38"/>
        <v>21323</v>
      </c>
    </row>
    <row r="825" spans="1:14">
      <c r="A825">
        <v>21356</v>
      </c>
      <c r="B825" s="83">
        <v>39487</v>
      </c>
      <c r="C825" s="83">
        <v>2586</v>
      </c>
      <c r="D825" s="83">
        <v>2983</v>
      </c>
      <c r="E825" s="83">
        <v>386</v>
      </c>
      <c r="F825" s="85">
        <f t="shared" si="37"/>
        <v>7023</v>
      </c>
      <c r="G825" s="83">
        <v>47293</v>
      </c>
      <c r="H825" s="83">
        <v>573.08719999999994</v>
      </c>
      <c r="I825" s="83">
        <v>40.880400000000009</v>
      </c>
      <c r="J825" s="83">
        <v>30.617499999999996</v>
      </c>
      <c r="K825" s="83">
        <v>6.556</v>
      </c>
      <c r="L825" s="83">
        <f t="shared" si="36"/>
        <v>13.373500000000028</v>
      </c>
      <c r="M825" s="83">
        <v>664.51459999999997</v>
      </c>
      <c r="N825">
        <f t="shared" si="38"/>
        <v>21356</v>
      </c>
    </row>
    <row r="826" spans="1:14">
      <c r="A826">
        <v>21948</v>
      </c>
      <c r="B826" s="83">
        <v>53765</v>
      </c>
      <c r="C826" s="83">
        <v>3803</v>
      </c>
      <c r="D826" s="83">
        <v>5495</v>
      </c>
      <c r="E826" s="83">
        <v>776</v>
      </c>
      <c r="F826" s="85">
        <f t="shared" si="37"/>
        <v>11558</v>
      </c>
      <c r="G826" s="83">
        <v>67791</v>
      </c>
      <c r="H826" s="83">
        <v>1017.535</v>
      </c>
      <c r="I826" s="83">
        <v>36.830999999999996</v>
      </c>
      <c r="J826" s="83">
        <v>47.224000000000004</v>
      </c>
      <c r="K826" s="83">
        <v>12.816999999999998</v>
      </c>
      <c r="L826" s="83">
        <f t="shared" si="36"/>
        <v>24.792000000000108</v>
      </c>
      <c r="M826" s="83">
        <v>1139.1990000000001</v>
      </c>
      <c r="N826">
        <f t="shared" si="38"/>
        <v>21948</v>
      </c>
    </row>
    <row r="827" spans="1:14">
      <c r="A827">
        <v>21984</v>
      </c>
      <c r="B827" s="83">
        <v>132122</v>
      </c>
      <c r="C827" s="83">
        <v>13578</v>
      </c>
      <c r="D827" s="83">
        <v>40079</v>
      </c>
      <c r="E827" s="83">
        <v>4039</v>
      </c>
      <c r="F827" s="85">
        <f t="shared" si="37"/>
        <v>65985</v>
      </c>
      <c r="G827" s="83">
        <v>228647</v>
      </c>
      <c r="H827" s="83">
        <v>12805.855600000001</v>
      </c>
      <c r="I827" s="83">
        <v>478.38850000000002</v>
      </c>
      <c r="J827" s="83">
        <v>1881090.5963999999</v>
      </c>
      <c r="K827" s="83">
        <v>225.13569999999996</v>
      </c>
      <c r="L827" s="83">
        <f t="shared" ref="L827:L890" si="39">M827-H827-I827-J827-K827</f>
        <v>-1878028.0708999999</v>
      </c>
      <c r="M827" s="83">
        <v>16571.905300000002</v>
      </c>
      <c r="N827">
        <f t="shared" si="38"/>
        <v>21984</v>
      </c>
    </row>
    <row r="828" spans="1:14">
      <c r="A828">
        <v>22302</v>
      </c>
      <c r="B828" s="83">
        <v>55292</v>
      </c>
      <c r="C828" s="83">
        <v>2429</v>
      </c>
      <c r="D828" s="83">
        <v>5282</v>
      </c>
      <c r="E828" s="83">
        <v>664</v>
      </c>
      <c r="F828" s="85">
        <f t="shared" si="37"/>
        <v>11373</v>
      </c>
      <c r="G828" s="83">
        <v>70182</v>
      </c>
      <c r="H828" s="83">
        <v>1279.9259</v>
      </c>
      <c r="I828" s="83">
        <v>35.194299999999998</v>
      </c>
      <c r="J828" s="83">
        <v>85.270700000000005</v>
      </c>
      <c r="K828" s="83">
        <v>6.4206000000000003</v>
      </c>
      <c r="L828" s="83">
        <f t="shared" si="39"/>
        <v>-96.661199999999951</v>
      </c>
      <c r="M828" s="83">
        <v>1310.1503</v>
      </c>
      <c r="N828">
        <f t="shared" si="38"/>
        <v>22302</v>
      </c>
    </row>
    <row r="829" spans="1:14">
      <c r="A829">
        <v>22456</v>
      </c>
      <c r="B829" s="83">
        <v>61204</v>
      </c>
      <c r="C829" s="83">
        <v>3614</v>
      </c>
      <c r="D829" s="83">
        <v>4433</v>
      </c>
      <c r="E829" s="83">
        <v>922</v>
      </c>
      <c r="F829" s="85">
        <f t="shared" si="37"/>
        <v>18165</v>
      </c>
      <c r="G829" s="83">
        <v>81110</v>
      </c>
      <c r="H829" s="83">
        <v>1485.5127</v>
      </c>
      <c r="I829" s="83">
        <v>43.722800000000007</v>
      </c>
      <c r="J829" s="83">
        <v>76.325399999999988</v>
      </c>
      <c r="K829" s="83">
        <v>10.2851</v>
      </c>
      <c r="L829" s="83">
        <f t="shared" si="39"/>
        <v>36.077999999999761</v>
      </c>
      <c r="M829" s="83">
        <v>1651.9239999999998</v>
      </c>
      <c r="N829">
        <f t="shared" si="38"/>
        <v>22456</v>
      </c>
    </row>
    <row r="830" spans="1:14">
      <c r="A830">
        <v>22734</v>
      </c>
      <c r="B830" s="83">
        <v>32440</v>
      </c>
      <c r="C830" s="83">
        <v>2307</v>
      </c>
      <c r="D830" s="83">
        <v>2553</v>
      </c>
      <c r="E830" s="83">
        <v>277</v>
      </c>
      <c r="F830" s="85">
        <f t="shared" si="37"/>
        <v>13903</v>
      </c>
      <c r="G830" s="83">
        <v>46866</v>
      </c>
      <c r="H830" s="83">
        <v>361.55</v>
      </c>
      <c r="I830" s="83">
        <v>6</v>
      </c>
      <c r="J830" s="83">
        <v>18.314999999999998</v>
      </c>
      <c r="K830" s="83">
        <v>2</v>
      </c>
      <c r="L830" s="83">
        <f t="shared" si="39"/>
        <v>35.464999999999975</v>
      </c>
      <c r="M830" s="83">
        <v>423.33</v>
      </c>
      <c r="N830">
        <f t="shared" si="38"/>
        <v>22734</v>
      </c>
    </row>
    <row r="831" spans="1:14">
      <c r="A831">
        <v>23125</v>
      </c>
      <c r="B831" s="83">
        <v>53860</v>
      </c>
      <c r="C831" s="83">
        <v>1968</v>
      </c>
      <c r="D831" s="83">
        <v>4590</v>
      </c>
      <c r="E831" s="83">
        <v>655</v>
      </c>
      <c r="F831" s="85">
        <f t="shared" si="37"/>
        <v>7661</v>
      </c>
      <c r="G831" s="83">
        <v>64798</v>
      </c>
      <c r="H831" s="83">
        <v>1459.7880000000002</v>
      </c>
      <c r="I831" s="83">
        <v>37.127299999999998</v>
      </c>
      <c r="J831" s="83">
        <v>48.3964</v>
      </c>
      <c r="K831" s="83">
        <v>10.629200000000001</v>
      </c>
      <c r="L831" s="83">
        <f t="shared" si="39"/>
        <v>29.457899999999707</v>
      </c>
      <c r="M831" s="83">
        <v>1585.3987999999999</v>
      </c>
      <c r="N831">
        <f t="shared" si="38"/>
        <v>23125</v>
      </c>
    </row>
    <row r="832" spans="1:14">
      <c r="A832">
        <v>23367</v>
      </c>
      <c r="B832" s="83">
        <v>52627</v>
      </c>
      <c r="C832" s="83">
        <v>2728</v>
      </c>
      <c r="D832" s="83">
        <v>5142</v>
      </c>
      <c r="E832" s="83">
        <v>1244</v>
      </c>
      <c r="F832" s="85">
        <f t="shared" si="37"/>
        <v>9106</v>
      </c>
      <c r="G832" s="83">
        <v>65391</v>
      </c>
      <c r="H832" s="83">
        <v>1936.0500000000002</v>
      </c>
      <c r="I832" s="83">
        <v>33.684000000000005</v>
      </c>
      <c r="J832" s="83">
        <v>156.73400000000001</v>
      </c>
      <c r="K832" s="83">
        <v>27.485999999999997</v>
      </c>
      <c r="L832" s="83">
        <f t="shared" si="39"/>
        <v>98.650999999999357</v>
      </c>
      <c r="M832" s="83">
        <v>2252.6049999999996</v>
      </c>
      <c r="N832">
        <f t="shared" si="38"/>
        <v>23367</v>
      </c>
    </row>
    <row r="833" spans="1:14">
      <c r="A833">
        <v>23578</v>
      </c>
      <c r="B833" s="83">
        <v>40788</v>
      </c>
      <c r="C833" s="83">
        <v>1646</v>
      </c>
      <c r="D833" s="83">
        <v>3720</v>
      </c>
      <c r="E833" s="83">
        <v>1037</v>
      </c>
      <c r="F833" s="85">
        <f t="shared" si="37"/>
        <v>14212</v>
      </c>
      <c r="G833" s="83">
        <v>58111</v>
      </c>
      <c r="H833" s="83">
        <v>1136.6599999999999</v>
      </c>
      <c r="I833" s="83">
        <v>32.409999999999997</v>
      </c>
      <c r="J833" s="83">
        <v>60.09</v>
      </c>
      <c r="K833" s="83">
        <v>21.169999999999995</v>
      </c>
      <c r="L833" s="83">
        <f t="shared" si="39"/>
        <v>23.970000000000105</v>
      </c>
      <c r="M833" s="83">
        <v>1274.3</v>
      </c>
      <c r="N833">
        <f t="shared" si="38"/>
        <v>23578</v>
      </c>
    </row>
    <row r="834" spans="1:14">
      <c r="A834">
        <v>23736</v>
      </c>
      <c r="B834" s="83">
        <v>16997</v>
      </c>
      <c r="C834" s="83">
        <v>1551</v>
      </c>
      <c r="D834" s="83">
        <v>2503</v>
      </c>
      <c r="E834" s="83">
        <v>261</v>
      </c>
      <c r="F834" s="85">
        <f t="shared" si="37"/>
        <v>3102</v>
      </c>
      <c r="G834" s="83">
        <v>21312</v>
      </c>
      <c r="H834" s="83">
        <v>454.88659999999993</v>
      </c>
      <c r="I834" s="83">
        <v>16.168299999999999</v>
      </c>
      <c r="J834" s="83">
        <v>26.436299999999999</v>
      </c>
      <c r="K834" s="83">
        <v>8.6492000000000004</v>
      </c>
      <c r="L834" s="83">
        <f t="shared" si="39"/>
        <v>-2.9999999999998757</v>
      </c>
      <c r="M834" s="83">
        <v>503.14040000000006</v>
      </c>
      <c r="N834">
        <f t="shared" si="38"/>
        <v>23736</v>
      </c>
    </row>
    <row r="835" spans="1:14">
      <c r="A835">
        <v>23771</v>
      </c>
      <c r="B835" s="83">
        <v>69441</v>
      </c>
      <c r="C835" s="83">
        <v>3959</v>
      </c>
      <c r="D835" s="83">
        <v>8967</v>
      </c>
      <c r="E835" s="83">
        <v>1259</v>
      </c>
      <c r="F835" s="85">
        <f t="shared" si="37"/>
        <v>7200</v>
      </c>
      <c r="G835" s="83">
        <v>82908</v>
      </c>
      <c r="H835" s="83">
        <v>6960.2221</v>
      </c>
      <c r="I835" s="83">
        <v>1347.5024999999998</v>
      </c>
      <c r="J835" s="83">
        <v>82.276999999999987</v>
      </c>
      <c r="K835" s="83">
        <v>21.450300000000002</v>
      </c>
      <c r="L835" s="83">
        <f t="shared" si="39"/>
        <v>-6774.0969000000005</v>
      </c>
      <c r="M835" s="83">
        <v>1637.3549999999998</v>
      </c>
      <c r="N835">
        <f t="shared" si="38"/>
        <v>23771</v>
      </c>
    </row>
    <row r="836" spans="1:14">
      <c r="A836">
        <v>23839</v>
      </c>
      <c r="B836" s="83">
        <v>123746</v>
      </c>
      <c r="C836" s="83">
        <v>38206</v>
      </c>
      <c r="D836" s="83">
        <v>25666</v>
      </c>
      <c r="E836" s="83">
        <v>3388</v>
      </c>
      <c r="F836" s="85">
        <f t="shared" ref="F836:F899" si="40">G836-B836--C836-D836-E836</f>
        <v>126091</v>
      </c>
      <c r="G836" s="83">
        <v>240685</v>
      </c>
      <c r="H836" s="83">
        <v>10678.936099999999</v>
      </c>
      <c r="I836" s="83">
        <v>1170.5887</v>
      </c>
      <c r="J836" s="83">
        <v>1353.9204999999999</v>
      </c>
      <c r="K836" s="83">
        <v>128.7355</v>
      </c>
      <c r="L836" s="83">
        <f t="shared" si="39"/>
        <v>1398.0076000000017</v>
      </c>
      <c r="M836" s="83">
        <v>14730.188400000001</v>
      </c>
      <c r="N836">
        <f t="shared" ref="N836:N899" si="41">INT(A836)</f>
        <v>23839</v>
      </c>
    </row>
    <row r="837" spans="1:14">
      <c r="A837">
        <v>23962</v>
      </c>
      <c r="B837" s="83">
        <v>56585</v>
      </c>
      <c r="C837" s="83">
        <v>12980</v>
      </c>
      <c r="D837" s="83">
        <v>1798</v>
      </c>
      <c r="E837" s="83">
        <v>342</v>
      </c>
      <c r="F837" s="85">
        <f t="shared" si="40"/>
        <v>37567</v>
      </c>
      <c r="G837" s="83">
        <v>83312</v>
      </c>
      <c r="H837" s="83">
        <v>421.85160000000002</v>
      </c>
      <c r="I837" s="83">
        <v>66.574699999999993</v>
      </c>
      <c r="J837" s="83">
        <v>6.8438999999999997</v>
      </c>
      <c r="K837" s="83">
        <v>0</v>
      </c>
      <c r="L837" s="83">
        <f t="shared" si="39"/>
        <v>62.505599999999994</v>
      </c>
      <c r="M837" s="83">
        <v>557.7758</v>
      </c>
      <c r="N837">
        <f t="shared" si="41"/>
        <v>23962</v>
      </c>
    </row>
    <row r="838" spans="1:14">
      <c r="A838">
        <v>24032</v>
      </c>
      <c r="B838" s="83">
        <v>34853</v>
      </c>
      <c r="C838" s="83">
        <v>1042</v>
      </c>
      <c r="D838" s="83">
        <v>2982</v>
      </c>
      <c r="E838" s="83">
        <v>382</v>
      </c>
      <c r="F838" s="85">
        <f t="shared" si="40"/>
        <v>6651</v>
      </c>
      <c r="G838" s="83">
        <v>43826</v>
      </c>
      <c r="H838" s="83">
        <v>1114.7055</v>
      </c>
      <c r="I838" s="83">
        <v>14.6469</v>
      </c>
      <c r="J838" s="83">
        <v>60.687299999999993</v>
      </c>
      <c r="K838" s="83">
        <v>0.95989999999999998</v>
      </c>
      <c r="L838" s="83">
        <f t="shared" si="39"/>
        <v>104.60779999999986</v>
      </c>
      <c r="M838" s="83">
        <v>1295.6073999999999</v>
      </c>
      <c r="N838">
        <f t="shared" si="41"/>
        <v>24032</v>
      </c>
    </row>
    <row r="839" spans="1:14">
      <c r="A839">
        <v>24673</v>
      </c>
      <c r="B839" s="83">
        <v>40575</v>
      </c>
      <c r="C839" s="83">
        <v>3760</v>
      </c>
      <c r="D839" s="83">
        <v>9714</v>
      </c>
      <c r="E839" s="83">
        <v>3</v>
      </c>
      <c r="F839" s="85">
        <f t="shared" si="40"/>
        <v>9747</v>
      </c>
      <c r="G839" s="83">
        <v>56279</v>
      </c>
      <c r="H839" s="83">
        <v>887.76279999999997</v>
      </c>
      <c r="I839" s="83">
        <v>38.051499999999997</v>
      </c>
      <c r="J839" s="83">
        <v>130.10729999999998</v>
      </c>
      <c r="K839" s="83">
        <v>0</v>
      </c>
      <c r="L839" s="83">
        <f t="shared" si="39"/>
        <v>30.538699999999778</v>
      </c>
      <c r="M839" s="83">
        <v>1086.4602999999997</v>
      </c>
      <c r="N839">
        <f t="shared" si="41"/>
        <v>24673</v>
      </c>
    </row>
    <row r="840" spans="1:14">
      <c r="A840">
        <v>24689</v>
      </c>
      <c r="B840" s="83">
        <v>42505</v>
      </c>
      <c r="C840" s="83">
        <v>1418</v>
      </c>
      <c r="D840" s="83">
        <v>6889</v>
      </c>
      <c r="E840" s="83">
        <v>594</v>
      </c>
      <c r="F840" s="85">
        <f t="shared" si="40"/>
        <v>6880</v>
      </c>
      <c r="G840" s="83">
        <v>55450</v>
      </c>
      <c r="H840" s="83">
        <v>1614.2163</v>
      </c>
      <c r="I840" s="83">
        <v>36.5441</v>
      </c>
      <c r="J840" s="83">
        <v>58.286799999999999</v>
      </c>
      <c r="K840" s="83">
        <v>5.9150999999999998</v>
      </c>
      <c r="L840" s="83">
        <f t="shared" si="39"/>
        <v>22.460799999999931</v>
      </c>
      <c r="M840" s="83">
        <v>1737.4231</v>
      </c>
      <c r="N840">
        <f t="shared" si="41"/>
        <v>24689</v>
      </c>
    </row>
    <row r="841" spans="1:14">
      <c r="A841">
        <v>24692</v>
      </c>
      <c r="B841" s="83">
        <v>58695</v>
      </c>
      <c r="C841" s="83">
        <v>8013</v>
      </c>
      <c r="D841" s="83">
        <v>691</v>
      </c>
      <c r="E841" s="83">
        <v>0</v>
      </c>
      <c r="F841" s="85">
        <f t="shared" si="40"/>
        <v>37146</v>
      </c>
      <c r="G841" s="83">
        <v>88519</v>
      </c>
      <c r="H841" s="83">
        <v>948.26139999999987</v>
      </c>
      <c r="I841" s="83">
        <v>70.872800000000012</v>
      </c>
      <c r="J841" s="83">
        <v>2.8180000000000001</v>
      </c>
      <c r="K841" s="83">
        <v>0</v>
      </c>
      <c r="L841" s="83">
        <f t="shared" si="39"/>
        <v>111.09170000000002</v>
      </c>
      <c r="M841" s="83">
        <v>1133.0438999999999</v>
      </c>
      <c r="N841">
        <f t="shared" si="41"/>
        <v>24692</v>
      </c>
    </row>
    <row r="842" spans="1:14">
      <c r="A842">
        <v>24704</v>
      </c>
      <c r="B842" s="83">
        <v>47288</v>
      </c>
      <c r="C842" s="83">
        <v>2046</v>
      </c>
      <c r="D842" s="83">
        <v>3516</v>
      </c>
      <c r="E842" s="83">
        <v>507</v>
      </c>
      <c r="F842" s="85">
        <f t="shared" si="40"/>
        <v>5686</v>
      </c>
      <c r="G842" s="83">
        <v>54951</v>
      </c>
      <c r="H842" s="83">
        <v>0</v>
      </c>
      <c r="I842" s="83">
        <v>0</v>
      </c>
      <c r="J842" s="83">
        <v>0</v>
      </c>
      <c r="K842" s="83">
        <v>0</v>
      </c>
      <c r="L842" s="83">
        <f t="shared" si="39"/>
        <v>0</v>
      </c>
      <c r="M842" s="83">
        <v>0</v>
      </c>
      <c r="N842">
        <f t="shared" si="41"/>
        <v>24704</v>
      </c>
    </row>
    <row r="843" spans="1:14">
      <c r="A843">
        <v>24821</v>
      </c>
      <c r="B843" s="83">
        <v>38844</v>
      </c>
      <c r="C843" s="83">
        <v>2255</v>
      </c>
      <c r="D843" s="83">
        <v>3458</v>
      </c>
      <c r="E843" s="83">
        <v>764</v>
      </c>
      <c r="F843" s="85">
        <f t="shared" si="40"/>
        <v>5374</v>
      </c>
      <c r="G843" s="83">
        <v>46185</v>
      </c>
      <c r="H843" s="83">
        <v>954.04310000000009</v>
      </c>
      <c r="I843" s="83">
        <v>30.457500000000003</v>
      </c>
      <c r="J843" s="83">
        <v>49.142899999999997</v>
      </c>
      <c r="K843" s="83">
        <v>12.995999999999999</v>
      </c>
      <c r="L843" s="83">
        <f t="shared" si="39"/>
        <v>53.397399999999735</v>
      </c>
      <c r="M843" s="83">
        <v>1100.0368999999998</v>
      </c>
      <c r="N843">
        <f t="shared" si="41"/>
        <v>24821</v>
      </c>
    </row>
    <row r="844" spans="1:14">
      <c r="A844">
        <v>24956</v>
      </c>
      <c r="B844" s="83">
        <v>41412</v>
      </c>
      <c r="C844" s="83">
        <v>2568</v>
      </c>
      <c r="D844" s="83">
        <v>5295</v>
      </c>
      <c r="E844" s="83">
        <v>965</v>
      </c>
      <c r="F844" s="85">
        <f t="shared" si="40"/>
        <v>14571</v>
      </c>
      <c r="G844" s="83">
        <v>59675</v>
      </c>
      <c r="H844" s="83">
        <v>343.93419999999998</v>
      </c>
      <c r="I844" s="83">
        <v>6.1956999999999995</v>
      </c>
      <c r="J844" s="83">
        <v>19.889099999999999</v>
      </c>
      <c r="K844" s="83">
        <v>2.1238000000000001</v>
      </c>
      <c r="L844" s="83">
        <f t="shared" si="39"/>
        <v>13.749100000000045</v>
      </c>
      <c r="M844" s="83">
        <v>385.89190000000002</v>
      </c>
      <c r="N844">
        <f t="shared" si="41"/>
        <v>24956</v>
      </c>
    </row>
    <row r="845" spans="1:14">
      <c r="A845">
        <v>25017</v>
      </c>
      <c r="B845" s="83">
        <v>33629</v>
      </c>
      <c r="C845" s="83">
        <v>2335</v>
      </c>
      <c r="D845" s="83">
        <v>5783</v>
      </c>
      <c r="E845" s="83">
        <v>1010</v>
      </c>
      <c r="F845" s="85">
        <f t="shared" si="40"/>
        <v>6989</v>
      </c>
      <c r="G845" s="83">
        <v>45076</v>
      </c>
      <c r="H845" s="83">
        <v>0</v>
      </c>
      <c r="I845" s="83">
        <v>0</v>
      </c>
      <c r="J845" s="83">
        <v>0</v>
      </c>
      <c r="K845" s="83">
        <v>0</v>
      </c>
      <c r="L845" s="83">
        <f t="shared" si="39"/>
        <v>0</v>
      </c>
      <c r="M845" s="83">
        <v>0</v>
      </c>
      <c r="N845">
        <f t="shared" si="41"/>
        <v>25017</v>
      </c>
    </row>
    <row r="846" spans="1:14">
      <c r="A846">
        <v>25058</v>
      </c>
      <c r="B846" s="83">
        <v>41813</v>
      </c>
      <c r="C846" s="83">
        <v>1450</v>
      </c>
      <c r="D846" s="83">
        <v>2969</v>
      </c>
      <c r="E846" s="83">
        <v>649</v>
      </c>
      <c r="F846" s="85">
        <f t="shared" si="40"/>
        <v>4374</v>
      </c>
      <c r="G846" s="83">
        <v>48355</v>
      </c>
      <c r="H846" s="83">
        <v>653.76509999999996</v>
      </c>
      <c r="I846" s="83">
        <v>9.8987999999999996</v>
      </c>
      <c r="J846" s="83">
        <v>33.313600000000001</v>
      </c>
      <c r="K846" s="83">
        <v>10.151999999999999</v>
      </c>
      <c r="L846" s="83">
        <f t="shared" si="39"/>
        <v>16.880699999999976</v>
      </c>
      <c r="M846" s="83">
        <v>724.01019999999994</v>
      </c>
      <c r="N846">
        <f t="shared" si="41"/>
        <v>25058</v>
      </c>
    </row>
    <row r="847" spans="1:14">
      <c r="A847">
        <v>25059</v>
      </c>
      <c r="B847" s="83">
        <v>35375</v>
      </c>
      <c r="C847" s="83">
        <v>2452</v>
      </c>
      <c r="D847" s="83">
        <v>2452</v>
      </c>
      <c r="E847" s="83">
        <v>473</v>
      </c>
      <c r="F847" s="85">
        <f t="shared" si="40"/>
        <v>8258</v>
      </c>
      <c r="G847" s="83">
        <v>44106</v>
      </c>
      <c r="H847" s="83">
        <v>610.95640000000003</v>
      </c>
      <c r="I847" s="83">
        <v>20.847200000000001</v>
      </c>
      <c r="J847" s="83">
        <v>17.554600000000001</v>
      </c>
      <c r="K847" s="83">
        <v>2.5143</v>
      </c>
      <c r="L847" s="83">
        <f t="shared" si="39"/>
        <v>10.876900000000004</v>
      </c>
      <c r="M847" s="83">
        <v>662.74940000000004</v>
      </c>
      <c r="N847">
        <f t="shared" si="41"/>
        <v>25059</v>
      </c>
    </row>
    <row r="848" spans="1:14">
      <c r="A848">
        <v>27443</v>
      </c>
      <c r="B848" s="83">
        <v>46948</v>
      </c>
      <c r="C848" s="83">
        <v>2819</v>
      </c>
      <c r="D848" s="83">
        <v>3129</v>
      </c>
      <c r="E848" s="83">
        <v>603</v>
      </c>
      <c r="F848" s="85">
        <f t="shared" si="40"/>
        <v>10086</v>
      </c>
      <c r="G848" s="83">
        <v>57947</v>
      </c>
      <c r="H848" s="83">
        <v>0</v>
      </c>
      <c r="I848" s="83">
        <v>0</v>
      </c>
      <c r="J848" s="83">
        <v>0</v>
      </c>
      <c r="K848" s="83">
        <v>0</v>
      </c>
      <c r="L848" s="83">
        <f t="shared" si="39"/>
        <v>0</v>
      </c>
      <c r="M848" s="83">
        <v>0</v>
      </c>
      <c r="N848">
        <f t="shared" si="41"/>
        <v>27443</v>
      </c>
    </row>
    <row r="849" spans="1:14">
      <c r="A849">
        <v>27839</v>
      </c>
      <c r="B849" s="83">
        <v>36102</v>
      </c>
      <c r="C849" s="83">
        <v>1269</v>
      </c>
      <c r="D849" s="83">
        <v>3773</v>
      </c>
      <c r="E849" s="83">
        <v>554</v>
      </c>
      <c r="F849" s="85">
        <f t="shared" si="40"/>
        <v>7644</v>
      </c>
      <c r="G849" s="83">
        <v>46804</v>
      </c>
      <c r="H849" s="83">
        <v>349.83389999999997</v>
      </c>
      <c r="I849" s="83">
        <v>8.9269000000000016</v>
      </c>
      <c r="J849" s="83">
        <v>33.607999999999997</v>
      </c>
      <c r="K849" s="83">
        <v>4.0303999999999993</v>
      </c>
      <c r="L849" s="83">
        <f t="shared" si="39"/>
        <v>3.2594000000000074</v>
      </c>
      <c r="M849" s="83">
        <v>399.65859999999998</v>
      </c>
      <c r="N849">
        <f t="shared" si="41"/>
        <v>27839</v>
      </c>
    </row>
    <row r="850" spans="1:14">
      <c r="A850">
        <v>27840</v>
      </c>
      <c r="B850" s="83">
        <v>30999</v>
      </c>
      <c r="C850" s="83">
        <v>1454</v>
      </c>
      <c r="D850" s="83">
        <v>2607</v>
      </c>
      <c r="E850" s="83">
        <v>448</v>
      </c>
      <c r="F850" s="85">
        <f t="shared" si="40"/>
        <v>11560</v>
      </c>
      <c r="G850" s="83">
        <v>44160</v>
      </c>
      <c r="H850" s="83">
        <v>600.44380000000001</v>
      </c>
      <c r="I850" s="83">
        <v>30.169999999999995</v>
      </c>
      <c r="J850" s="83">
        <v>31.609800000000003</v>
      </c>
      <c r="K850" s="83">
        <v>10.4862</v>
      </c>
      <c r="L850" s="83">
        <f t="shared" si="39"/>
        <v>26.940400000000036</v>
      </c>
      <c r="M850" s="83">
        <v>699.65020000000004</v>
      </c>
      <c r="N850">
        <f t="shared" si="41"/>
        <v>27840</v>
      </c>
    </row>
    <row r="851" spans="1:14">
      <c r="A851">
        <v>27841</v>
      </c>
      <c r="B851" s="83">
        <v>48728</v>
      </c>
      <c r="C851" s="83">
        <v>1647</v>
      </c>
      <c r="D851" s="83">
        <v>2415</v>
      </c>
      <c r="E851" s="83">
        <v>539</v>
      </c>
      <c r="F851" s="85">
        <f t="shared" si="40"/>
        <v>6482</v>
      </c>
      <c r="G851" s="83">
        <v>56517</v>
      </c>
      <c r="H851" s="83">
        <v>617.54089999999997</v>
      </c>
      <c r="I851" s="83">
        <v>8.4574999999999996</v>
      </c>
      <c r="J851" s="83">
        <v>24.807200000000002</v>
      </c>
      <c r="K851" s="83">
        <v>1.9335</v>
      </c>
      <c r="L851" s="83">
        <f t="shared" si="39"/>
        <v>9.3987000000001206</v>
      </c>
      <c r="M851" s="83">
        <v>662.13780000000008</v>
      </c>
      <c r="N851">
        <f t="shared" si="41"/>
        <v>27841</v>
      </c>
    </row>
    <row r="852" spans="1:14">
      <c r="A852">
        <v>27842</v>
      </c>
      <c r="B852" s="83">
        <v>44725</v>
      </c>
      <c r="C852" s="83">
        <v>2271</v>
      </c>
      <c r="D852" s="83">
        <v>3027</v>
      </c>
      <c r="E852" s="83">
        <v>389</v>
      </c>
      <c r="F852" s="85">
        <f t="shared" si="40"/>
        <v>6973</v>
      </c>
      <c r="G852" s="83">
        <v>52843</v>
      </c>
      <c r="H852" s="83">
        <v>579.3343000000001</v>
      </c>
      <c r="I852" s="83">
        <v>13.4038</v>
      </c>
      <c r="J852" s="83">
        <v>26.571100000000001</v>
      </c>
      <c r="K852" s="83">
        <v>3.0426000000000002</v>
      </c>
      <c r="L852" s="83">
        <f t="shared" si="39"/>
        <v>10.543599999999891</v>
      </c>
      <c r="M852" s="83">
        <v>632.8954</v>
      </c>
      <c r="N852">
        <f t="shared" si="41"/>
        <v>27842</v>
      </c>
    </row>
    <row r="853" spans="1:14">
      <c r="A853">
        <v>27843</v>
      </c>
      <c r="B853" s="83">
        <v>51675</v>
      </c>
      <c r="C853" s="83">
        <v>2195</v>
      </c>
      <c r="D853" s="83">
        <v>2998</v>
      </c>
      <c r="E853" s="83">
        <v>444</v>
      </c>
      <c r="F853" s="85">
        <f t="shared" si="40"/>
        <v>4390</v>
      </c>
      <c r="G853" s="83">
        <v>57312</v>
      </c>
      <c r="H853" s="83">
        <v>642.31810000000007</v>
      </c>
      <c r="I853" s="83">
        <v>11.231</v>
      </c>
      <c r="J853" s="83">
        <v>19.338999999999999</v>
      </c>
      <c r="K853" s="83">
        <v>5.226</v>
      </c>
      <c r="L853" s="83">
        <f t="shared" si="39"/>
        <v>-0.22610000000003883</v>
      </c>
      <c r="M853" s="83">
        <v>677.88800000000003</v>
      </c>
      <c r="N853">
        <f t="shared" si="41"/>
        <v>27843</v>
      </c>
    </row>
    <row r="854" spans="1:14">
      <c r="A854">
        <v>27844</v>
      </c>
      <c r="B854" s="83">
        <v>37274</v>
      </c>
      <c r="C854" s="83">
        <v>1191</v>
      </c>
      <c r="D854" s="83">
        <v>2447</v>
      </c>
      <c r="E854" s="83">
        <v>349</v>
      </c>
      <c r="F854" s="85">
        <f t="shared" si="40"/>
        <v>12407</v>
      </c>
      <c r="G854" s="83">
        <v>51286</v>
      </c>
      <c r="H854" s="83">
        <v>684.60170000000005</v>
      </c>
      <c r="I854" s="83">
        <v>16.483500000000003</v>
      </c>
      <c r="J854" s="83">
        <v>37.619400000000006</v>
      </c>
      <c r="K854" s="83">
        <v>2.8709000000000002</v>
      </c>
      <c r="L854" s="83">
        <f t="shared" si="39"/>
        <v>23.3613</v>
      </c>
      <c r="M854" s="83">
        <v>764.93680000000006</v>
      </c>
      <c r="N854">
        <f t="shared" si="41"/>
        <v>27844</v>
      </c>
    </row>
    <row r="855" spans="1:14">
      <c r="A855">
        <v>27967</v>
      </c>
      <c r="B855" s="83">
        <v>12479</v>
      </c>
      <c r="C855" s="83">
        <v>1806</v>
      </c>
      <c r="D855" s="83">
        <v>2171</v>
      </c>
      <c r="E855" s="83">
        <v>43</v>
      </c>
      <c r="F855" s="85">
        <f t="shared" si="40"/>
        <v>34713</v>
      </c>
      <c r="G855" s="83">
        <v>47600</v>
      </c>
      <c r="H855" s="83">
        <v>881.41049999999996</v>
      </c>
      <c r="I855" s="83">
        <v>1630.7199000000001</v>
      </c>
      <c r="J855" s="83">
        <v>16.863</v>
      </c>
      <c r="K855" s="83">
        <v>0.92470000000000008</v>
      </c>
      <c r="L855" s="83">
        <f t="shared" si="39"/>
        <v>-1607.3065000000001</v>
      </c>
      <c r="M855" s="83">
        <v>922.61159999999995</v>
      </c>
      <c r="N855">
        <f t="shared" si="41"/>
        <v>27967</v>
      </c>
    </row>
    <row r="856" spans="1:14">
      <c r="A856">
        <v>27968</v>
      </c>
      <c r="B856" s="83">
        <v>38970</v>
      </c>
      <c r="C856" s="83">
        <v>1535</v>
      </c>
      <c r="D856" s="83">
        <v>2501</v>
      </c>
      <c r="E856" s="83">
        <v>527</v>
      </c>
      <c r="F856" s="85">
        <f t="shared" si="40"/>
        <v>6956</v>
      </c>
      <c r="G856" s="83">
        <v>47419</v>
      </c>
      <c r="H856" s="83">
        <v>1422.2048000000002</v>
      </c>
      <c r="I856" s="83">
        <v>16.3842</v>
      </c>
      <c r="J856" s="83">
        <v>67.641000000000005</v>
      </c>
      <c r="K856" s="83">
        <v>10.277100000000001</v>
      </c>
      <c r="L856" s="83">
        <f t="shared" si="39"/>
        <v>4.9627999999996213</v>
      </c>
      <c r="M856" s="83">
        <v>1521.4698999999998</v>
      </c>
      <c r="N856">
        <f t="shared" si="41"/>
        <v>27968</v>
      </c>
    </row>
    <row r="857" spans="1:14">
      <c r="A857">
        <v>27974</v>
      </c>
      <c r="B857" s="83">
        <v>36421</v>
      </c>
      <c r="C857" s="83">
        <v>1120</v>
      </c>
      <c r="D857" s="83">
        <v>4322</v>
      </c>
      <c r="E857" s="83">
        <v>376</v>
      </c>
      <c r="F857" s="85">
        <f t="shared" si="40"/>
        <v>7223</v>
      </c>
      <c r="G857" s="83">
        <v>47222</v>
      </c>
      <c r="H857" s="83">
        <v>648.30000000000007</v>
      </c>
      <c r="I857" s="83">
        <v>9.9599999999999991</v>
      </c>
      <c r="J857" s="83">
        <v>45.870000000000005</v>
      </c>
      <c r="K857" s="83">
        <v>1.4</v>
      </c>
      <c r="L857" s="83">
        <f t="shared" si="39"/>
        <v>23.769999999999889</v>
      </c>
      <c r="M857" s="83">
        <v>729.3</v>
      </c>
      <c r="N857">
        <f t="shared" si="41"/>
        <v>27974</v>
      </c>
    </row>
    <row r="858" spans="1:14">
      <c r="A858">
        <v>27975</v>
      </c>
      <c r="B858" s="83">
        <v>21171</v>
      </c>
      <c r="C858" s="83">
        <v>794</v>
      </c>
      <c r="D858" s="83">
        <v>1463</v>
      </c>
      <c r="E858" s="83">
        <v>157</v>
      </c>
      <c r="F858" s="85">
        <f t="shared" si="40"/>
        <v>3179</v>
      </c>
      <c r="G858" s="83">
        <v>25176</v>
      </c>
      <c r="H858" s="83">
        <v>0</v>
      </c>
      <c r="I858" s="83">
        <v>0</v>
      </c>
      <c r="J858" s="83">
        <v>0</v>
      </c>
      <c r="K858" s="83">
        <v>0</v>
      </c>
      <c r="L858" s="83">
        <f t="shared" si="39"/>
        <v>0</v>
      </c>
      <c r="M858" s="83">
        <v>0</v>
      </c>
      <c r="N858">
        <f t="shared" si="41"/>
        <v>27975</v>
      </c>
    </row>
    <row r="859" spans="1:14">
      <c r="A859">
        <v>27976</v>
      </c>
      <c r="B859" s="83">
        <v>33299.248</v>
      </c>
      <c r="C859" s="83">
        <v>1931</v>
      </c>
      <c r="D859" s="83">
        <v>3148</v>
      </c>
      <c r="E859" s="83">
        <v>468</v>
      </c>
      <c r="F859" s="85">
        <f t="shared" si="40"/>
        <v>9739.7520000000004</v>
      </c>
      <c r="G859" s="83">
        <v>44724</v>
      </c>
      <c r="H859" s="83">
        <v>854.14</v>
      </c>
      <c r="I859" s="83">
        <v>18.956799999999998</v>
      </c>
      <c r="J859" s="83">
        <v>34.781399999999998</v>
      </c>
      <c r="K859" s="83">
        <v>2.7505000000000002</v>
      </c>
      <c r="L859" s="83">
        <f t="shared" si="39"/>
        <v>21.734299999999958</v>
      </c>
      <c r="M859" s="83">
        <v>932.36299999999994</v>
      </c>
      <c r="N859">
        <f t="shared" si="41"/>
        <v>27976</v>
      </c>
    </row>
    <row r="860" spans="1:14">
      <c r="A860">
        <v>27978</v>
      </c>
      <c r="B860" s="83">
        <v>35835</v>
      </c>
      <c r="C860" s="83">
        <v>2209</v>
      </c>
      <c r="D860" s="83">
        <v>3011</v>
      </c>
      <c r="E860" s="83">
        <v>478</v>
      </c>
      <c r="F860" s="85">
        <f t="shared" si="40"/>
        <v>12169</v>
      </c>
      <c r="G860" s="83">
        <v>49284</v>
      </c>
      <c r="H860" s="83">
        <v>0</v>
      </c>
      <c r="I860" s="83">
        <v>0</v>
      </c>
      <c r="J860" s="83">
        <v>0</v>
      </c>
      <c r="K860" s="83">
        <v>0</v>
      </c>
      <c r="L860" s="83">
        <f t="shared" si="39"/>
        <v>0</v>
      </c>
      <c r="M860" s="83">
        <v>0</v>
      </c>
      <c r="N860">
        <f t="shared" si="41"/>
        <v>27978</v>
      </c>
    </row>
    <row r="861" spans="1:14">
      <c r="A861">
        <v>27979</v>
      </c>
      <c r="B861" s="83">
        <v>27619</v>
      </c>
      <c r="C861" s="83">
        <v>1419</v>
      </c>
      <c r="D861" s="83">
        <v>2026</v>
      </c>
      <c r="E861" s="83">
        <v>247</v>
      </c>
      <c r="F861" s="85">
        <f t="shared" si="40"/>
        <v>4302</v>
      </c>
      <c r="G861" s="83">
        <v>32775</v>
      </c>
      <c r="H861" s="83">
        <v>0</v>
      </c>
      <c r="I861" s="83">
        <v>0</v>
      </c>
      <c r="J861" s="83">
        <v>0</v>
      </c>
      <c r="K861" s="83">
        <v>0</v>
      </c>
      <c r="L861" s="83">
        <f t="shared" si="39"/>
        <v>0</v>
      </c>
      <c r="M861" s="83">
        <v>0</v>
      </c>
      <c r="N861">
        <f t="shared" si="41"/>
        <v>27979</v>
      </c>
    </row>
    <row r="862" spans="1:14">
      <c r="A862">
        <v>27980</v>
      </c>
      <c r="B862" s="83">
        <v>27576</v>
      </c>
      <c r="C862" s="83">
        <v>2003</v>
      </c>
      <c r="D862" s="83">
        <v>2840</v>
      </c>
      <c r="E862" s="83">
        <v>339</v>
      </c>
      <c r="F862" s="85">
        <f t="shared" si="40"/>
        <v>6884</v>
      </c>
      <c r="G862" s="83">
        <v>35636</v>
      </c>
      <c r="H862" s="83">
        <v>0</v>
      </c>
      <c r="I862" s="83">
        <v>0</v>
      </c>
      <c r="J862" s="83">
        <v>0</v>
      </c>
      <c r="K862" s="83">
        <v>0</v>
      </c>
      <c r="L862" s="83">
        <f t="shared" si="39"/>
        <v>0</v>
      </c>
      <c r="M862" s="83">
        <v>0</v>
      </c>
      <c r="N862">
        <f t="shared" si="41"/>
        <v>27980</v>
      </c>
    </row>
    <row r="863" spans="1:14">
      <c r="A863">
        <v>27988</v>
      </c>
      <c r="B863" s="83">
        <v>7108</v>
      </c>
      <c r="C863" s="83">
        <v>1636</v>
      </c>
      <c r="D863" s="83">
        <v>3561</v>
      </c>
      <c r="E863" s="83">
        <v>546</v>
      </c>
      <c r="F863" s="85">
        <f t="shared" si="40"/>
        <v>31636</v>
      </c>
      <c r="G863" s="83">
        <v>41215</v>
      </c>
      <c r="H863" s="83">
        <v>73.892400000000009</v>
      </c>
      <c r="I863" s="83">
        <v>15.2735</v>
      </c>
      <c r="J863" s="83">
        <v>37.121400000000001</v>
      </c>
      <c r="K863" s="83">
        <v>4.6088000000000005</v>
      </c>
      <c r="L863" s="83">
        <f t="shared" si="39"/>
        <v>405.96419999999995</v>
      </c>
      <c r="M863" s="83">
        <v>536.86029999999994</v>
      </c>
      <c r="N863">
        <f t="shared" si="41"/>
        <v>27988</v>
      </c>
    </row>
    <row r="864" spans="1:14">
      <c r="A864">
        <v>27989</v>
      </c>
      <c r="B864" s="83">
        <v>31059</v>
      </c>
      <c r="C864" s="83">
        <v>2118</v>
      </c>
      <c r="D864" s="83">
        <v>3584</v>
      </c>
      <c r="E864" s="83">
        <v>640</v>
      </c>
      <c r="F864" s="85">
        <f t="shared" si="40"/>
        <v>6017</v>
      </c>
      <c r="G864" s="83">
        <v>39182</v>
      </c>
      <c r="H864" s="83">
        <v>0</v>
      </c>
      <c r="I864" s="83">
        <v>0</v>
      </c>
      <c r="J864" s="83">
        <v>0</v>
      </c>
      <c r="K864" s="83">
        <v>0</v>
      </c>
      <c r="L864" s="83">
        <f t="shared" si="39"/>
        <v>0</v>
      </c>
      <c r="M864" s="83">
        <v>0</v>
      </c>
      <c r="N864">
        <f t="shared" si="41"/>
        <v>27989</v>
      </c>
    </row>
    <row r="865" spans="1:14">
      <c r="A865">
        <v>27990</v>
      </c>
      <c r="B865" s="83">
        <v>17255</v>
      </c>
      <c r="C865" s="83">
        <v>1270</v>
      </c>
      <c r="D865" s="83">
        <v>3590</v>
      </c>
      <c r="E865" s="83">
        <v>653</v>
      </c>
      <c r="F865" s="85">
        <f t="shared" si="40"/>
        <v>26372</v>
      </c>
      <c r="G865" s="83">
        <v>46600</v>
      </c>
      <c r="H865" s="83">
        <v>0</v>
      </c>
      <c r="I865" s="83">
        <v>0</v>
      </c>
      <c r="J865" s="83">
        <v>0</v>
      </c>
      <c r="K865" s="83">
        <v>0</v>
      </c>
      <c r="L865" s="83">
        <f t="shared" si="39"/>
        <v>0</v>
      </c>
      <c r="M865" s="83">
        <v>0</v>
      </c>
      <c r="N865">
        <f t="shared" si="41"/>
        <v>27990</v>
      </c>
    </row>
    <row r="866" spans="1:14">
      <c r="A866">
        <v>28006</v>
      </c>
      <c r="B866" s="83">
        <v>45929</v>
      </c>
      <c r="C866" s="83">
        <v>11731</v>
      </c>
      <c r="D866" s="83">
        <v>7380</v>
      </c>
      <c r="E866" s="83">
        <v>1409</v>
      </c>
      <c r="F866" s="85">
        <f t="shared" si="40"/>
        <v>26842</v>
      </c>
      <c r="G866" s="83">
        <v>69829</v>
      </c>
      <c r="H866" s="83">
        <v>805.00260000000003</v>
      </c>
      <c r="I866" s="83">
        <v>40.726500000000001</v>
      </c>
      <c r="J866" s="83">
        <v>63.773200000000003</v>
      </c>
      <c r="K866" s="83">
        <v>4.3990999999999998</v>
      </c>
      <c r="L866" s="83">
        <f t="shared" si="39"/>
        <v>70.46509999999995</v>
      </c>
      <c r="M866" s="83">
        <v>984.36649999999997</v>
      </c>
      <c r="N866">
        <f t="shared" si="41"/>
        <v>28006</v>
      </c>
    </row>
    <row r="867" spans="1:14">
      <c r="A867">
        <v>28010</v>
      </c>
      <c r="B867" s="83">
        <v>41850</v>
      </c>
      <c r="C867" s="83">
        <v>1879</v>
      </c>
      <c r="D867" s="83">
        <v>2371</v>
      </c>
      <c r="E867" s="83">
        <v>610</v>
      </c>
      <c r="F867" s="85">
        <f t="shared" si="40"/>
        <v>6214</v>
      </c>
      <c r="G867" s="83">
        <v>49166</v>
      </c>
      <c r="H867" s="83">
        <v>410.77110000000005</v>
      </c>
      <c r="I867" s="83">
        <v>13.226600000000001</v>
      </c>
      <c r="J867" s="83">
        <v>11.585299999999998</v>
      </c>
      <c r="K867" s="83">
        <v>3.6877000000000004</v>
      </c>
      <c r="L867" s="83">
        <f t="shared" si="39"/>
        <v>15.909599999999941</v>
      </c>
      <c r="M867" s="83">
        <v>455.18029999999999</v>
      </c>
      <c r="N867">
        <f t="shared" si="41"/>
        <v>28010</v>
      </c>
    </row>
    <row r="868" spans="1:14">
      <c r="A868">
        <v>28014</v>
      </c>
      <c r="B868" s="83">
        <v>54568</v>
      </c>
      <c r="C868" s="83">
        <v>2094</v>
      </c>
      <c r="D868" s="83">
        <v>4257</v>
      </c>
      <c r="E868" s="83">
        <v>984</v>
      </c>
      <c r="F868" s="85">
        <f t="shared" si="40"/>
        <v>7937</v>
      </c>
      <c r="G868" s="83">
        <v>65652</v>
      </c>
      <c r="H868" s="83">
        <v>1254.0554999999999</v>
      </c>
      <c r="I868" s="83">
        <v>37.725999999999999</v>
      </c>
      <c r="J868" s="83">
        <v>115.83670000000001</v>
      </c>
      <c r="K868" s="83">
        <v>27.300699999999999</v>
      </c>
      <c r="L868" s="83">
        <f t="shared" si="39"/>
        <v>38.275100000000016</v>
      </c>
      <c r="M868" s="83">
        <v>1473.194</v>
      </c>
      <c r="N868">
        <f t="shared" si="41"/>
        <v>28014</v>
      </c>
    </row>
    <row r="869" spans="1:14">
      <c r="A869">
        <v>28015</v>
      </c>
      <c r="B869" s="83">
        <v>26974</v>
      </c>
      <c r="C869" s="83">
        <v>1547</v>
      </c>
      <c r="D869" s="83">
        <v>2587</v>
      </c>
      <c r="E869" s="83">
        <v>732</v>
      </c>
      <c r="F869" s="85">
        <f t="shared" si="40"/>
        <v>4979</v>
      </c>
      <c r="G869" s="83">
        <v>33725</v>
      </c>
      <c r="H869" s="83">
        <v>240.95219999999998</v>
      </c>
      <c r="I869" s="83">
        <v>81.111300000000014</v>
      </c>
      <c r="J869" s="83">
        <v>102.1105</v>
      </c>
      <c r="K869" s="83">
        <v>0</v>
      </c>
      <c r="L869" s="83">
        <f t="shared" si="39"/>
        <v>1329.8495</v>
      </c>
      <c r="M869" s="83">
        <v>1754.0235</v>
      </c>
      <c r="N869">
        <f t="shared" si="41"/>
        <v>28015</v>
      </c>
    </row>
    <row r="870" spans="1:14">
      <c r="A870">
        <v>28016</v>
      </c>
      <c r="B870" s="83">
        <v>23406</v>
      </c>
      <c r="C870" s="83">
        <v>1015</v>
      </c>
      <c r="D870" s="83">
        <v>1888</v>
      </c>
      <c r="E870" s="83">
        <v>375</v>
      </c>
      <c r="F870" s="85">
        <f t="shared" si="40"/>
        <v>4504</v>
      </c>
      <c r="G870" s="83">
        <v>29158</v>
      </c>
      <c r="H870" s="83">
        <v>742.53060000000005</v>
      </c>
      <c r="I870" s="83">
        <v>2.5869</v>
      </c>
      <c r="J870" s="83">
        <v>29.127299999999998</v>
      </c>
      <c r="K870" s="83">
        <v>3.2623000000000002</v>
      </c>
      <c r="L870" s="83">
        <f t="shared" si="39"/>
        <v>1.8555999999998565</v>
      </c>
      <c r="M870" s="83">
        <v>779.3626999999999</v>
      </c>
      <c r="N870">
        <f t="shared" si="41"/>
        <v>28016</v>
      </c>
    </row>
    <row r="871" spans="1:14">
      <c r="A871">
        <v>28017</v>
      </c>
      <c r="B871" s="83">
        <v>49321</v>
      </c>
      <c r="C871" s="83">
        <v>1094</v>
      </c>
      <c r="D871" s="83">
        <v>5843</v>
      </c>
      <c r="E871" s="83">
        <v>943</v>
      </c>
      <c r="F871" s="85">
        <f t="shared" si="40"/>
        <v>5042</v>
      </c>
      <c r="G871" s="83">
        <v>60055</v>
      </c>
      <c r="H871" s="83">
        <v>1384.1479999999999</v>
      </c>
      <c r="I871" s="83">
        <v>24.800999999999998</v>
      </c>
      <c r="J871" s="83">
        <v>182.2903</v>
      </c>
      <c r="K871" s="83">
        <v>14.227400000000003</v>
      </c>
      <c r="L871" s="83">
        <f t="shared" si="39"/>
        <v>18.611300000000071</v>
      </c>
      <c r="M871" s="83">
        <v>1624.078</v>
      </c>
      <c r="N871">
        <f t="shared" si="41"/>
        <v>28017</v>
      </c>
    </row>
    <row r="872" spans="1:14">
      <c r="A872">
        <v>28020</v>
      </c>
      <c r="B872" s="83">
        <v>48945</v>
      </c>
      <c r="C872" s="83">
        <v>3895</v>
      </c>
      <c r="D872" s="83">
        <v>4507</v>
      </c>
      <c r="E872" s="83">
        <v>1024</v>
      </c>
      <c r="F872" s="85">
        <f t="shared" si="40"/>
        <v>11622</v>
      </c>
      <c r="G872" s="83">
        <v>62203</v>
      </c>
      <c r="H872" s="83">
        <v>960.57900000000006</v>
      </c>
      <c r="I872" s="83">
        <v>65.200999999999993</v>
      </c>
      <c r="J872" s="83">
        <v>52.907000000000011</v>
      </c>
      <c r="K872" s="83">
        <v>27.329000000000001</v>
      </c>
      <c r="L872" s="83">
        <f t="shared" si="39"/>
        <v>34.515000000000107</v>
      </c>
      <c r="M872" s="83">
        <v>1140.5310000000002</v>
      </c>
      <c r="N872">
        <f t="shared" si="41"/>
        <v>28020</v>
      </c>
    </row>
    <row r="873" spans="1:14">
      <c r="A873">
        <v>28778</v>
      </c>
      <c r="B873" s="83">
        <v>20993</v>
      </c>
      <c r="C873" s="83">
        <v>928</v>
      </c>
      <c r="D873" s="83">
        <v>2199</v>
      </c>
      <c r="E873" s="83">
        <v>420</v>
      </c>
      <c r="F873" s="85">
        <f t="shared" si="40"/>
        <v>3673</v>
      </c>
      <c r="G873" s="83">
        <v>26357</v>
      </c>
      <c r="H873" s="83">
        <v>467.02030000000002</v>
      </c>
      <c r="I873" s="83">
        <v>11.9161</v>
      </c>
      <c r="J873" s="83">
        <v>38.089500000000001</v>
      </c>
      <c r="K873" s="83">
        <v>8.4458000000000002</v>
      </c>
      <c r="L873" s="83">
        <f t="shared" si="39"/>
        <v>14.621999999999991</v>
      </c>
      <c r="M873" s="83">
        <v>540.09370000000001</v>
      </c>
      <c r="N873">
        <f t="shared" si="41"/>
        <v>28778</v>
      </c>
    </row>
    <row r="874" spans="1:14">
      <c r="A874">
        <v>28785</v>
      </c>
      <c r="B874" s="83">
        <v>38353</v>
      </c>
      <c r="C874" s="83">
        <v>2400</v>
      </c>
      <c r="D874" s="83">
        <v>1623</v>
      </c>
      <c r="E874" s="83">
        <v>143</v>
      </c>
      <c r="F874" s="85">
        <f t="shared" si="40"/>
        <v>5502</v>
      </c>
      <c r="G874" s="83">
        <v>43221</v>
      </c>
      <c r="H874" s="83">
        <v>354.26869999999997</v>
      </c>
      <c r="I874" s="83">
        <v>1.8979999999999999</v>
      </c>
      <c r="J874" s="83">
        <v>2.4375999999999998</v>
      </c>
      <c r="K874" s="83">
        <v>0</v>
      </c>
      <c r="L874" s="83">
        <f t="shared" si="39"/>
        <v>2.7105999999999995</v>
      </c>
      <c r="M874" s="83">
        <v>361.31489999999997</v>
      </c>
      <c r="N874">
        <f t="shared" si="41"/>
        <v>28785</v>
      </c>
    </row>
    <row r="875" spans="1:14">
      <c r="A875">
        <v>28786</v>
      </c>
      <c r="B875" s="83">
        <v>37457</v>
      </c>
      <c r="C875" s="83">
        <v>1825</v>
      </c>
      <c r="D875" s="83">
        <v>3667</v>
      </c>
      <c r="E875" s="83">
        <v>1713</v>
      </c>
      <c r="F875" s="85">
        <f t="shared" si="40"/>
        <v>10928</v>
      </c>
      <c r="G875" s="83">
        <v>51940</v>
      </c>
      <c r="H875" s="83">
        <v>885.29519999999991</v>
      </c>
      <c r="I875" s="83">
        <v>17.557699999999997</v>
      </c>
      <c r="J875" s="83">
        <v>55.399199999999993</v>
      </c>
      <c r="K875" s="83">
        <v>0</v>
      </c>
      <c r="L875" s="83">
        <f t="shared" si="39"/>
        <v>30.214300000000122</v>
      </c>
      <c r="M875" s="83">
        <v>988.46640000000002</v>
      </c>
      <c r="N875">
        <f t="shared" si="41"/>
        <v>28786</v>
      </c>
    </row>
    <row r="876" spans="1:14">
      <c r="A876">
        <v>28789</v>
      </c>
      <c r="B876" s="83">
        <v>36918</v>
      </c>
      <c r="C876" s="83">
        <v>1098</v>
      </c>
      <c r="D876" s="83">
        <v>3404</v>
      </c>
      <c r="E876" s="83">
        <v>952</v>
      </c>
      <c r="F876" s="85">
        <f t="shared" si="40"/>
        <v>6438</v>
      </c>
      <c r="G876" s="83">
        <v>46614</v>
      </c>
      <c r="H876" s="83">
        <v>0</v>
      </c>
      <c r="I876" s="83">
        <v>0</v>
      </c>
      <c r="J876" s="83">
        <v>0</v>
      </c>
      <c r="K876" s="83">
        <v>0</v>
      </c>
      <c r="L876" s="83">
        <f t="shared" si="39"/>
        <v>0</v>
      </c>
      <c r="M876" s="83">
        <v>0</v>
      </c>
      <c r="N876">
        <f t="shared" si="41"/>
        <v>28789</v>
      </c>
    </row>
    <row r="877" spans="1:14">
      <c r="A877">
        <v>28790</v>
      </c>
      <c r="B877" s="83">
        <v>36368</v>
      </c>
      <c r="C877" s="83">
        <v>1110</v>
      </c>
      <c r="D877" s="83">
        <v>2275</v>
      </c>
      <c r="E877" s="83">
        <v>371</v>
      </c>
      <c r="F877" s="85">
        <f t="shared" si="40"/>
        <v>3392</v>
      </c>
      <c r="G877" s="83">
        <v>41296</v>
      </c>
      <c r="H877" s="83">
        <v>0</v>
      </c>
      <c r="I877" s="83">
        <v>0</v>
      </c>
      <c r="J877" s="83">
        <v>0</v>
      </c>
      <c r="K877" s="83">
        <v>0</v>
      </c>
      <c r="L877" s="83">
        <f t="shared" si="39"/>
        <v>0</v>
      </c>
      <c r="M877" s="83">
        <v>0</v>
      </c>
      <c r="N877">
        <f t="shared" si="41"/>
        <v>28790</v>
      </c>
    </row>
    <row r="878" spans="1:14">
      <c r="A878">
        <v>28791</v>
      </c>
      <c r="B878" s="83">
        <v>40911</v>
      </c>
      <c r="C878" s="83">
        <v>1677</v>
      </c>
      <c r="D878" s="83">
        <v>3149</v>
      </c>
      <c r="E878" s="83">
        <v>897</v>
      </c>
      <c r="F878" s="85">
        <f t="shared" si="40"/>
        <v>5262</v>
      </c>
      <c r="G878" s="83">
        <v>48542</v>
      </c>
      <c r="H878" s="83">
        <v>454.87430000000006</v>
      </c>
      <c r="I878" s="83">
        <v>10.982300000000002</v>
      </c>
      <c r="J878" s="83">
        <v>18.636399999999995</v>
      </c>
      <c r="K878" s="83">
        <v>5.3170000000000002</v>
      </c>
      <c r="L878" s="83">
        <f t="shared" si="39"/>
        <v>18.490099999999984</v>
      </c>
      <c r="M878" s="83">
        <v>508.30010000000004</v>
      </c>
      <c r="N878">
        <f t="shared" si="41"/>
        <v>28791</v>
      </c>
    </row>
    <row r="879" spans="1:14">
      <c r="A879">
        <v>28811</v>
      </c>
      <c r="B879" s="83">
        <v>53927</v>
      </c>
      <c r="C879" s="83">
        <v>1431</v>
      </c>
      <c r="D879" s="83">
        <v>2960</v>
      </c>
      <c r="E879" s="83">
        <v>643</v>
      </c>
      <c r="F879" s="85">
        <f t="shared" si="40"/>
        <v>7430</v>
      </c>
      <c r="G879" s="83">
        <v>63529</v>
      </c>
      <c r="H879" s="83">
        <v>1144.3607</v>
      </c>
      <c r="I879" s="83">
        <v>17.915500000000002</v>
      </c>
      <c r="J879" s="83">
        <v>35.104599999999998</v>
      </c>
      <c r="K879" s="83">
        <v>9.386000000000001</v>
      </c>
      <c r="L879" s="83">
        <f t="shared" si="39"/>
        <v>30.180400000000105</v>
      </c>
      <c r="M879" s="83">
        <v>1236.9472000000001</v>
      </c>
      <c r="N879">
        <f t="shared" si="41"/>
        <v>28811</v>
      </c>
    </row>
    <row r="880" spans="1:14">
      <c r="A880">
        <v>28815</v>
      </c>
      <c r="B880" s="83">
        <v>42861</v>
      </c>
      <c r="C880" s="83">
        <v>1598</v>
      </c>
      <c r="D880" s="83">
        <v>3725</v>
      </c>
      <c r="E880" s="83">
        <v>793</v>
      </c>
      <c r="F880" s="85">
        <f t="shared" si="40"/>
        <v>10027</v>
      </c>
      <c r="G880" s="83">
        <v>55808</v>
      </c>
      <c r="H880" s="83">
        <v>635.95949999999993</v>
      </c>
      <c r="I880" s="83">
        <v>24.051799999999997</v>
      </c>
      <c r="J880" s="83">
        <v>53.214600000000011</v>
      </c>
      <c r="K880" s="83">
        <v>0</v>
      </c>
      <c r="L880" s="83">
        <f t="shared" si="39"/>
        <v>67.234600000000086</v>
      </c>
      <c r="M880" s="83">
        <v>780.46050000000002</v>
      </c>
      <c r="N880">
        <f t="shared" si="41"/>
        <v>28815</v>
      </c>
    </row>
    <row r="881" spans="1:14">
      <c r="A881">
        <v>28817</v>
      </c>
      <c r="B881" s="83">
        <v>34115</v>
      </c>
      <c r="C881" s="83">
        <v>1784</v>
      </c>
      <c r="D881" s="83">
        <v>3336</v>
      </c>
      <c r="E881" s="83">
        <v>499</v>
      </c>
      <c r="F881" s="85">
        <f t="shared" si="40"/>
        <v>4857</v>
      </c>
      <c r="G881" s="83">
        <v>41023</v>
      </c>
      <c r="H881" s="83">
        <v>902.57999999999993</v>
      </c>
      <c r="I881" s="83">
        <v>23.929999999999996</v>
      </c>
      <c r="J881" s="83">
        <v>73.819999999999993</v>
      </c>
      <c r="K881" s="83">
        <v>9.15</v>
      </c>
      <c r="L881" s="83">
        <f t="shared" si="39"/>
        <v>6.5400000000000684</v>
      </c>
      <c r="M881" s="83">
        <v>1016.02</v>
      </c>
      <c r="N881">
        <f t="shared" si="41"/>
        <v>28817</v>
      </c>
    </row>
    <row r="882" spans="1:14">
      <c r="A882">
        <v>28823</v>
      </c>
      <c r="B882" s="83">
        <v>34535</v>
      </c>
      <c r="C882" s="83">
        <v>1592</v>
      </c>
      <c r="D882" s="83">
        <v>570</v>
      </c>
      <c r="E882" s="83">
        <v>507</v>
      </c>
      <c r="F882" s="85">
        <f t="shared" si="40"/>
        <v>9519</v>
      </c>
      <c r="G882" s="83">
        <v>43539</v>
      </c>
      <c r="H882" s="83">
        <v>0</v>
      </c>
      <c r="I882" s="83">
        <v>0</v>
      </c>
      <c r="J882" s="83">
        <v>0</v>
      </c>
      <c r="K882" s="83">
        <v>0</v>
      </c>
      <c r="L882" s="83">
        <f t="shared" si="39"/>
        <v>0</v>
      </c>
      <c r="M882" s="83">
        <v>0</v>
      </c>
      <c r="N882">
        <f t="shared" si="41"/>
        <v>28823</v>
      </c>
    </row>
    <row r="883" spans="1:14">
      <c r="A883">
        <v>28843</v>
      </c>
      <c r="B883" s="83">
        <v>28584</v>
      </c>
      <c r="C883" s="83">
        <v>2073</v>
      </c>
      <c r="D883" s="83">
        <v>1922</v>
      </c>
      <c r="E883" s="83">
        <v>450</v>
      </c>
      <c r="F883" s="85">
        <f t="shared" si="40"/>
        <v>5148</v>
      </c>
      <c r="G883" s="83">
        <v>34031</v>
      </c>
      <c r="H883" s="83">
        <v>0</v>
      </c>
      <c r="I883" s="83">
        <v>0</v>
      </c>
      <c r="J883" s="83">
        <v>0</v>
      </c>
      <c r="K883" s="83">
        <v>0</v>
      </c>
      <c r="L883" s="83">
        <f t="shared" si="39"/>
        <v>0</v>
      </c>
      <c r="M883" s="83">
        <v>0</v>
      </c>
      <c r="N883">
        <f t="shared" si="41"/>
        <v>28843</v>
      </c>
    </row>
    <row r="884" spans="1:14">
      <c r="A884">
        <v>28849</v>
      </c>
      <c r="B884" s="83">
        <v>39288</v>
      </c>
      <c r="C884" s="83">
        <v>2081</v>
      </c>
      <c r="D884" s="83">
        <v>2245</v>
      </c>
      <c r="E884" s="83">
        <v>252</v>
      </c>
      <c r="F884" s="85">
        <f t="shared" si="40"/>
        <v>9480</v>
      </c>
      <c r="G884" s="83">
        <v>49184</v>
      </c>
      <c r="H884" s="83">
        <v>680.76999999999987</v>
      </c>
      <c r="I884" s="83">
        <v>22.286499999999997</v>
      </c>
      <c r="J884" s="83">
        <v>17.8462</v>
      </c>
      <c r="K884" s="83">
        <v>1.4642999999999997</v>
      </c>
      <c r="L884" s="83">
        <f t="shared" si="39"/>
        <v>29.722900000000081</v>
      </c>
      <c r="M884" s="83">
        <v>752.08989999999994</v>
      </c>
      <c r="N884">
        <f t="shared" si="41"/>
        <v>28849</v>
      </c>
    </row>
    <row r="885" spans="1:14">
      <c r="A885">
        <v>28850</v>
      </c>
      <c r="B885" s="83">
        <v>40777</v>
      </c>
      <c r="C885" s="83">
        <v>2644</v>
      </c>
      <c r="D885" s="83">
        <v>3582</v>
      </c>
      <c r="E885" s="83">
        <v>388</v>
      </c>
      <c r="F885" s="85">
        <f t="shared" si="40"/>
        <v>7770</v>
      </c>
      <c r="G885" s="83">
        <v>49873</v>
      </c>
      <c r="H885" s="83">
        <v>521.18399999999997</v>
      </c>
      <c r="I885" s="83">
        <v>12.1683</v>
      </c>
      <c r="J885" s="83">
        <v>38.257599999999996</v>
      </c>
      <c r="K885" s="83">
        <v>0.33</v>
      </c>
      <c r="L885" s="83">
        <f t="shared" si="39"/>
        <v>65.638899999999921</v>
      </c>
      <c r="M885" s="83">
        <v>637.57879999999989</v>
      </c>
      <c r="N885">
        <f t="shared" si="41"/>
        <v>28850</v>
      </c>
    </row>
    <row r="886" spans="1:14">
      <c r="A886">
        <v>28858</v>
      </c>
      <c r="B886" s="83">
        <v>27131</v>
      </c>
      <c r="C886" s="83">
        <v>1526</v>
      </c>
      <c r="D886" s="83">
        <v>2955</v>
      </c>
      <c r="E886" s="83">
        <v>4</v>
      </c>
      <c r="F886" s="85">
        <f t="shared" si="40"/>
        <v>6452</v>
      </c>
      <c r="G886" s="83">
        <v>35016</v>
      </c>
      <c r="H886" s="83">
        <v>120.71000000000001</v>
      </c>
      <c r="I886" s="83">
        <v>10.050000000000001</v>
      </c>
      <c r="J886" s="83">
        <v>24.130000000000003</v>
      </c>
      <c r="K886" s="83">
        <v>0</v>
      </c>
      <c r="L886" s="83">
        <f t="shared" si="39"/>
        <v>367.76000000000005</v>
      </c>
      <c r="M886" s="83">
        <v>522.65000000000009</v>
      </c>
      <c r="N886">
        <f t="shared" si="41"/>
        <v>28858</v>
      </c>
    </row>
    <row r="887" spans="1:14">
      <c r="A887">
        <v>28861</v>
      </c>
      <c r="B887" s="83">
        <v>40865</v>
      </c>
      <c r="C887" s="83">
        <v>1828</v>
      </c>
      <c r="D887" s="83">
        <v>3400</v>
      </c>
      <c r="E887" s="83">
        <v>853</v>
      </c>
      <c r="F887" s="85">
        <f t="shared" si="40"/>
        <v>8369</v>
      </c>
      <c r="G887" s="83">
        <v>51659</v>
      </c>
      <c r="H887" s="83">
        <v>966.97869999999989</v>
      </c>
      <c r="I887" s="83">
        <v>36.098599999999998</v>
      </c>
      <c r="J887" s="83">
        <v>61.791300000000007</v>
      </c>
      <c r="K887" s="83">
        <v>22.746599999999997</v>
      </c>
      <c r="L887" s="83">
        <f t="shared" si="39"/>
        <v>33.777100000000075</v>
      </c>
      <c r="M887" s="83">
        <v>1121.3923</v>
      </c>
      <c r="N887">
        <f t="shared" si="41"/>
        <v>28861</v>
      </c>
    </row>
    <row r="888" spans="1:14">
      <c r="A888">
        <v>28875</v>
      </c>
      <c r="B888" s="83">
        <v>24822</v>
      </c>
      <c r="C888" s="83">
        <v>1831</v>
      </c>
      <c r="D888" s="83">
        <v>3479</v>
      </c>
      <c r="E888" s="83">
        <v>271</v>
      </c>
      <c r="F888" s="85">
        <f t="shared" si="40"/>
        <v>19551</v>
      </c>
      <c r="G888" s="83">
        <v>46292</v>
      </c>
      <c r="H888" s="83">
        <v>202.88</v>
      </c>
      <c r="I888" s="83">
        <v>7.7600000000000016</v>
      </c>
      <c r="J888" s="83">
        <v>12.49</v>
      </c>
      <c r="K888" s="83">
        <v>0.22</v>
      </c>
      <c r="L888" s="83">
        <f t="shared" si="39"/>
        <v>68.900000000000006</v>
      </c>
      <c r="M888" s="83">
        <v>292.25</v>
      </c>
      <c r="N888">
        <f t="shared" si="41"/>
        <v>28875</v>
      </c>
    </row>
    <row r="889" spans="1:14">
      <c r="A889">
        <v>31327</v>
      </c>
      <c r="B889" s="83">
        <v>22039</v>
      </c>
      <c r="C889" s="83">
        <v>3125</v>
      </c>
      <c r="D889" s="83">
        <v>2876</v>
      </c>
      <c r="E889" s="83">
        <v>426</v>
      </c>
      <c r="F889" s="85">
        <f t="shared" si="40"/>
        <v>7818</v>
      </c>
      <c r="G889" s="83">
        <v>30034</v>
      </c>
      <c r="H889" s="83">
        <v>283.83530000000002</v>
      </c>
      <c r="I889" s="83">
        <v>11.9672</v>
      </c>
      <c r="J889" s="83">
        <v>14.050199999999998</v>
      </c>
      <c r="K889" s="83">
        <v>1.0156000000000001</v>
      </c>
      <c r="L889" s="83">
        <f t="shared" si="39"/>
        <v>6.9334999999999427</v>
      </c>
      <c r="M889" s="83">
        <v>317.80179999999996</v>
      </c>
      <c r="N889">
        <f t="shared" si="41"/>
        <v>31327</v>
      </c>
    </row>
    <row r="890" spans="1:14">
      <c r="A890">
        <v>40491</v>
      </c>
      <c r="B890" s="83">
        <v>39972</v>
      </c>
      <c r="C890" s="83">
        <v>1934</v>
      </c>
      <c r="D890" s="83">
        <v>5153</v>
      </c>
      <c r="E890" s="83">
        <v>521</v>
      </c>
      <c r="F890" s="85">
        <f t="shared" si="40"/>
        <v>7006</v>
      </c>
      <c r="G890" s="83">
        <v>50718</v>
      </c>
      <c r="H890" s="83">
        <v>539.73270000000002</v>
      </c>
      <c r="I890" s="83">
        <v>13.8637</v>
      </c>
      <c r="J890" s="83">
        <v>68.063700000000011</v>
      </c>
      <c r="K890" s="83">
        <v>2.5502000000000002</v>
      </c>
      <c r="L890" s="83">
        <f t="shared" si="39"/>
        <v>20.636599999999977</v>
      </c>
      <c r="M890" s="83">
        <v>644.84690000000001</v>
      </c>
      <c r="N890">
        <f t="shared" si="41"/>
        <v>40491</v>
      </c>
    </row>
    <row r="891" spans="1:14">
      <c r="A891">
        <v>40492</v>
      </c>
      <c r="B891" s="83">
        <v>39563</v>
      </c>
      <c r="C891" s="83">
        <v>2608</v>
      </c>
      <c r="D891" s="83">
        <v>6908</v>
      </c>
      <c r="E891" s="83">
        <v>859</v>
      </c>
      <c r="F891" s="85">
        <f t="shared" si="40"/>
        <v>10619</v>
      </c>
      <c r="G891" s="83">
        <v>55341</v>
      </c>
      <c r="H891" s="83">
        <v>0</v>
      </c>
      <c r="I891" s="83">
        <v>0</v>
      </c>
      <c r="J891" s="83">
        <v>0</v>
      </c>
      <c r="K891" s="83">
        <v>0</v>
      </c>
      <c r="L891" s="83">
        <f t="shared" ref="L891:L903" si="42">M891-H891-I891-J891-K891</f>
        <v>0</v>
      </c>
      <c r="M891" s="83">
        <v>0</v>
      </c>
      <c r="N891">
        <f t="shared" si="41"/>
        <v>40492</v>
      </c>
    </row>
    <row r="892" spans="1:14">
      <c r="A892">
        <v>40742</v>
      </c>
      <c r="B892" s="83">
        <v>40796</v>
      </c>
      <c r="C892" s="83">
        <v>1323</v>
      </c>
      <c r="D892" s="83">
        <v>3962</v>
      </c>
      <c r="E892" s="83">
        <v>639</v>
      </c>
      <c r="F892" s="85">
        <f t="shared" si="40"/>
        <v>5812</v>
      </c>
      <c r="G892" s="83">
        <v>49886</v>
      </c>
      <c r="H892" s="83">
        <v>0</v>
      </c>
      <c r="I892" s="83">
        <v>0</v>
      </c>
      <c r="J892" s="83">
        <v>0</v>
      </c>
      <c r="K892" s="83">
        <v>0</v>
      </c>
      <c r="L892" s="83">
        <f t="shared" si="42"/>
        <v>0</v>
      </c>
      <c r="M892" s="83">
        <v>0</v>
      </c>
      <c r="N892">
        <f t="shared" si="41"/>
        <v>40742</v>
      </c>
    </row>
    <row r="893" spans="1:14">
      <c r="A893">
        <v>40743</v>
      </c>
      <c r="B893" s="83">
        <v>63102</v>
      </c>
      <c r="C893" s="83">
        <v>5263</v>
      </c>
      <c r="D893" s="83">
        <v>6459</v>
      </c>
      <c r="E893" s="83">
        <v>943</v>
      </c>
      <c r="F893" s="85">
        <f t="shared" si="40"/>
        <v>21126</v>
      </c>
      <c r="G893" s="83">
        <v>86367</v>
      </c>
      <c r="H893" s="83">
        <v>0</v>
      </c>
      <c r="I893" s="83">
        <v>0</v>
      </c>
      <c r="J893" s="83">
        <v>0</v>
      </c>
      <c r="K893" s="83">
        <v>0</v>
      </c>
      <c r="L893" s="83">
        <f t="shared" si="42"/>
        <v>0</v>
      </c>
      <c r="M893" s="83">
        <v>0</v>
      </c>
      <c r="N893">
        <f t="shared" si="41"/>
        <v>40743</v>
      </c>
    </row>
    <row r="894" spans="1:14">
      <c r="A894">
        <v>40744</v>
      </c>
      <c r="B894" s="83">
        <v>12998</v>
      </c>
      <c r="C894" s="83">
        <v>606</v>
      </c>
      <c r="D894" s="83">
        <v>2133</v>
      </c>
      <c r="E894" s="83">
        <v>272</v>
      </c>
      <c r="F894" s="85">
        <f t="shared" si="40"/>
        <v>2863</v>
      </c>
      <c r="G894" s="83">
        <v>17660</v>
      </c>
      <c r="H894" s="83">
        <v>0</v>
      </c>
      <c r="I894" s="83">
        <v>0</v>
      </c>
      <c r="J894" s="83">
        <v>0</v>
      </c>
      <c r="K894" s="83">
        <v>0</v>
      </c>
      <c r="L894" s="83">
        <f t="shared" si="42"/>
        <v>0</v>
      </c>
      <c r="M894" s="83">
        <v>0</v>
      </c>
      <c r="N894">
        <f t="shared" si="41"/>
        <v>40744</v>
      </c>
    </row>
    <row r="895" spans="1:14">
      <c r="A895">
        <v>40745</v>
      </c>
      <c r="B895" s="83">
        <v>5964</v>
      </c>
      <c r="C895" s="83">
        <v>309</v>
      </c>
      <c r="D895" s="83">
        <v>654</v>
      </c>
      <c r="E895" s="83">
        <v>153</v>
      </c>
      <c r="F895" s="85">
        <f t="shared" si="40"/>
        <v>873</v>
      </c>
      <c r="G895" s="83">
        <v>7335</v>
      </c>
      <c r="H895" s="83">
        <v>0</v>
      </c>
      <c r="I895" s="83">
        <v>0</v>
      </c>
      <c r="J895" s="83">
        <v>0</v>
      </c>
      <c r="K895" s="83">
        <v>0</v>
      </c>
      <c r="L895" s="83">
        <f t="shared" si="42"/>
        <v>0</v>
      </c>
      <c r="M895" s="83">
        <v>0</v>
      </c>
      <c r="N895">
        <f t="shared" si="41"/>
        <v>40745</v>
      </c>
    </row>
    <row r="896" spans="1:14">
      <c r="A896">
        <v>40749</v>
      </c>
      <c r="B896" s="83">
        <v>25043</v>
      </c>
      <c r="C896" s="83">
        <v>5300</v>
      </c>
      <c r="D896" s="83">
        <v>7386</v>
      </c>
      <c r="E896" s="83">
        <v>372</v>
      </c>
      <c r="F896" s="85">
        <f t="shared" si="40"/>
        <v>7620</v>
      </c>
      <c r="G896" s="83">
        <v>35121</v>
      </c>
      <c r="H896" s="83">
        <v>0</v>
      </c>
      <c r="I896" s="83">
        <v>0</v>
      </c>
      <c r="J896" s="83">
        <v>0</v>
      </c>
      <c r="K896" s="83">
        <v>0</v>
      </c>
      <c r="L896" s="83">
        <f t="shared" si="42"/>
        <v>0</v>
      </c>
      <c r="M896" s="83">
        <v>0</v>
      </c>
      <c r="N896">
        <f t="shared" si="41"/>
        <v>40749</v>
      </c>
    </row>
    <row r="897" spans="1:14">
      <c r="A897">
        <v>40840</v>
      </c>
      <c r="B897" s="83">
        <v>26864</v>
      </c>
      <c r="C897" s="83">
        <v>1594</v>
      </c>
      <c r="D897" s="83">
        <v>1417</v>
      </c>
      <c r="E897" s="83">
        <v>353</v>
      </c>
      <c r="F897" s="85">
        <f t="shared" si="40"/>
        <v>3673</v>
      </c>
      <c r="G897" s="83">
        <v>30713</v>
      </c>
      <c r="H897" s="83">
        <v>407.57210000000003</v>
      </c>
      <c r="I897" s="83">
        <v>12.3192</v>
      </c>
      <c r="J897" s="83">
        <v>12.606300000000001</v>
      </c>
      <c r="K897" s="83">
        <v>6.8482000000000003</v>
      </c>
      <c r="L897" s="83">
        <f t="shared" si="42"/>
        <v>9.0223999999999069</v>
      </c>
      <c r="M897" s="83">
        <v>448.36819999999994</v>
      </c>
      <c r="N897">
        <f t="shared" si="41"/>
        <v>40840</v>
      </c>
    </row>
    <row r="898" spans="1:14">
      <c r="A898">
        <v>77649</v>
      </c>
      <c r="B898" s="83">
        <v>25771</v>
      </c>
      <c r="C898" s="83">
        <v>768</v>
      </c>
      <c r="D898" s="83">
        <v>1763</v>
      </c>
      <c r="E898" s="83">
        <v>163</v>
      </c>
      <c r="F898" s="85">
        <f t="shared" si="40"/>
        <v>2765</v>
      </c>
      <c r="G898" s="83">
        <v>29694</v>
      </c>
      <c r="H898" s="83">
        <v>0</v>
      </c>
      <c r="I898" s="83">
        <v>0</v>
      </c>
      <c r="J898" s="83">
        <v>0</v>
      </c>
      <c r="K898" s="83">
        <v>0</v>
      </c>
      <c r="L898" s="83">
        <f t="shared" si="42"/>
        <v>0</v>
      </c>
      <c r="M898" s="83">
        <v>0</v>
      </c>
      <c r="N898">
        <f t="shared" si="41"/>
        <v>77649</v>
      </c>
    </row>
    <row r="899" spans="1:14">
      <c r="A899">
        <v>77650</v>
      </c>
      <c r="B899" s="83">
        <v>25764</v>
      </c>
      <c r="C899" s="83">
        <v>1217</v>
      </c>
      <c r="D899" s="83">
        <v>2711</v>
      </c>
      <c r="E899" s="83">
        <v>316</v>
      </c>
      <c r="F899" s="85">
        <f t="shared" si="40"/>
        <v>4957</v>
      </c>
      <c r="G899" s="83">
        <v>32531</v>
      </c>
      <c r="H899" s="83">
        <v>0</v>
      </c>
      <c r="I899" s="83">
        <v>0</v>
      </c>
      <c r="J899" s="83">
        <v>0</v>
      </c>
      <c r="K899" s="83">
        <v>0</v>
      </c>
      <c r="L899" s="83">
        <f t="shared" si="42"/>
        <v>0</v>
      </c>
      <c r="M899" s="83">
        <v>0</v>
      </c>
      <c r="N899">
        <f t="shared" si="41"/>
        <v>77650</v>
      </c>
    </row>
    <row r="900" spans="1:14">
      <c r="A900">
        <v>77651</v>
      </c>
      <c r="B900" s="83">
        <v>36387</v>
      </c>
      <c r="C900" s="83">
        <v>1407</v>
      </c>
      <c r="D900" s="83">
        <v>4701</v>
      </c>
      <c r="E900" s="83">
        <v>737</v>
      </c>
      <c r="F900" s="85">
        <f t="shared" ref="F900:F903" si="43">G900-B900--C900-D900-E900</f>
        <v>4190</v>
      </c>
      <c r="G900" s="83">
        <v>44608</v>
      </c>
      <c r="H900" s="83">
        <v>0</v>
      </c>
      <c r="I900" s="83">
        <v>0</v>
      </c>
      <c r="J900" s="83">
        <v>0</v>
      </c>
      <c r="K900" s="83">
        <v>0</v>
      </c>
      <c r="L900" s="83">
        <f t="shared" si="42"/>
        <v>0</v>
      </c>
      <c r="M900" s="83">
        <v>0</v>
      </c>
      <c r="N900">
        <f t="shared" ref="N900:N903" si="44">INT(A900)</f>
        <v>77651</v>
      </c>
    </row>
    <row r="901" spans="1:14">
      <c r="A901">
        <v>77652</v>
      </c>
      <c r="B901" s="83">
        <v>27027</v>
      </c>
      <c r="C901" s="83">
        <v>1918</v>
      </c>
      <c r="D901" s="83">
        <v>876</v>
      </c>
      <c r="E901" s="83">
        <v>451</v>
      </c>
      <c r="F901" s="85">
        <f t="shared" si="43"/>
        <v>5320</v>
      </c>
      <c r="G901" s="83">
        <v>31756</v>
      </c>
      <c r="H901" s="83">
        <v>0</v>
      </c>
      <c r="I901" s="83">
        <v>0</v>
      </c>
      <c r="J901" s="83">
        <v>0</v>
      </c>
      <c r="K901" s="83">
        <v>0</v>
      </c>
      <c r="L901" s="83">
        <f t="shared" si="42"/>
        <v>0</v>
      </c>
      <c r="M901" s="83">
        <v>0</v>
      </c>
      <c r="N901">
        <f t="shared" si="44"/>
        <v>77652</v>
      </c>
    </row>
    <row r="902" spans="1:14">
      <c r="A902">
        <v>77753</v>
      </c>
      <c r="B902" s="83">
        <v>3700</v>
      </c>
      <c r="C902" s="83">
        <v>4092</v>
      </c>
      <c r="D902" s="83">
        <v>232</v>
      </c>
      <c r="E902" s="83">
        <v>4</v>
      </c>
      <c r="F902" s="85">
        <f t="shared" si="43"/>
        <v>13830</v>
      </c>
      <c r="G902" s="83">
        <v>13674</v>
      </c>
      <c r="H902" s="83">
        <v>46.346700000000006</v>
      </c>
      <c r="I902" s="83">
        <v>22.429600000000001</v>
      </c>
      <c r="J902" s="83">
        <v>0.62509999999999999</v>
      </c>
      <c r="K902" s="83">
        <v>0</v>
      </c>
      <c r="L902" s="83">
        <f t="shared" si="42"/>
        <v>14.978699999999993</v>
      </c>
      <c r="M902" s="83">
        <v>84.380099999999999</v>
      </c>
      <c r="N902">
        <f t="shared" si="44"/>
        <v>77753</v>
      </c>
    </row>
    <row r="903" spans="1:14">
      <c r="A903" t="e">
        <v>#VALUE!</v>
      </c>
      <c r="B903">
        <v>79535488.191</v>
      </c>
      <c r="C903">
        <v>10277389</v>
      </c>
      <c r="D903">
        <v>16357688.889999999</v>
      </c>
      <c r="E903">
        <v>2038914.18</v>
      </c>
      <c r="F903" s="86">
        <f t="shared" si="43"/>
        <v>33788747.476000004</v>
      </c>
      <c r="G903">
        <v>121443449.737</v>
      </c>
      <c r="H903">
        <v>27997254.698599998</v>
      </c>
      <c r="I903">
        <v>4719551.8942000009</v>
      </c>
      <c r="J903">
        <v>9162893.7725000028</v>
      </c>
      <c r="K903">
        <v>1055058.2051999997</v>
      </c>
      <c r="L903">
        <f t="shared" si="42"/>
        <v>-6074266.7056001127</v>
      </c>
      <c r="M903">
        <v>36860491.864899889</v>
      </c>
      <c r="N903" t="e">
        <f t="shared" si="44"/>
        <v>#VALUE!</v>
      </c>
    </row>
  </sheetData>
  <sheetProtection algorithmName="SHA-512" hashValue="M42uJ8m+wvvIdUaUUUfYb3vjHIFYhvv9lc3ghwxbYKz3DVu/Ow6oWD4cWKpVfCJg7nCA0ojDZmhuHdBR/Yw38w==" saltValue="Eu9bQ5RkJaLwL4gnDjBAzA==" spinCount="100000" sheet="1" objects="1" scenarios="1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ABA59-1254-4BDA-B302-D6FC74B54721}">
  <dimension ref="A1:R903"/>
  <sheetViews>
    <sheetView workbookViewId="0">
      <pane xSplit="1" ySplit="16" topLeftCell="B17" activePane="bottomRight" state="frozen"/>
      <selection pane="topRight" activeCell="B1" sqref="B1"/>
      <selection pane="bottomLeft" activeCell="A17" sqref="A17"/>
      <selection pane="bottomRight" activeCell="B17" sqref="B17"/>
    </sheetView>
  </sheetViews>
  <sheetFormatPr defaultRowHeight="14.5"/>
  <cols>
    <col min="2" max="5" width="8.90625" bestFit="1" customWidth="1"/>
    <col min="6" max="6" width="10.6328125" style="84" customWidth="1"/>
    <col min="7" max="11" width="8.90625" bestFit="1" customWidth="1"/>
    <col min="12" max="12" width="12.453125" style="163" bestFit="1" customWidth="1"/>
    <col min="13" max="13" width="9.90625" bestFit="1" customWidth="1"/>
  </cols>
  <sheetData>
    <row r="1" spans="1:14" s="87" customFormat="1">
      <c r="B1" s="87" t="s">
        <v>1841</v>
      </c>
      <c r="C1" s="87" t="s">
        <v>1842</v>
      </c>
      <c r="D1" s="87" t="s">
        <v>1843</v>
      </c>
      <c r="E1" s="87" t="s">
        <v>1844</v>
      </c>
      <c r="F1" s="88"/>
      <c r="G1" s="87" t="s">
        <v>1845</v>
      </c>
      <c r="H1" s="87" t="s">
        <v>1846</v>
      </c>
      <c r="I1" s="87" t="s">
        <v>1847</v>
      </c>
      <c r="J1" s="87" t="s">
        <v>1848</v>
      </c>
      <c r="K1" s="87" t="s">
        <v>1849</v>
      </c>
      <c r="L1" s="161"/>
      <c r="M1" s="87" t="s">
        <v>1850</v>
      </c>
    </row>
    <row r="2" spans="1:14" s="89" customFormat="1" ht="87">
      <c r="A2" s="89" t="s">
        <v>1851</v>
      </c>
      <c r="B2" s="89" t="s">
        <v>1852</v>
      </c>
      <c r="C2" s="89" t="s">
        <v>1853</v>
      </c>
      <c r="D2" s="89" t="s">
        <v>1854</v>
      </c>
      <c r="E2" s="89" t="s">
        <v>1855</v>
      </c>
      <c r="F2" s="90"/>
      <c r="G2" s="89" t="s">
        <v>1856</v>
      </c>
      <c r="H2" s="89" t="s">
        <v>1857</v>
      </c>
      <c r="I2" s="89" t="s">
        <v>1858</v>
      </c>
      <c r="J2" s="89" t="s">
        <v>1859</v>
      </c>
      <c r="K2" s="89" t="s">
        <v>1860</v>
      </c>
      <c r="L2" s="162"/>
      <c r="M2" s="89" t="s">
        <v>1861</v>
      </c>
    </row>
    <row r="3" spans="1:14" hidden="1">
      <c r="A3">
        <v>2548</v>
      </c>
      <c r="B3" s="83">
        <v>25285</v>
      </c>
      <c r="C3" s="83">
        <v>2940</v>
      </c>
      <c r="D3" s="83">
        <v>2531</v>
      </c>
      <c r="E3" s="83">
        <v>243</v>
      </c>
      <c r="F3" s="85">
        <f>G3-B3-C3-D3-E3</f>
        <v>56</v>
      </c>
      <c r="G3" s="83">
        <v>31055</v>
      </c>
      <c r="H3" s="83">
        <v>0</v>
      </c>
      <c r="I3" s="83">
        <v>0</v>
      </c>
      <c r="J3" s="83">
        <v>0</v>
      </c>
      <c r="K3" s="83">
        <v>0</v>
      </c>
      <c r="L3" s="163">
        <f t="shared" ref="L3:L66" si="0">M3-H3-I3-J3-K3</f>
        <v>0</v>
      </c>
      <c r="M3" s="83">
        <v>0</v>
      </c>
      <c r="N3">
        <f>INT(A3)</f>
        <v>2548</v>
      </c>
    </row>
    <row r="4" spans="1:14" hidden="1">
      <c r="A4">
        <v>2653</v>
      </c>
      <c r="B4" s="83">
        <v>14442</v>
      </c>
      <c r="C4" s="83">
        <v>1626</v>
      </c>
      <c r="D4" s="83">
        <v>658</v>
      </c>
      <c r="E4" s="83">
        <v>321</v>
      </c>
      <c r="F4" s="85">
        <f t="shared" ref="F4:F67" si="1">G4-B4-C4-D4-E4</f>
        <v>2951</v>
      </c>
      <c r="G4" s="83">
        <v>19998</v>
      </c>
      <c r="H4" s="83">
        <v>0</v>
      </c>
      <c r="I4" s="83">
        <v>0</v>
      </c>
      <c r="J4" s="83">
        <v>0</v>
      </c>
      <c r="K4" s="83">
        <v>0</v>
      </c>
      <c r="L4" s="163">
        <f t="shared" si="0"/>
        <v>0</v>
      </c>
      <c r="M4" s="83">
        <v>0</v>
      </c>
      <c r="N4">
        <f t="shared" ref="N4:N67" si="2">INT(A4)</f>
        <v>2653</v>
      </c>
    </row>
    <row r="5" spans="1:14" hidden="1">
      <c r="A5">
        <v>4007</v>
      </c>
      <c r="B5" s="83">
        <v>30187</v>
      </c>
      <c r="C5" s="83">
        <v>1692</v>
      </c>
      <c r="D5" s="83">
        <v>1871</v>
      </c>
      <c r="E5" s="83">
        <v>208</v>
      </c>
      <c r="F5" s="85">
        <f t="shared" si="1"/>
        <v>3934</v>
      </c>
      <c r="G5" s="83">
        <v>37892</v>
      </c>
      <c r="H5" s="83">
        <v>332.55</v>
      </c>
      <c r="I5" s="83">
        <v>7.2600000000000007</v>
      </c>
      <c r="J5" s="83">
        <v>5.64</v>
      </c>
      <c r="K5" s="83">
        <v>1.7000000000000002</v>
      </c>
      <c r="L5" s="163">
        <f t="shared" si="0"/>
        <v>14.550000000000033</v>
      </c>
      <c r="M5" s="83">
        <v>361.70000000000005</v>
      </c>
      <c r="N5">
        <f t="shared" si="2"/>
        <v>4007</v>
      </c>
    </row>
    <row r="6" spans="1:14" hidden="1">
      <c r="A6">
        <v>10660</v>
      </c>
      <c r="B6" s="83">
        <v>189090</v>
      </c>
      <c r="C6" s="83">
        <v>75153</v>
      </c>
      <c r="D6" s="83">
        <v>65005</v>
      </c>
      <c r="E6" s="83">
        <v>5736</v>
      </c>
      <c r="F6" s="85">
        <f t="shared" si="1"/>
        <v>102718</v>
      </c>
      <c r="G6" s="83">
        <v>437702</v>
      </c>
      <c r="H6" s="83">
        <v>30693.268100000001</v>
      </c>
      <c r="I6" s="83">
        <v>4150.7</v>
      </c>
      <c r="J6" s="83">
        <v>4438.9381000000003</v>
      </c>
      <c r="K6" s="83">
        <v>508.91410000000002</v>
      </c>
      <c r="L6" s="163">
        <f t="shared" si="0"/>
        <v>3800.9081999999953</v>
      </c>
      <c r="M6" s="83">
        <v>43592.728499999997</v>
      </c>
      <c r="N6">
        <f t="shared" si="2"/>
        <v>10660</v>
      </c>
    </row>
    <row r="7" spans="1:14" hidden="1">
      <c r="A7">
        <v>10661</v>
      </c>
      <c r="B7" s="83">
        <v>404585</v>
      </c>
      <c r="C7" s="83">
        <v>140858</v>
      </c>
      <c r="D7" s="83">
        <v>111026</v>
      </c>
      <c r="E7" s="83">
        <v>13331</v>
      </c>
      <c r="F7" s="85">
        <f t="shared" si="1"/>
        <v>111451</v>
      </c>
      <c r="G7" s="83">
        <v>781251</v>
      </c>
      <c r="H7" s="83">
        <v>49639.580399999999</v>
      </c>
      <c r="I7" s="83">
        <v>9692.7895000000008</v>
      </c>
      <c r="J7" s="83">
        <v>8476.3086000000003</v>
      </c>
      <c r="K7" s="83">
        <v>945.01920000000007</v>
      </c>
      <c r="L7" s="163">
        <f t="shared" si="0"/>
        <v>4925.8675000000121</v>
      </c>
      <c r="M7" s="83">
        <v>73679.565200000012</v>
      </c>
      <c r="N7">
        <f t="shared" si="2"/>
        <v>10661</v>
      </c>
    </row>
    <row r="8" spans="1:14" hidden="1">
      <c r="A8">
        <v>10662</v>
      </c>
      <c r="B8" s="83">
        <v>523846</v>
      </c>
      <c r="C8" s="83">
        <v>158410</v>
      </c>
      <c r="D8" s="83">
        <v>122577</v>
      </c>
      <c r="E8" s="83">
        <v>11655</v>
      </c>
      <c r="F8" s="85">
        <f t="shared" si="1"/>
        <v>190069</v>
      </c>
      <c r="G8" s="83">
        <v>1006557</v>
      </c>
      <c r="H8" s="83">
        <v>57861.276899999997</v>
      </c>
      <c r="I8" s="83">
        <v>17422.202700000002</v>
      </c>
      <c r="J8" s="83">
        <v>6292.6379000000006</v>
      </c>
      <c r="K8" s="83">
        <v>673.09930000000008</v>
      </c>
      <c r="L8" s="163">
        <f t="shared" si="0"/>
        <v>5706.6012000000001</v>
      </c>
      <c r="M8" s="83">
        <v>87955.817999999999</v>
      </c>
      <c r="N8">
        <f t="shared" si="2"/>
        <v>10662</v>
      </c>
    </row>
    <row r="9" spans="1:14" hidden="1">
      <c r="A9">
        <v>10663</v>
      </c>
      <c r="B9" s="83">
        <v>223890</v>
      </c>
      <c r="C9" s="83">
        <v>98702</v>
      </c>
      <c r="D9" s="83">
        <v>47307</v>
      </c>
      <c r="E9" s="83">
        <v>5655</v>
      </c>
      <c r="F9" s="85">
        <f t="shared" si="1"/>
        <v>70809</v>
      </c>
      <c r="G9" s="83">
        <v>446363</v>
      </c>
      <c r="H9" s="83">
        <v>32091.0072</v>
      </c>
      <c r="I9" s="83">
        <v>11272.084699999999</v>
      </c>
      <c r="J9" s="83">
        <v>3124.3312999999998</v>
      </c>
      <c r="K9" s="83">
        <v>329.68309999999997</v>
      </c>
      <c r="L9" s="163">
        <f t="shared" si="0"/>
        <v>5586.9153000000006</v>
      </c>
      <c r="M9" s="83">
        <v>52404.0216</v>
      </c>
      <c r="N9">
        <f t="shared" si="2"/>
        <v>10663</v>
      </c>
    </row>
    <row r="10" spans="1:14" hidden="1">
      <c r="A10">
        <v>10664</v>
      </c>
      <c r="B10" s="83">
        <v>384808</v>
      </c>
      <c r="C10" s="83">
        <v>75239</v>
      </c>
      <c r="D10" s="83">
        <v>127335</v>
      </c>
      <c r="E10" s="83">
        <v>16490</v>
      </c>
      <c r="F10" s="85">
        <f t="shared" si="1"/>
        <v>82715</v>
      </c>
      <c r="G10" s="83">
        <v>686587</v>
      </c>
      <c r="H10" s="83">
        <v>60344.877899999992</v>
      </c>
      <c r="I10" s="83">
        <v>4156.7556000000004</v>
      </c>
      <c r="J10" s="83">
        <v>8296.7281000000003</v>
      </c>
      <c r="K10" s="83">
        <v>1014.6343999999999</v>
      </c>
      <c r="L10" s="163">
        <f t="shared" si="0"/>
        <v>3343.8579999999993</v>
      </c>
      <c r="M10" s="83">
        <v>77156.853999999992</v>
      </c>
      <c r="N10">
        <f t="shared" si="2"/>
        <v>10664</v>
      </c>
    </row>
    <row r="11" spans="1:14" hidden="1">
      <c r="A11">
        <v>10665</v>
      </c>
      <c r="B11" s="83">
        <v>162982</v>
      </c>
      <c r="C11" s="83">
        <v>93007</v>
      </c>
      <c r="D11" s="83">
        <v>68754</v>
      </c>
      <c r="E11" s="83">
        <v>5381</v>
      </c>
      <c r="F11" s="85">
        <f t="shared" si="1"/>
        <v>45416</v>
      </c>
      <c r="G11" s="83">
        <v>375540</v>
      </c>
      <c r="H11" s="83">
        <v>25294.896499999999</v>
      </c>
      <c r="I11" s="83">
        <v>6453.3060999999998</v>
      </c>
      <c r="J11" s="83">
        <v>5546.108400000001</v>
      </c>
      <c r="K11" s="83">
        <v>404.12219999999996</v>
      </c>
      <c r="L11" s="163">
        <f t="shared" si="0"/>
        <v>1577.7293000000061</v>
      </c>
      <c r="M11" s="83">
        <v>39276.162500000006</v>
      </c>
      <c r="N11">
        <f t="shared" si="2"/>
        <v>10665</v>
      </c>
    </row>
    <row r="12" spans="1:14" hidden="1">
      <c r="A12">
        <v>10666</v>
      </c>
      <c r="B12" s="83">
        <v>400697</v>
      </c>
      <c r="C12" s="83">
        <v>125201</v>
      </c>
      <c r="D12" s="83">
        <v>175179</v>
      </c>
      <c r="E12" s="83">
        <v>18135</v>
      </c>
      <c r="F12" s="85">
        <f t="shared" si="1"/>
        <v>96008</v>
      </c>
      <c r="G12" s="83">
        <v>815220</v>
      </c>
      <c r="H12" s="83">
        <v>159468.71999999997</v>
      </c>
      <c r="I12" s="83">
        <v>16922.489999999994</v>
      </c>
      <c r="J12" s="83">
        <v>20202.059999999998</v>
      </c>
      <c r="K12" s="83">
        <v>2359.42</v>
      </c>
      <c r="L12" s="163">
        <f t="shared" si="0"/>
        <v>10405.500000000042</v>
      </c>
      <c r="M12" s="83">
        <v>209358.19</v>
      </c>
      <c r="N12">
        <f t="shared" si="2"/>
        <v>10666</v>
      </c>
    </row>
    <row r="13" spans="1:14" hidden="1">
      <c r="A13">
        <v>10667</v>
      </c>
      <c r="B13" s="83">
        <v>339514</v>
      </c>
      <c r="C13" s="83">
        <v>64939</v>
      </c>
      <c r="D13" s="83">
        <v>97641</v>
      </c>
      <c r="E13" s="83">
        <v>15883</v>
      </c>
      <c r="F13" s="85">
        <f t="shared" si="1"/>
        <v>8793</v>
      </c>
      <c r="G13" s="83">
        <v>526770</v>
      </c>
      <c r="H13" s="83">
        <v>59532</v>
      </c>
      <c r="I13" s="83">
        <v>5181</v>
      </c>
      <c r="J13" s="83">
        <v>8064</v>
      </c>
      <c r="K13" s="83">
        <v>1209</v>
      </c>
      <c r="L13" s="163">
        <f t="shared" si="0"/>
        <v>5752</v>
      </c>
      <c r="M13" s="83">
        <v>79738</v>
      </c>
      <c r="N13">
        <f t="shared" si="2"/>
        <v>10667</v>
      </c>
    </row>
    <row r="14" spans="1:14" hidden="1">
      <c r="A14">
        <v>10668</v>
      </c>
      <c r="B14" s="83">
        <v>295855</v>
      </c>
      <c r="C14" s="83">
        <v>64323</v>
      </c>
      <c r="D14" s="83">
        <v>112448</v>
      </c>
      <c r="E14" s="83">
        <v>11230</v>
      </c>
      <c r="F14" s="85">
        <f t="shared" si="1"/>
        <v>100753</v>
      </c>
      <c r="G14" s="83">
        <v>584609</v>
      </c>
      <c r="H14" s="83">
        <v>65005.08</v>
      </c>
      <c r="I14" s="83">
        <v>5419.4499999999989</v>
      </c>
      <c r="J14" s="83">
        <v>11255.730000000001</v>
      </c>
      <c r="K14" s="83">
        <v>1392.49</v>
      </c>
      <c r="L14" s="163">
        <f t="shared" si="0"/>
        <v>11384.309999999998</v>
      </c>
      <c r="M14" s="83">
        <v>94457.06</v>
      </c>
      <c r="N14">
        <f t="shared" si="2"/>
        <v>10668</v>
      </c>
    </row>
    <row r="15" spans="1:14" hidden="1">
      <c r="A15">
        <v>10669</v>
      </c>
      <c r="B15" s="83">
        <v>372350</v>
      </c>
      <c r="C15" s="83">
        <v>78363</v>
      </c>
      <c r="D15" s="83">
        <v>194059</v>
      </c>
      <c r="E15" s="83">
        <v>19938</v>
      </c>
      <c r="F15" s="85">
        <f t="shared" si="1"/>
        <v>111508</v>
      </c>
      <c r="G15" s="83">
        <v>776218</v>
      </c>
      <c r="H15" s="83">
        <v>92639.613100000017</v>
      </c>
      <c r="I15" s="83">
        <v>7037.5482999999995</v>
      </c>
      <c r="J15" s="83">
        <v>20524.890000000003</v>
      </c>
      <c r="K15" s="83">
        <v>2728.1094000000007</v>
      </c>
      <c r="L15" s="163">
        <f t="shared" si="0"/>
        <v>15712.615399999999</v>
      </c>
      <c r="M15" s="83">
        <v>138642.77620000002</v>
      </c>
      <c r="N15">
        <f t="shared" si="2"/>
        <v>10669</v>
      </c>
    </row>
    <row r="16" spans="1:14" hidden="1">
      <c r="A16">
        <v>10670</v>
      </c>
      <c r="B16" s="83">
        <v>433923</v>
      </c>
      <c r="C16" s="83">
        <v>112443</v>
      </c>
      <c r="D16" s="83">
        <v>96053</v>
      </c>
      <c r="E16" s="83">
        <v>10052</v>
      </c>
      <c r="F16" s="85">
        <f t="shared" si="1"/>
        <v>69773</v>
      </c>
      <c r="G16" s="83">
        <v>722244</v>
      </c>
      <c r="H16" s="83">
        <v>92074.36</v>
      </c>
      <c r="I16" s="83">
        <v>10985.41</v>
      </c>
      <c r="J16" s="83">
        <v>9473</v>
      </c>
      <c r="K16" s="83">
        <v>1464.13</v>
      </c>
      <c r="L16" s="163">
        <f t="shared" si="0"/>
        <v>5050.2900000000018</v>
      </c>
      <c r="M16" s="83">
        <v>119047.19</v>
      </c>
      <c r="N16">
        <f t="shared" si="2"/>
        <v>10670</v>
      </c>
    </row>
    <row r="17" spans="1:14">
      <c r="A17">
        <v>10671</v>
      </c>
      <c r="B17" s="83">
        <v>434901</v>
      </c>
      <c r="C17" s="83">
        <v>84687</v>
      </c>
      <c r="D17" s="83">
        <v>126662</v>
      </c>
      <c r="E17" s="83">
        <v>13166</v>
      </c>
      <c r="F17" s="85">
        <f t="shared" si="1"/>
        <v>70009</v>
      </c>
      <c r="G17" s="83">
        <v>729425</v>
      </c>
      <c r="H17" s="83">
        <v>105722.2858</v>
      </c>
      <c r="I17" s="83">
        <v>7550.5121000000008</v>
      </c>
      <c r="J17" s="83">
        <v>14602.746000000001</v>
      </c>
      <c r="K17" s="83">
        <v>1785.2933</v>
      </c>
      <c r="L17" s="163">
        <f t="shared" si="0"/>
        <v>8717.1550000000097</v>
      </c>
      <c r="M17" s="83">
        <v>138377.99220000001</v>
      </c>
      <c r="N17">
        <f t="shared" si="2"/>
        <v>10671</v>
      </c>
    </row>
    <row r="18" spans="1:14" hidden="1">
      <c r="A18">
        <v>10672</v>
      </c>
      <c r="B18" s="83">
        <v>426798</v>
      </c>
      <c r="C18" s="83">
        <v>95456</v>
      </c>
      <c r="D18" s="83">
        <v>145963</v>
      </c>
      <c r="E18" s="83">
        <v>16037</v>
      </c>
      <c r="F18" s="85">
        <f t="shared" si="1"/>
        <v>55400</v>
      </c>
      <c r="G18" s="83">
        <v>739654</v>
      </c>
      <c r="H18" s="83">
        <v>72796.399999999994</v>
      </c>
      <c r="I18" s="83">
        <v>8345.5499999999993</v>
      </c>
      <c r="J18" s="83">
        <v>15848.970000000001</v>
      </c>
      <c r="K18" s="83">
        <v>1657.51</v>
      </c>
      <c r="L18" s="163">
        <f t="shared" si="0"/>
        <v>10460641.07</v>
      </c>
      <c r="M18" s="83">
        <v>10559289.500000002</v>
      </c>
      <c r="N18">
        <f t="shared" si="2"/>
        <v>10672</v>
      </c>
    </row>
    <row r="19" spans="1:14" hidden="1">
      <c r="A19">
        <v>10673</v>
      </c>
      <c r="B19" s="83">
        <v>305154</v>
      </c>
      <c r="C19" s="83">
        <v>39992</v>
      </c>
      <c r="D19" s="83">
        <v>115608</v>
      </c>
      <c r="E19" s="83">
        <v>9866</v>
      </c>
      <c r="F19" s="85">
        <f t="shared" si="1"/>
        <v>70628</v>
      </c>
      <c r="G19" s="83">
        <v>541248</v>
      </c>
      <c r="H19" s="83">
        <v>46002.536499999995</v>
      </c>
      <c r="I19" s="83">
        <v>3077.5868</v>
      </c>
      <c r="J19" s="83">
        <v>6960.6773999999996</v>
      </c>
      <c r="K19" s="83">
        <v>1144.8848</v>
      </c>
      <c r="L19" s="163">
        <f t="shared" si="0"/>
        <v>4078.8161000000082</v>
      </c>
      <c r="M19" s="83">
        <v>61264.501600000003</v>
      </c>
      <c r="N19">
        <f t="shared" si="2"/>
        <v>10673</v>
      </c>
    </row>
    <row r="20" spans="1:14" hidden="1">
      <c r="A20">
        <v>10674</v>
      </c>
      <c r="B20" s="83">
        <v>432905</v>
      </c>
      <c r="C20" s="83">
        <v>69566</v>
      </c>
      <c r="D20" s="83">
        <v>119729</v>
      </c>
      <c r="E20" s="83">
        <v>17762</v>
      </c>
      <c r="F20" s="85">
        <f t="shared" si="1"/>
        <v>117373</v>
      </c>
      <c r="G20" s="83">
        <v>757335</v>
      </c>
      <c r="H20" s="83">
        <v>91603.3073</v>
      </c>
      <c r="I20" s="83">
        <v>4516.7087000000001</v>
      </c>
      <c r="J20" s="83">
        <v>11225.5149</v>
      </c>
      <c r="K20" s="83">
        <v>1499.6617999999999</v>
      </c>
      <c r="L20" s="163">
        <f t="shared" si="0"/>
        <v>11580.997100000022</v>
      </c>
      <c r="M20" s="83">
        <v>120426.18980000002</v>
      </c>
      <c r="N20">
        <f t="shared" si="2"/>
        <v>10674</v>
      </c>
    </row>
    <row r="21" spans="1:14" hidden="1">
      <c r="A21">
        <v>10675</v>
      </c>
      <c r="B21" s="83">
        <v>302673</v>
      </c>
      <c r="C21" s="83">
        <v>43731</v>
      </c>
      <c r="D21" s="83">
        <v>73474</v>
      </c>
      <c r="E21" s="83">
        <v>7231</v>
      </c>
      <c r="F21" s="85">
        <f t="shared" si="1"/>
        <v>42860</v>
      </c>
      <c r="G21" s="83">
        <v>469969</v>
      </c>
      <c r="H21" s="83">
        <v>68893.750299999985</v>
      </c>
      <c r="I21" s="83">
        <v>4582.2709999999997</v>
      </c>
      <c r="J21" s="83">
        <v>9029.0058999999983</v>
      </c>
      <c r="K21" s="83">
        <v>1180.4947000000002</v>
      </c>
      <c r="L21" s="163">
        <f t="shared" si="0"/>
        <v>3797.337300000022</v>
      </c>
      <c r="M21" s="83">
        <v>87482.859200000006</v>
      </c>
      <c r="N21">
        <f t="shared" si="2"/>
        <v>10675</v>
      </c>
    </row>
    <row r="22" spans="1:14" hidden="1">
      <c r="A22">
        <v>10676</v>
      </c>
      <c r="B22" s="83">
        <v>417204</v>
      </c>
      <c r="C22" s="83">
        <v>96471</v>
      </c>
      <c r="D22" s="83">
        <v>176383</v>
      </c>
      <c r="E22" s="83">
        <v>133</v>
      </c>
      <c r="F22" s="85">
        <f t="shared" si="1"/>
        <v>66945</v>
      </c>
      <c r="G22" s="83">
        <v>757136</v>
      </c>
      <c r="H22" s="83">
        <v>87511.700000000012</v>
      </c>
      <c r="I22" s="83">
        <v>8996.3700000000008</v>
      </c>
      <c r="J22" s="83">
        <v>14145.15</v>
      </c>
      <c r="K22" s="83">
        <v>1500.98</v>
      </c>
      <c r="L22" s="163">
        <f t="shared" si="0"/>
        <v>755.36999999996397</v>
      </c>
      <c r="M22" s="83">
        <v>112909.56999999998</v>
      </c>
      <c r="N22">
        <f t="shared" si="2"/>
        <v>10676</v>
      </c>
    </row>
    <row r="23" spans="1:14" hidden="1">
      <c r="A23">
        <v>10677</v>
      </c>
      <c r="B23" s="83">
        <v>475172</v>
      </c>
      <c r="C23" s="83">
        <v>120929</v>
      </c>
      <c r="D23" s="83">
        <v>201348</v>
      </c>
      <c r="E23" s="83">
        <v>18541</v>
      </c>
      <c r="F23" s="85">
        <f t="shared" si="1"/>
        <v>112881</v>
      </c>
      <c r="G23" s="83">
        <v>928871</v>
      </c>
      <c r="H23" s="83">
        <v>47700.490000000005</v>
      </c>
      <c r="I23" s="83">
        <v>6264.87</v>
      </c>
      <c r="J23" s="83">
        <v>10187.469999999998</v>
      </c>
      <c r="K23" s="83">
        <v>1091.9299999999998</v>
      </c>
      <c r="L23" s="163">
        <f t="shared" si="0"/>
        <v>7605.7900000000009</v>
      </c>
      <c r="M23" s="83">
        <v>72850.55</v>
      </c>
      <c r="N23">
        <f t="shared" si="2"/>
        <v>10677</v>
      </c>
    </row>
    <row r="24" spans="1:14" hidden="1">
      <c r="A24">
        <v>10678</v>
      </c>
      <c r="B24" s="83">
        <v>302512</v>
      </c>
      <c r="C24" s="83">
        <v>61071</v>
      </c>
      <c r="D24" s="83">
        <v>121639</v>
      </c>
      <c r="E24" s="83">
        <v>13060</v>
      </c>
      <c r="F24" s="85">
        <f t="shared" si="1"/>
        <v>91403</v>
      </c>
      <c r="G24" s="83">
        <v>589685</v>
      </c>
      <c r="H24" s="83">
        <v>30979.780000000002</v>
      </c>
      <c r="I24" s="83">
        <v>2457.2800000000002</v>
      </c>
      <c r="J24" s="83">
        <v>5528.84</v>
      </c>
      <c r="K24" s="83">
        <v>623.2299999999999</v>
      </c>
      <c r="L24" s="163">
        <f t="shared" si="0"/>
        <v>5154.1999999999916</v>
      </c>
      <c r="M24" s="83">
        <v>44743.329999999994</v>
      </c>
      <c r="N24">
        <f t="shared" si="2"/>
        <v>10678</v>
      </c>
    </row>
    <row r="25" spans="1:14" hidden="1">
      <c r="A25">
        <v>10679</v>
      </c>
      <c r="B25" s="83">
        <v>310826</v>
      </c>
      <c r="C25" s="83">
        <v>92170</v>
      </c>
      <c r="D25" s="83">
        <v>108828</v>
      </c>
      <c r="E25" s="83">
        <v>10821</v>
      </c>
      <c r="F25" s="85">
        <f t="shared" si="1"/>
        <v>104610</v>
      </c>
      <c r="G25" s="83">
        <v>627255</v>
      </c>
      <c r="H25" s="83">
        <v>43854.350300000006</v>
      </c>
      <c r="I25" s="83">
        <v>6173.5385000000006</v>
      </c>
      <c r="J25" s="83">
        <v>6173.2873999999993</v>
      </c>
      <c r="K25" s="83">
        <v>652.10299999999995</v>
      </c>
      <c r="L25" s="163">
        <f t="shared" si="0"/>
        <v>2159.1900999999916</v>
      </c>
      <c r="M25" s="83">
        <v>59012.469299999997</v>
      </c>
      <c r="N25">
        <f t="shared" si="2"/>
        <v>10679</v>
      </c>
    </row>
    <row r="26" spans="1:14" hidden="1">
      <c r="A26">
        <v>10680</v>
      </c>
      <c r="B26" s="83">
        <v>287642</v>
      </c>
      <c r="C26" s="83">
        <v>59543</v>
      </c>
      <c r="D26" s="83">
        <v>112172</v>
      </c>
      <c r="E26" s="83">
        <v>12415</v>
      </c>
      <c r="F26" s="85">
        <f t="shared" si="1"/>
        <v>72079</v>
      </c>
      <c r="G26" s="83">
        <v>543851</v>
      </c>
      <c r="H26" s="83">
        <v>47149.510999999999</v>
      </c>
      <c r="I26" s="83">
        <v>3350.8810000000003</v>
      </c>
      <c r="J26" s="83">
        <v>9417.2029999999995</v>
      </c>
      <c r="K26" s="83">
        <v>2217.8860000000004</v>
      </c>
      <c r="L26" s="163">
        <f t="shared" si="0"/>
        <v>9203.8150000000023</v>
      </c>
      <c r="M26" s="83">
        <v>71339.296000000002</v>
      </c>
      <c r="N26">
        <f t="shared" si="2"/>
        <v>10680</v>
      </c>
    </row>
    <row r="27" spans="1:14" hidden="1">
      <c r="A27">
        <v>10681</v>
      </c>
      <c r="B27" s="83">
        <v>384745</v>
      </c>
      <c r="C27" s="83">
        <v>82541</v>
      </c>
      <c r="D27" s="83">
        <v>115320</v>
      </c>
      <c r="E27" s="83">
        <v>9191</v>
      </c>
      <c r="F27" s="85">
        <f t="shared" si="1"/>
        <v>31620</v>
      </c>
      <c r="G27" s="83">
        <v>623417</v>
      </c>
      <c r="H27" s="83">
        <v>67652.472899999993</v>
      </c>
      <c r="I27" s="83">
        <v>7699.2623999999996</v>
      </c>
      <c r="J27" s="83">
        <v>10652.5906</v>
      </c>
      <c r="K27" s="83">
        <v>828.50210000000015</v>
      </c>
      <c r="L27" s="163">
        <f t="shared" si="0"/>
        <v>1159.0986000000134</v>
      </c>
      <c r="M27" s="83">
        <v>87991.926600000006</v>
      </c>
      <c r="N27">
        <f t="shared" si="2"/>
        <v>10681</v>
      </c>
    </row>
    <row r="28" spans="1:14" hidden="1">
      <c r="A28">
        <v>10682</v>
      </c>
      <c r="B28" s="83">
        <v>433068</v>
      </c>
      <c r="C28" s="83">
        <v>139478</v>
      </c>
      <c r="D28" s="83">
        <v>93076</v>
      </c>
      <c r="E28" s="83">
        <v>15098</v>
      </c>
      <c r="F28" s="85">
        <f t="shared" si="1"/>
        <v>95511</v>
      </c>
      <c r="G28" s="83">
        <v>776231</v>
      </c>
      <c r="H28" s="83">
        <v>57429.225100000003</v>
      </c>
      <c r="I28" s="83">
        <v>8792.7474000000002</v>
      </c>
      <c r="J28" s="83">
        <v>6716.3608999999997</v>
      </c>
      <c r="K28" s="83">
        <v>827.2396</v>
      </c>
      <c r="L28" s="163">
        <f t="shared" si="0"/>
        <v>4737.899099999996</v>
      </c>
      <c r="M28" s="83">
        <v>78503.472099999999</v>
      </c>
      <c r="N28">
        <f t="shared" si="2"/>
        <v>10682</v>
      </c>
    </row>
    <row r="29" spans="1:14" hidden="1">
      <c r="A29">
        <v>10683</v>
      </c>
      <c r="B29" s="83">
        <v>344414</v>
      </c>
      <c r="C29" s="83">
        <v>83463</v>
      </c>
      <c r="D29" s="83">
        <v>174729</v>
      </c>
      <c r="E29" s="83">
        <v>19149</v>
      </c>
      <c r="F29" s="85">
        <f t="shared" si="1"/>
        <v>43978</v>
      </c>
      <c r="G29" s="83">
        <v>665733</v>
      </c>
      <c r="H29" s="83">
        <v>48081.854999999996</v>
      </c>
      <c r="I29" s="83">
        <v>4637.7426000000005</v>
      </c>
      <c r="J29" s="83">
        <v>8883.9</v>
      </c>
      <c r="K29" s="83">
        <v>1163.5414999999998</v>
      </c>
      <c r="L29" s="163">
        <f t="shared" si="0"/>
        <v>2783.6636000000121</v>
      </c>
      <c r="M29" s="83">
        <v>65550.702700000009</v>
      </c>
      <c r="N29">
        <f t="shared" si="2"/>
        <v>10683</v>
      </c>
    </row>
    <row r="30" spans="1:14" hidden="1">
      <c r="A30">
        <v>10684</v>
      </c>
      <c r="B30" s="83">
        <v>302971</v>
      </c>
      <c r="C30" s="83">
        <v>44675</v>
      </c>
      <c r="D30" s="83">
        <v>120479</v>
      </c>
      <c r="E30" s="83">
        <v>14230</v>
      </c>
      <c r="F30" s="85">
        <f t="shared" si="1"/>
        <v>50965</v>
      </c>
      <c r="G30" s="83">
        <v>533320</v>
      </c>
      <c r="H30" s="83">
        <v>32161.835599999999</v>
      </c>
      <c r="I30" s="83">
        <v>1945.9686000000002</v>
      </c>
      <c r="J30" s="83">
        <v>6588.2712999999994</v>
      </c>
      <c r="K30" s="83">
        <v>824.572</v>
      </c>
      <c r="L30" s="163">
        <f t="shared" si="0"/>
        <v>3292.6040000000075</v>
      </c>
      <c r="M30" s="83">
        <v>44813.251500000006</v>
      </c>
      <c r="N30">
        <f t="shared" si="2"/>
        <v>10684</v>
      </c>
    </row>
    <row r="31" spans="1:14" hidden="1">
      <c r="A31">
        <v>10685</v>
      </c>
      <c r="B31" s="83">
        <v>402709</v>
      </c>
      <c r="C31" s="83">
        <v>55152</v>
      </c>
      <c r="D31" s="83">
        <v>62091</v>
      </c>
      <c r="E31" s="83">
        <v>5475</v>
      </c>
      <c r="F31" s="85">
        <f t="shared" si="1"/>
        <v>76911</v>
      </c>
      <c r="G31" s="83">
        <v>602338</v>
      </c>
      <c r="H31" s="83">
        <v>33707.245900000002</v>
      </c>
      <c r="I31" s="83">
        <v>1465.1006</v>
      </c>
      <c r="J31" s="83">
        <v>2708.8178000000003</v>
      </c>
      <c r="K31" s="83">
        <v>229.49449999999999</v>
      </c>
      <c r="L31" s="163">
        <f t="shared" si="0"/>
        <v>3324.2630999999997</v>
      </c>
      <c r="M31" s="83">
        <v>41434.921900000001</v>
      </c>
      <c r="N31">
        <f t="shared" si="2"/>
        <v>10685</v>
      </c>
    </row>
    <row r="32" spans="1:14" hidden="1">
      <c r="A32">
        <v>10686</v>
      </c>
      <c r="B32" s="83">
        <v>376791</v>
      </c>
      <c r="C32" s="83">
        <v>95686</v>
      </c>
      <c r="D32" s="83">
        <v>98914</v>
      </c>
      <c r="E32" s="83">
        <v>4642</v>
      </c>
      <c r="F32" s="85">
        <f t="shared" si="1"/>
        <v>71138</v>
      </c>
      <c r="G32" s="83">
        <v>647171</v>
      </c>
      <c r="H32" s="83">
        <v>31285.040299999997</v>
      </c>
      <c r="I32" s="83">
        <v>3689.0360000000001</v>
      </c>
      <c r="J32" s="83">
        <v>1703.0756000000001</v>
      </c>
      <c r="K32" s="83">
        <v>56.642299999999999</v>
      </c>
      <c r="L32" s="163">
        <f t="shared" si="0"/>
        <v>6255.7470999999996</v>
      </c>
      <c r="M32" s="83">
        <v>42989.541299999997</v>
      </c>
      <c r="N32">
        <f t="shared" si="2"/>
        <v>10686</v>
      </c>
    </row>
    <row r="33" spans="1:14" hidden="1">
      <c r="A33">
        <v>10687</v>
      </c>
      <c r="B33" s="83">
        <v>294305</v>
      </c>
      <c r="C33" s="83">
        <v>106169</v>
      </c>
      <c r="D33" s="83">
        <v>55307</v>
      </c>
      <c r="E33" s="83">
        <v>4224</v>
      </c>
      <c r="F33" s="85">
        <f t="shared" si="1"/>
        <v>78705</v>
      </c>
      <c r="G33" s="83">
        <v>538710</v>
      </c>
      <c r="H33" s="83">
        <v>32502.0537</v>
      </c>
      <c r="I33" s="83">
        <v>3697.3918000000003</v>
      </c>
      <c r="J33" s="83">
        <v>1487.5013000000001</v>
      </c>
      <c r="K33" s="83">
        <v>75.201099999999997</v>
      </c>
      <c r="L33" s="163">
        <f t="shared" si="0"/>
        <v>2988.1671999999917</v>
      </c>
      <c r="M33" s="83">
        <v>40750.315099999993</v>
      </c>
      <c r="N33">
        <f t="shared" si="2"/>
        <v>10687</v>
      </c>
    </row>
    <row r="34" spans="1:14" hidden="1">
      <c r="A34">
        <v>10688</v>
      </c>
      <c r="B34" s="83">
        <v>116617</v>
      </c>
      <c r="C34" s="83">
        <v>59463</v>
      </c>
      <c r="D34" s="83">
        <v>23722</v>
      </c>
      <c r="E34" s="83">
        <v>4082</v>
      </c>
      <c r="F34" s="85">
        <f t="shared" si="1"/>
        <v>24585</v>
      </c>
      <c r="G34" s="83">
        <v>228469</v>
      </c>
      <c r="H34" s="83">
        <v>8178.3370999999997</v>
      </c>
      <c r="I34" s="83">
        <v>1362.7384999999999</v>
      </c>
      <c r="J34" s="83">
        <v>834.5068</v>
      </c>
      <c r="K34" s="83">
        <v>154.54060000000001</v>
      </c>
      <c r="L34" s="163">
        <f t="shared" si="0"/>
        <v>447.99849999999958</v>
      </c>
      <c r="M34" s="83">
        <v>10978.121499999999</v>
      </c>
      <c r="N34">
        <f t="shared" si="2"/>
        <v>10688</v>
      </c>
    </row>
    <row r="35" spans="1:14" hidden="1">
      <c r="A35">
        <v>10689</v>
      </c>
      <c r="B35" s="83">
        <v>142483</v>
      </c>
      <c r="C35" s="83">
        <v>57069</v>
      </c>
      <c r="D35" s="83">
        <v>66603</v>
      </c>
      <c r="E35" s="83">
        <v>8183</v>
      </c>
      <c r="F35" s="85">
        <f t="shared" si="1"/>
        <v>31199</v>
      </c>
      <c r="G35" s="83">
        <v>305537</v>
      </c>
      <c r="H35" s="83">
        <v>14057.643900000001</v>
      </c>
      <c r="I35" s="83">
        <v>3717.4594000000002</v>
      </c>
      <c r="J35" s="83">
        <v>3131.6267000000003</v>
      </c>
      <c r="K35" s="83">
        <v>457.46270000000004</v>
      </c>
      <c r="L35" s="163">
        <f t="shared" si="0"/>
        <v>1654.7872999999986</v>
      </c>
      <c r="M35" s="83">
        <v>23018.98</v>
      </c>
      <c r="N35">
        <f t="shared" si="2"/>
        <v>10689</v>
      </c>
    </row>
    <row r="36" spans="1:14" hidden="1">
      <c r="A36">
        <v>10690</v>
      </c>
      <c r="B36" s="83">
        <v>254932</v>
      </c>
      <c r="C36" s="83">
        <v>76486</v>
      </c>
      <c r="D36" s="83">
        <v>122035</v>
      </c>
      <c r="E36" s="83">
        <v>7702</v>
      </c>
      <c r="F36" s="85">
        <f t="shared" si="1"/>
        <v>46589</v>
      </c>
      <c r="G36" s="83">
        <v>507744</v>
      </c>
      <c r="H36" s="83">
        <v>18920.866999999998</v>
      </c>
      <c r="I36" s="83">
        <v>2611.8777</v>
      </c>
      <c r="J36" s="83">
        <v>4259.7399000000005</v>
      </c>
      <c r="K36" s="83">
        <v>283.16840000000002</v>
      </c>
      <c r="L36" s="163">
        <f t="shared" si="0"/>
        <v>3362.294900000004</v>
      </c>
      <c r="M36" s="83">
        <v>29437.947900000003</v>
      </c>
      <c r="N36">
        <f t="shared" si="2"/>
        <v>10690</v>
      </c>
    </row>
    <row r="37" spans="1:14" hidden="1">
      <c r="A37">
        <v>10691</v>
      </c>
      <c r="B37" s="83">
        <v>103820</v>
      </c>
      <c r="C37" s="83">
        <v>21278</v>
      </c>
      <c r="D37" s="83">
        <v>31241</v>
      </c>
      <c r="E37" s="83">
        <v>3120</v>
      </c>
      <c r="F37" s="85">
        <f t="shared" si="1"/>
        <v>12360</v>
      </c>
      <c r="G37" s="83">
        <v>171819</v>
      </c>
      <c r="H37" s="83">
        <v>7552.7940000000008</v>
      </c>
      <c r="I37" s="83">
        <v>708.03800000000001</v>
      </c>
      <c r="J37" s="83">
        <v>1016.268</v>
      </c>
      <c r="K37" s="83">
        <v>11543.264999999999</v>
      </c>
      <c r="L37" s="163">
        <f t="shared" si="0"/>
        <v>-10658.198999999999</v>
      </c>
      <c r="M37" s="83">
        <v>10162.166000000001</v>
      </c>
      <c r="N37">
        <f t="shared" si="2"/>
        <v>10691</v>
      </c>
    </row>
    <row r="38" spans="1:14" hidden="1">
      <c r="A38">
        <v>10692</v>
      </c>
      <c r="B38" s="83">
        <v>109021</v>
      </c>
      <c r="C38" s="83">
        <v>38551</v>
      </c>
      <c r="D38" s="83">
        <v>79570</v>
      </c>
      <c r="E38" s="83">
        <v>7628</v>
      </c>
      <c r="F38" s="85">
        <f t="shared" si="1"/>
        <v>20504</v>
      </c>
      <c r="G38" s="83">
        <v>255274</v>
      </c>
      <c r="H38" s="83">
        <v>8570.9</v>
      </c>
      <c r="I38" s="83">
        <v>1372.2399999999998</v>
      </c>
      <c r="J38" s="83">
        <v>3623.2799999999997</v>
      </c>
      <c r="K38" s="83">
        <v>36889.460000000006</v>
      </c>
      <c r="L38" s="163">
        <f t="shared" si="0"/>
        <v>-35101.150000000009</v>
      </c>
      <c r="M38" s="83">
        <v>15354.729999999998</v>
      </c>
      <c r="N38">
        <f t="shared" si="2"/>
        <v>10692</v>
      </c>
    </row>
    <row r="39" spans="1:14" hidden="1">
      <c r="A39">
        <v>10693</v>
      </c>
      <c r="B39" s="83">
        <v>75213</v>
      </c>
      <c r="C39" s="83">
        <v>7356</v>
      </c>
      <c r="D39" s="83">
        <v>23092</v>
      </c>
      <c r="E39" s="83">
        <v>1441</v>
      </c>
      <c r="F39" s="85">
        <f t="shared" si="1"/>
        <v>7691</v>
      </c>
      <c r="G39" s="83">
        <v>114793</v>
      </c>
      <c r="H39" s="83">
        <v>3962.4581000000007</v>
      </c>
      <c r="I39" s="83">
        <v>267.11860000000001</v>
      </c>
      <c r="J39" s="83">
        <v>702.24439999999993</v>
      </c>
      <c r="K39" s="83">
        <v>44.875500000000002</v>
      </c>
      <c r="L39" s="163">
        <f t="shared" si="0"/>
        <v>307.89249999999856</v>
      </c>
      <c r="M39" s="83">
        <v>5284.5890999999992</v>
      </c>
      <c r="N39">
        <f t="shared" si="2"/>
        <v>10693</v>
      </c>
    </row>
    <row r="40" spans="1:14" hidden="1">
      <c r="A40">
        <v>10694</v>
      </c>
      <c r="B40" s="83">
        <v>144294</v>
      </c>
      <c r="C40" s="83">
        <v>33415</v>
      </c>
      <c r="D40" s="83">
        <v>58489</v>
      </c>
      <c r="E40" s="83">
        <v>6457</v>
      </c>
      <c r="F40" s="85">
        <f t="shared" si="1"/>
        <v>17853</v>
      </c>
      <c r="G40" s="83">
        <v>260508</v>
      </c>
      <c r="H40" s="83">
        <v>18828.564499999997</v>
      </c>
      <c r="I40" s="83">
        <v>1880.6125</v>
      </c>
      <c r="J40" s="83">
        <v>3093.683</v>
      </c>
      <c r="K40" s="83">
        <v>286.6773</v>
      </c>
      <c r="L40" s="163">
        <f t="shared" si="0"/>
        <v>1916.8017000000029</v>
      </c>
      <c r="M40" s="83">
        <v>26006.339</v>
      </c>
      <c r="N40">
        <f t="shared" si="2"/>
        <v>10694</v>
      </c>
    </row>
    <row r="41" spans="1:14" hidden="1">
      <c r="A41">
        <v>10695</v>
      </c>
      <c r="B41" s="83">
        <v>97454</v>
      </c>
      <c r="C41" s="83">
        <v>50871</v>
      </c>
      <c r="D41" s="83">
        <v>30549</v>
      </c>
      <c r="E41" s="83">
        <v>2962</v>
      </c>
      <c r="F41" s="85">
        <f t="shared" si="1"/>
        <v>28204</v>
      </c>
      <c r="G41" s="83">
        <v>210040</v>
      </c>
      <c r="H41" s="83">
        <v>9748.7999999999993</v>
      </c>
      <c r="I41" s="83">
        <v>2044.2200000000003</v>
      </c>
      <c r="J41" s="83">
        <v>1300.1400000000001</v>
      </c>
      <c r="K41" s="83">
        <v>195.34</v>
      </c>
      <c r="L41" s="163">
        <f t="shared" si="0"/>
        <v>894.49000000000012</v>
      </c>
      <c r="M41" s="83">
        <v>14182.99</v>
      </c>
      <c r="N41">
        <f t="shared" si="2"/>
        <v>10695</v>
      </c>
    </row>
    <row r="42" spans="1:14" hidden="1">
      <c r="A42">
        <v>10696</v>
      </c>
      <c r="B42" s="83">
        <v>175557</v>
      </c>
      <c r="C42" s="83">
        <v>27470</v>
      </c>
      <c r="D42" s="83">
        <v>61344</v>
      </c>
      <c r="E42" s="83">
        <v>4358</v>
      </c>
      <c r="F42" s="85">
        <f t="shared" si="1"/>
        <v>29281</v>
      </c>
      <c r="G42" s="83">
        <v>298010</v>
      </c>
      <c r="H42" s="83">
        <v>14217.856500000002</v>
      </c>
      <c r="I42" s="83">
        <v>1442.5810000000001</v>
      </c>
      <c r="J42" s="83">
        <v>2238.9960000000001</v>
      </c>
      <c r="K42" s="83">
        <v>251.11019999999999</v>
      </c>
      <c r="L42" s="163">
        <f t="shared" si="0"/>
        <v>3672.6514999999963</v>
      </c>
      <c r="M42" s="83">
        <v>21823.195199999998</v>
      </c>
      <c r="N42">
        <f t="shared" si="2"/>
        <v>10696</v>
      </c>
    </row>
    <row r="43" spans="1:14" hidden="1">
      <c r="A43">
        <v>10697</v>
      </c>
      <c r="B43" s="83">
        <v>176353</v>
      </c>
      <c r="C43" s="83">
        <v>90131</v>
      </c>
      <c r="D43" s="83">
        <v>69920</v>
      </c>
      <c r="E43" s="83">
        <v>6649</v>
      </c>
      <c r="F43" s="85">
        <f t="shared" si="1"/>
        <v>70900</v>
      </c>
      <c r="G43" s="83">
        <v>413953</v>
      </c>
      <c r="H43" s="83">
        <v>28881.447899999999</v>
      </c>
      <c r="I43" s="83">
        <v>5657.4252999999999</v>
      </c>
      <c r="J43" s="83">
        <v>3781.6645999999996</v>
      </c>
      <c r="K43" s="83">
        <v>403.48430000000002</v>
      </c>
      <c r="L43" s="163">
        <f t="shared" si="0"/>
        <v>6329.3288999999968</v>
      </c>
      <c r="M43" s="83">
        <v>45053.350999999995</v>
      </c>
      <c r="N43">
        <f t="shared" si="2"/>
        <v>10697</v>
      </c>
    </row>
    <row r="44" spans="1:14" hidden="1">
      <c r="A44">
        <v>10698</v>
      </c>
      <c r="B44" s="83">
        <v>136702</v>
      </c>
      <c r="C44" s="83">
        <v>37686</v>
      </c>
      <c r="D44" s="83">
        <v>79106</v>
      </c>
      <c r="E44" s="83">
        <v>6463</v>
      </c>
      <c r="F44" s="85">
        <f t="shared" si="1"/>
        <v>33904</v>
      </c>
      <c r="G44" s="83">
        <v>293861</v>
      </c>
      <c r="H44" s="83">
        <v>13778.349999999999</v>
      </c>
      <c r="I44" s="83">
        <v>1479.4299999999998</v>
      </c>
      <c r="J44" s="83">
        <v>2584.7699999999995</v>
      </c>
      <c r="K44" s="83">
        <v>157.66999999999999</v>
      </c>
      <c r="L44" s="163">
        <f t="shared" si="0"/>
        <v>2706.4500000000035</v>
      </c>
      <c r="M44" s="83">
        <v>20706.670000000002</v>
      </c>
      <c r="N44">
        <f t="shared" si="2"/>
        <v>10698</v>
      </c>
    </row>
    <row r="45" spans="1:14" hidden="1">
      <c r="A45">
        <v>10699</v>
      </c>
      <c r="B45" s="83">
        <v>178998</v>
      </c>
      <c r="C45" s="83">
        <v>37668</v>
      </c>
      <c r="D45" s="83">
        <v>46421</v>
      </c>
      <c r="E45" s="83">
        <v>4742</v>
      </c>
      <c r="F45" s="85">
        <f t="shared" si="1"/>
        <v>41018</v>
      </c>
      <c r="G45" s="83">
        <v>308847</v>
      </c>
      <c r="H45" s="83">
        <v>23972.51</v>
      </c>
      <c r="I45" s="83">
        <v>1902.1000000000001</v>
      </c>
      <c r="J45" s="83">
        <v>2529.33</v>
      </c>
      <c r="K45" s="83">
        <v>355.68000000000006</v>
      </c>
      <c r="L45" s="163">
        <f t="shared" si="0"/>
        <v>2629.0200000000041</v>
      </c>
      <c r="M45" s="83">
        <v>31388.640000000003</v>
      </c>
      <c r="N45">
        <f t="shared" si="2"/>
        <v>10699</v>
      </c>
    </row>
    <row r="46" spans="1:14" hidden="1">
      <c r="A46">
        <v>10700</v>
      </c>
      <c r="B46" s="83">
        <v>262144</v>
      </c>
      <c r="C46" s="83">
        <v>33561</v>
      </c>
      <c r="D46" s="83">
        <v>70932</v>
      </c>
      <c r="E46" s="83">
        <v>11033</v>
      </c>
      <c r="F46" s="85">
        <f t="shared" si="1"/>
        <v>37907</v>
      </c>
      <c r="G46" s="83">
        <v>415577</v>
      </c>
      <c r="H46" s="83">
        <v>61635.749799999998</v>
      </c>
      <c r="I46" s="83">
        <v>3262.9846999999995</v>
      </c>
      <c r="J46" s="83">
        <v>6979.6790000000001</v>
      </c>
      <c r="K46" s="83">
        <v>1193.3810000000001</v>
      </c>
      <c r="L46" s="163">
        <f t="shared" si="0"/>
        <v>4112.1050000000023</v>
      </c>
      <c r="M46" s="83">
        <v>77183.8995</v>
      </c>
      <c r="N46">
        <f t="shared" si="2"/>
        <v>10700</v>
      </c>
    </row>
    <row r="47" spans="1:14" hidden="1">
      <c r="A47">
        <v>10701</v>
      </c>
      <c r="B47" s="83">
        <v>192948</v>
      </c>
      <c r="C47" s="83">
        <v>22685</v>
      </c>
      <c r="D47" s="83">
        <v>47375</v>
      </c>
      <c r="E47" s="83">
        <v>8084</v>
      </c>
      <c r="F47" s="85">
        <f t="shared" si="1"/>
        <v>27289</v>
      </c>
      <c r="G47" s="83">
        <v>298381</v>
      </c>
      <c r="H47" s="83">
        <v>30039.710000000003</v>
      </c>
      <c r="I47" s="83">
        <v>1458.9099999999999</v>
      </c>
      <c r="J47" s="83">
        <v>4016.85</v>
      </c>
      <c r="K47" s="83">
        <v>724.3</v>
      </c>
      <c r="L47" s="163">
        <f t="shared" si="0"/>
        <v>2878.7299999999977</v>
      </c>
      <c r="M47" s="83">
        <v>39118.5</v>
      </c>
      <c r="N47">
        <f t="shared" si="2"/>
        <v>10701</v>
      </c>
    </row>
    <row r="48" spans="1:14" hidden="1">
      <c r="A48">
        <v>10702</v>
      </c>
      <c r="B48" s="83">
        <v>268559</v>
      </c>
      <c r="C48" s="83">
        <v>39403</v>
      </c>
      <c r="D48" s="83">
        <v>56778</v>
      </c>
      <c r="E48" s="83">
        <v>8134</v>
      </c>
      <c r="F48" s="85">
        <f t="shared" si="1"/>
        <v>39928</v>
      </c>
      <c r="G48" s="83">
        <v>412802</v>
      </c>
      <c r="H48" s="83">
        <v>47834.414999999994</v>
      </c>
      <c r="I48" s="83">
        <v>3469.4189999999999</v>
      </c>
      <c r="J48" s="83">
        <v>6540.523000000001</v>
      </c>
      <c r="K48" s="83">
        <v>784.17600000000004</v>
      </c>
      <c r="L48" s="163">
        <f t="shared" si="0"/>
        <v>4085.5370000000125</v>
      </c>
      <c r="M48" s="83">
        <v>62714.070000000007</v>
      </c>
      <c r="N48">
        <f t="shared" si="2"/>
        <v>10702</v>
      </c>
    </row>
    <row r="49" spans="1:18" hidden="1">
      <c r="A49">
        <v>10703</v>
      </c>
      <c r="B49" s="83">
        <v>203363</v>
      </c>
      <c r="C49" s="83">
        <v>16236</v>
      </c>
      <c r="D49" s="83">
        <v>47461</v>
      </c>
      <c r="E49" s="83">
        <v>6648</v>
      </c>
      <c r="F49" s="85">
        <f t="shared" si="1"/>
        <v>15152</v>
      </c>
      <c r="G49" s="83">
        <v>288860</v>
      </c>
      <c r="H49" s="83">
        <v>19595.532300000003</v>
      </c>
      <c r="I49" s="83">
        <v>946.86699999999996</v>
      </c>
      <c r="J49" s="83">
        <v>2716.1612</v>
      </c>
      <c r="K49" s="83">
        <v>422.02320000000003</v>
      </c>
      <c r="L49" s="163">
        <f t="shared" si="0"/>
        <v>1242.2774999999965</v>
      </c>
      <c r="M49" s="83">
        <v>24922.861199999999</v>
      </c>
      <c r="N49">
        <f t="shared" si="2"/>
        <v>10703</v>
      </c>
    </row>
    <row r="50" spans="1:18">
      <c r="A50">
        <v>10704</v>
      </c>
      <c r="B50" s="83">
        <v>185449</v>
      </c>
      <c r="C50" s="83">
        <v>29592</v>
      </c>
      <c r="D50" s="83">
        <v>39870</v>
      </c>
      <c r="E50" s="83">
        <v>6313</v>
      </c>
      <c r="F50" s="85">
        <f t="shared" si="1"/>
        <v>25872</v>
      </c>
      <c r="G50" s="83">
        <v>287096</v>
      </c>
      <c r="H50" s="83">
        <v>20024.118200000001</v>
      </c>
      <c r="I50" s="83">
        <v>2027.0614</v>
      </c>
      <c r="J50" s="83">
        <v>1983.5652</v>
      </c>
      <c r="K50" s="83">
        <v>321.76619999999997</v>
      </c>
      <c r="L50" s="163">
        <f t="shared" si="0"/>
        <v>2745.5528999999924</v>
      </c>
      <c r="M50" s="83">
        <v>27102.063899999994</v>
      </c>
      <c r="N50">
        <f t="shared" si="2"/>
        <v>10704</v>
      </c>
    </row>
    <row r="51" spans="1:18">
      <c r="A51">
        <v>10705</v>
      </c>
      <c r="B51" s="83">
        <v>233624</v>
      </c>
      <c r="C51" s="83">
        <v>31900</v>
      </c>
      <c r="D51" s="83">
        <v>64980</v>
      </c>
      <c r="E51" s="83">
        <v>10491</v>
      </c>
      <c r="F51" s="85">
        <f t="shared" si="1"/>
        <v>41818</v>
      </c>
      <c r="G51" s="83">
        <v>382813</v>
      </c>
      <c r="H51" s="83">
        <v>34479.448499999999</v>
      </c>
      <c r="I51" s="83">
        <v>2013.5547999999999</v>
      </c>
      <c r="J51" s="83">
        <v>4302.0420000000004</v>
      </c>
      <c r="K51" s="83">
        <v>876.67729999999995</v>
      </c>
      <c r="L51" s="163">
        <f t="shared" si="0"/>
        <v>7116.8120000000072</v>
      </c>
      <c r="M51" s="83">
        <v>48788.534600000006</v>
      </c>
      <c r="N51">
        <f t="shared" si="2"/>
        <v>10705</v>
      </c>
    </row>
    <row r="52" spans="1:18">
      <c r="A52">
        <v>10706</v>
      </c>
      <c r="B52" s="83">
        <v>237714</v>
      </c>
      <c r="C52" s="83">
        <v>34810</v>
      </c>
      <c r="D52" s="83">
        <v>62473</v>
      </c>
      <c r="E52" s="83">
        <v>8424</v>
      </c>
      <c r="F52" s="85">
        <f t="shared" si="1"/>
        <v>45387</v>
      </c>
      <c r="G52" s="83">
        <v>388808</v>
      </c>
      <c r="H52" s="83">
        <v>21854.727999999999</v>
      </c>
      <c r="I52" s="83">
        <v>1622.4871000000001</v>
      </c>
      <c r="J52" s="83">
        <v>2980.9586999999997</v>
      </c>
      <c r="K52" s="83">
        <v>639.85529999999994</v>
      </c>
      <c r="L52" s="163">
        <f t="shared" si="0"/>
        <v>2540.4140000000016</v>
      </c>
      <c r="M52" s="83">
        <v>29638.4431</v>
      </c>
      <c r="N52">
        <f t="shared" si="2"/>
        <v>10706</v>
      </c>
    </row>
    <row r="53" spans="1:18" hidden="1">
      <c r="A53">
        <v>10707</v>
      </c>
      <c r="B53" s="83">
        <v>286943</v>
      </c>
      <c r="C53" s="83">
        <v>46495</v>
      </c>
      <c r="D53" s="83">
        <v>96521</v>
      </c>
      <c r="E53" s="83">
        <v>13526</v>
      </c>
      <c r="F53" s="85">
        <f t="shared" si="1"/>
        <v>50905</v>
      </c>
      <c r="G53" s="83">
        <v>494390</v>
      </c>
      <c r="H53" s="83">
        <v>38048.561499999996</v>
      </c>
      <c r="I53" s="83">
        <v>2615.393</v>
      </c>
      <c r="J53" s="83">
        <v>5503.1926000000003</v>
      </c>
      <c r="K53" s="83">
        <v>705622.5919</v>
      </c>
      <c r="L53" s="163">
        <f t="shared" si="0"/>
        <v>-698588.13210000005</v>
      </c>
      <c r="M53" s="83">
        <v>53201.606900000006</v>
      </c>
      <c r="N53">
        <f t="shared" si="2"/>
        <v>10707</v>
      </c>
    </row>
    <row r="54" spans="1:18" hidden="1">
      <c r="A54">
        <v>10708</v>
      </c>
      <c r="B54" s="83">
        <v>320212</v>
      </c>
      <c r="C54" s="83">
        <v>51010</v>
      </c>
      <c r="D54" s="83">
        <v>140190</v>
      </c>
      <c r="E54" s="83">
        <v>20453</v>
      </c>
      <c r="F54" s="85">
        <f t="shared" si="1"/>
        <v>707</v>
      </c>
      <c r="G54" s="83">
        <v>532572</v>
      </c>
      <c r="H54" s="83">
        <v>65656.84</v>
      </c>
      <c r="I54" s="83">
        <v>3789.07</v>
      </c>
      <c r="J54" s="83">
        <v>10162.52</v>
      </c>
      <c r="K54" s="83">
        <v>6310.99</v>
      </c>
      <c r="L54" s="163">
        <f t="shared" si="0"/>
        <v>-871.89999999999236</v>
      </c>
      <c r="M54" s="83">
        <v>85047.52</v>
      </c>
      <c r="N54">
        <f t="shared" si="2"/>
        <v>10708</v>
      </c>
    </row>
    <row r="55" spans="1:18" hidden="1">
      <c r="A55">
        <v>10709</v>
      </c>
      <c r="B55" s="83">
        <v>218605</v>
      </c>
      <c r="C55" s="83">
        <v>32972</v>
      </c>
      <c r="D55" s="83">
        <v>57642</v>
      </c>
      <c r="E55" s="83">
        <v>10696</v>
      </c>
      <c r="F55" s="85">
        <f t="shared" si="1"/>
        <v>50080</v>
      </c>
      <c r="G55" s="83">
        <v>369995</v>
      </c>
      <c r="H55" s="83">
        <v>42662.799999999996</v>
      </c>
      <c r="I55" s="83">
        <v>2481.7599999999998</v>
      </c>
      <c r="J55" s="83">
        <v>5946.4599999999991</v>
      </c>
      <c r="K55" s="83">
        <v>1512.06</v>
      </c>
      <c r="L55" s="163">
        <f t="shared" si="0"/>
        <v>-2680.1299999999978</v>
      </c>
      <c r="M55" s="83">
        <v>49922.95</v>
      </c>
      <c r="N55">
        <f t="shared" si="2"/>
        <v>10709</v>
      </c>
    </row>
    <row r="56" spans="1:18">
      <c r="A56">
        <v>10710</v>
      </c>
      <c r="B56" s="83">
        <v>406405</v>
      </c>
      <c r="C56" s="83">
        <v>69891</v>
      </c>
      <c r="D56" s="83">
        <v>129359</v>
      </c>
      <c r="E56" s="83">
        <v>16588</v>
      </c>
      <c r="F56" s="85">
        <f t="shared" si="1"/>
        <v>36586</v>
      </c>
      <c r="G56" s="83">
        <v>658829</v>
      </c>
      <c r="H56" s="83">
        <v>62905.081500000008</v>
      </c>
      <c r="I56" s="83">
        <v>6891.9731000000002</v>
      </c>
      <c r="J56" s="83">
        <v>8983.271200000001</v>
      </c>
      <c r="K56" s="83">
        <v>1347.4484</v>
      </c>
      <c r="L56" s="163">
        <f t="shared" si="0"/>
        <v>2777.8533999999991</v>
      </c>
      <c r="M56" s="83">
        <v>82905.627600000007</v>
      </c>
      <c r="N56">
        <f t="shared" si="2"/>
        <v>10710</v>
      </c>
    </row>
    <row r="57" spans="1:18">
      <c r="A57">
        <v>10711</v>
      </c>
      <c r="B57" s="83">
        <v>164565</v>
      </c>
      <c r="C57" s="83">
        <v>24324</v>
      </c>
      <c r="D57" s="83">
        <v>51172</v>
      </c>
      <c r="E57" s="83">
        <v>5943</v>
      </c>
      <c r="F57" s="85">
        <f t="shared" si="1"/>
        <v>25600</v>
      </c>
      <c r="G57" s="83">
        <v>271604</v>
      </c>
      <c r="H57" s="83">
        <v>19721.859499999999</v>
      </c>
      <c r="I57" s="83">
        <v>1623.5563</v>
      </c>
      <c r="J57" s="83">
        <v>2479.4477000000002</v>
      </c>
      <c r="K57" s="83">
        <v>260.61019999999996</v>
      </c>
      <c r="L57" s="163">
        <f t="shared" si="0"/>
        <v>2629.9450000000029</v>
      </c>
      <c r="M57" s="83">
        <v>26715.418700000002</v>
      </c>
      <c r="N57">
        <f t="shared" si="2"/>
        <v>10711</v>
      </c>
    </row>
    <row r="58" spans="1:18" hidden="1">
      <c r="A58">
        <v>10712</v>
      </c>
      <c r="B58" s="83">
        <v>176731</v>
      </c>
      <c r="C58" s="83">
        <v>24184</v>
      </c>
      <c r="D58" s="83">
        <v>39936</v>
      </c>
      <c r="E58" s="83">
        <v>5748</v>
      </c>
      <c r="F58" s="85">
        <f t="shared" si="1"/>
        <v>31935</v>
      </c>
      <c r="G58" s="83">
        <v>278534</v>
      </c>
      <c r="H58" s="83">
        <v>16145.466899999999</v>
      </c>
      <c r="I58" s="83">
        <v>1565.5812999999998</v>
      </c>
      <c r="J58" s="83">
        <v>1410996.4483</v>
      </c>
      <c r="K58" s="83">
        <v>317.23579999999998</v>
      </c>
      <c r="L58" s="163">
        <f t="shared" si="0"/>
        <v>-1405446.7623999999</v>
      </c>
      <c r="M58" s="83">
        <v>23577.9699</v>
      </c>
      <c r="N58">
        <f t="shared" si="2"/>
        <v>10712</v>
      </c>
    </row>
    <row r="59" spans="1:18" hidden="1">
      <c r="A59">
        <v>10713</v>
      </c>
      <c r="B59" s="83">
        <v>299449</v>
      </c>
      <c r="C59" s="83">
        <v>45343</v>
      </c>
      <c r="D59" s="83">
        <v>97694</v>
      </c>
      <c r="E59" s="83">
        <v>8232</v>
      </c>
      <c r="F59" s="85">
        <f t="shared" si="1"/>
        <v>121913</v>
      </c>
      <c r="G59" s="83">
        <v>572631</v>
      </c>
      <c r="H59" s="83">
        <v>76167.907899999991</v>
      </c>
      <c r="I59" s="83">
        <v>5109.1858999999995</v>
      </c>
      <c r="J59" s="83">
        <v>7599.8636000000006</v>
      </c>
      <c r="K59" s="83">
        <v>559.38310000000001</v>
      </c>
      <c r="L59" s="163">
        <f t="shared" si="0"/>
        <v>9801.7748000000138</v>
      </c>
      <c r="M59" s="83">
        <v>99238.115300000005</v>
      </c>
      <c r="N59">
        <f t="shared" si="2"/>
        <v>10713</v>
      </c>
    </row>
    <row r="60" spans="1:18" hidden="1">
      <c r="A60">
        <v>10714</v>
      </c>
      <c r="B60" s="83">
        <v>213719</v>
      </c>
      <c r="C60" s="83">
        <v>58350</v>
      </c>
      <c r="D60" s="83">
        <v>59489</v>
      </c>
      <c r="E60" s="83">
        <v>7733</v>
      </c>
      <c r="F60" s="85">
        <f t="shared" si="1"/>
        <v>40745</v>
      </c>
      <c r="G60" s="83">
        <v>380036</v>
      </c>
      <c r="H60" s="83">
        <v>28652.732300000003</v>
      </c>
      <c r="I60" s="83">
        <v>2619.0658000000003</v>
      </c>
      <c r="J60" s="83">
        <v>3718.5658000000003</v>
      </c>
      <c r="K60" s="83">
        <v>662.904</v>
      </c>
      <c r="L60" s="163">
        <f t="shared" si="0"/>
        <v>4721.629799999997</v>
      </c>
      <c r="M60" s="83">
        <v>40374.897700000001</v>
      </c>
      <c r="N60">
        <f t="shared" si="2"/>
        <v>10714</v>
      </c>
    </row>
    <row r="61" spans="1:18" hidden="1">
      <c r="A61">
        <v>10715</v>
      </c>
      <c r="B61" s="83">
        <v>245834</v>
      </c>
      <c r="C61" s="83">
        <v>43426</v>
      </c>
      <c r="D61" s="83">
        <v>110709</v>
      </c>
      <c r="E61" s="83">
        <v>12440</v>
      </c>
      <c r="F61" s="85">
        <f t="shared" si="1"/>
        <v>46458</v>
      </c>
      <c r="G61" s="83">
        <v>458867</v>
      </c>
      <c r="H61" s="83">
        <v>32894.753199999999</v>
      </c>
      <c r="I61" s="83">
        <v>2823.5047</v>
      </c>
      <c r="J61" s="83">
        <v>6017.0473999999995</v>
      </c>
      <c r="K61" s="83">
        <v>786.11470000000008</v>
      </c>
      <c r="L61" s="163">
        <f t="shared" si="0"/>
        <v>1973.2641000000003</v>
      </c>
      <c r="M61" s="83">
        <v>44494.684099999999</v>
      </c>
      <c r="N61">
        <f t="shared" si="2"/>
        <v>10715</v>
      </c>
      <c r="R61" t="s">
        <v>1870</v>
      </c>
    </row>
    <row r="62" spans="1:18" hidden="1">
      <c r="A62">
        <v>10716</v>
      </c>
      <c r="B62" s="83">
        <v>190149</v>
      </c>
      <c r="C62" s="83">
        <v>36510</v>
      </c>
      <c r="D62" s="83">
        <v>88252</v>
      </c>
      <c r="E62" s="83">
        <v>10841</v>
      </c>
      <c r="F62" s="85">
        <f t="shared" si="1"/>
        <v>75411</v>
      </c>
      <c r="G62" s="83">
        <v>401163</v>
      </c>
      <c r="H62" s="83">
        <v>30523.229900000002</v>
      </c>
      <c r="I62" s="83">
        <v>3054.9904999999999</v>
      </c>
      <c r="J62" s="83">
        <v>7278.7631000000001</v>
      </c>
      <c r="K62" s="83">
        <v>1039.9283</v>
      </c>
      <c r="L62" s="163">
        <f t="shared" si="0"/>
        <v>2747.1970999999971</v>
      </c>
      <c r="M62" s="83">
        <v>44644.108899999999</v>
      </c>
      <c r="N62">
        <f t="shared" si="2"/>
        <v>10716</v>
      </c>
    </row>
    <row r="63" spans="1:18" hidden="1">
      <c r="A63">
        <v>10717</v>
      </c>
      <c r="B63" s="83">
        <v>238700</v>
      </c>
      <c r="C63" s="83">
        <v>32285</v>
      </c>
      <c r="D63" s="83">
        <v>83405</v>
      </c>
      <c r="E63" s="83">
        <v>11150</v>
      </c>
      <c r="F63" s="85">
        <f t="shared" si="1"/>
        <v>8436</v>
      </c>
      <c r="G63" s="83">
        <v>373976</v>
      </c>
      <c r="H63" s="83">
        <v>19254.96</v>
      </c>
      <c r="I63" s="83">
        <v>1837.7199999999998</v>
      </c>
      <c r="J63" s="83">
        <v>3615.9799999999996</v>
      </c>
      <c r="K63" s="83">
        <v>411.61</v>
      </c>
      <c r="L63" s="163">
        <f t="shared" si="0"/>
        <v>120.37000000000137</v>
      </c>
      <c r="M63" s="83">
        <v>25240.639999999999</v>
      </c>
      <c r="N63">
        <f t="shared" si="2"/>
        <v>10717</v>
      </c>
    </row>
    <row r="64" spans="1:18" hidden="1">
      <c r="A64">
        <v>10718</v>
      </c>
      <c r="B64" s="83">
        <v>206342</v>
      </c>
      <c r="C64" s="83">
        <v>17882</v>
      </c>
      <c r="D64" s="83">
        <v>54139</v>
      </c>
      <c r="E64" s="83">
        <v>6753</v>
      </c>
      <c r="F64" s="85">
        <f t="shared" si="1"/>
        <v>26994</v>
      </c>
      <c r="G64" s="83">
        <v>312110</v>
      </c>
      <c r="H64" s="83">
        <v>12113.144800000002</v>
      </c>
      <c r="I64" s="83">
        <v>882.14080000000001</v>
      </c>
      <c r="J64" s="83">
        <v>2164.9263999999998</v>
      </c>
      <c r="K64" s="83">
        <v>312.44659999999999</v>
      </c>
      <c r="L64" s="163">
        <f t="shared" si="0"/>
        <v>3023.2432999999992</v>
      </c>
      <c r="M64" s="83">
        <v>18495.901900000001</v>
      </c>
      <c r="N64">
        <f t="shared" si="2"/>
        <v>10718</v>
      </c>
    </row>
    <row r="65" spans="1:14" hidden="1">
      <c r="A65">
        <v>10719</v>
      </c>
      <c r="B65" s="83">
        <v>78176</v>
      </c>
      <c r="C65" s="83">
        <v>15951</v>
      </c>
      <c r="D65" s="83">
        <v>31976</v>
      </c>
      <c r="E65" s="83">
        <v>3303</v>
      </c>
      <c r="F65" s="85">
        <f t="shared" si="1"/>
        <v>33004</v>
      </c>
      <c r="G65" s="83">
        <v>162410</v>
      </c>
      <c r="H65" s="83">
        <v>7615.4012000000002</v>
      </c>
      <c r="I65" s="83">
        <v>591.22220000000004</v>
      </c>
      <c r="J65" s="83">
        <v>1579.5051000000003</v>
      </c>
      <c r="K65" s="83">
        <v>158.3665</v>
      </c>
      <c r="L65" s="163">
        <f t="shared" si="0"/>
        <v>2737.4300000000021</v>
      </c>
      <c r="M65" s="83">
        <v>12681.925000000003</v>
      </c>
      <c r="N65">
        <f t="shared" si="2"/>
        <v>10719</v>
      </c>
    </row>
    <row r="66" spans="1:14" hidden="1">
      <c r="A66">
        <v>10720</v>
      </c>
      <c r="B66" s="83">
        <v>126678</v>
      </c>
      <c r="C66" s="83">
        <v>14015</v>
      </c>
      <c r="D66" s="83">
        <v>66155</v>
      </c>
      <c r="E66" s="83">
        <v>6148</v>
      </c>
      <c r="F66" s="85">
        <f t="shared" si="1"/>
        <v>8772</v>
      </c>
      <c r="G66" s="83">
        <v>221768</v>
      </c>
      <c r="H66" s="83">
        <v>17898.844499999999</v>
      </c>
      <c r="I66" s="83">
        <v>1180.17</v>
      </c>
      <c r="J66" s="83">
        <v>3537.8695000000002</v>
      </c>
      <c r="K66" s="83">
        <v>0</v>
      </c>
      <c r="L66" s="163">
        <f t="shared" si="0"/>
        <v>4275.2718999999979</v>
      </c>
      <c r="M66" s="83">
        <v>26892.155899999998</v>
      </c>
      <c r="N66">
        <f t="shared" si="2"/>
        <v>10720</v>
      </c>
    </row>
    <row r="67" spans="1:14" hidden="1">
      <c r="A67">
        <v>10721</v>
      </c>
      <c r="B67" s="83">
        <v>214167</v>
      </c>
      <c r="C67" s="83">
        <v>28690</v>
      </c>
      <c r="D67" s="83">
        <v>57281</v>
      </c>
      <c r="E67" s="83">
        <v>7314</v>
      </c>
      <c r="F67" s="85">
        <f t="shared" si="1"/>
        <v>20307</v>
      </c>
      <c r="G67" s="83">
        <v>327759</v>
      </c>
      <c r="H67" s="83">
        <v>41167.045100000003</v>
      </c>
      <c r="I67" s="83">
        <v>2307.0434999999998</v>
      </c>
      <c r="J67" s="83">
        <v>3299.9518999999996</v>
      </c>
      <c r="K67" s="83">
        <v>488.97800000000007</v>
      </c>
      <c r="L67" s="163">
        <f t="shared" ref="L67:L130" si="3">M67-H67-I67-J67-K67</f>
        <v>2977.2448999999938</v>
      </c>
      <c r="M67" s="83">
        <v>50240.263399999996</v>
      </c>
      <c r="N67">
        <f t="shared" si="2"/>
        <v>10721</v>
      </c>
    </row>
    <row r="68" spans="1:14" hidden="1">
      <c r="A68">
        <v>10722</v>
      </c>
      <c r="B68" s="83">
        <v>150247</v>
      </c>
      <c r="C68" s="83">
        <v>24298</v>
      </c>
      <c r="D68" s="83">
        <v>72232</v>
      </c>
      <c r="E68" s="83">
        <v>11952</v>
      </c>
      <c r="F68" s="85">
        <f t="shared" ref="F68:F131" si="4">G68-B68-C68-D68-E68</f>
        <v>40726</v>
      </c>
      <c r="G68" s="83">
        <v>299455</v>
      </c>
      <c r="H68" s="83">
        <v>12050.9494</v>
      </c>
      <c r="I68" s="83">
        <v>1087.2721000000001</v>
      </c>
      <c r="J68" s="83">
        <v>2547.6098999999999</v>
      </c>
      <c r="K68" s="83">
        <v>306.09249999999997</v>
      </c>
      <c r="L68" s="163">
        <f t="shared" si="3"/>
        <v>1143.0074000000006</v>
      </c>
      <c r="M68" s="83">
        <v>17134.9313</v>
      </c>
      <c r="N68">
        <f t="shared" ref="N68:N131" si="5">INT(A68)</f>
        <v>10722</v>
      </c>
    </row>
    <row r="69" spans="1:14" hidden="1">
      <c r="A69">
        <v>10723</v>
      </c>
      <c r="B69" s="83">
        <v>160549</v>
      </c>
      <c r="C69" s="83">
        <v>29448</v>
      </c>
      <c r="D69" s="83">
        <v>62751</v>
      </c>
      <c r="E69" s="83">
        <v>8894</v>
      </c>
      <c r="F69" s="85">
        <f t="shared" si="4"/>
        <v>93189</v>
      </c>
      <c r="G69" s="83">
        <v>354831</v>
      </c>
      <c r="H69" s="83">
        <v>13473.565000000002</v>
      </c>
      <c r="I69" s="83">
        <v>1158.7984000000001</v>
      </c>
      <c r="J69" s="83">
        <v>1731.8828999999998</v>
      </c>
      <c r="K69" s="83">
        <v>314.30269999999996</v>
      </c>
      <c r="L69" s="163">
        <f t="shared" si="3"/>
        <v>11096.214699999993</v>
      </c>
      <c r="M69" s="83">
        <v>27774.763699999996</v>
      </c>
      <c r="N69">
        <f t="shared" si="5"/>
        <v>10723</v>
      </c>
    </row>
    <row r="70" spans="1:14" hidden="1">
      <c r="A70">
        <v>10724</v>
      </c>
      <c r="B70" s="83">
        <v>149610</v>
      </c>
      <c r="C70" s="83">
        <v>23884</v>
      </c>
      <c r="D70" s="83">
        <v>52164</v>
      </c>
      <c r="E70" s="83">
        <v>6055</v>
      </c>
      <c r="F70" s="85">
        <f t="shared" si="4"/>
        <v>24087</v>
      </c>
      <c r="G70" s="83">
        <v>255800</v>
      </c>
      <c r="H70" s="83">
        <v>12935</v>
      </c>
      <c r="I70" s="83">
        <v>739</v>
      </c>
      <c r="J70" s="83">
        <v>1424</v>
      </c>
      <c r="K70" s="83">
        <v>236</v>
      </c>
      <c r="L70" s="163">
        <f t="shared" si="3"/>
        <v>1305</v>
      </c>
      <c r="M70" s="83">
        <v>16639</v>
      </c>
      <c r="N70">
        <f t="shared" si="5"/>
        <v>10724</v>
      </c>
    </row>
    <row r="71" spans="1:14" hidden="1">
      <c r="A71">
        <v>10725</v>
      </c>
      <c r="B71" s="83">
        <v>153459</v>
      </c>
      <c r="C71" s="83">
        <v>14911</v>
      </c>
      <c r="D71" s="83">
        <v>46448</v>
      </c>
      <c r="E71" s="83">
        <v>5261</v>
      </c>
      <c r="F71" s="85">
        <f t="shared" si="4"/>
        <v>16009</v>
      </c>
      <c r="G71" s="83">
        <v>236088</v>
      </c>
      <c r="H71" s="83">
        <v>15693.499299999999</v>
      </c>
      <c r="I71" s="83">
        <v>912.92369999999983</v>
      </c>
      <c r="J71" s="83">
        <v>2411.0555999999997</v>
      </c>
      <c r="K71" s="83">
        <v>315.93120000000005</v>
      </c>
      <c r="L71" s="163">
        <f t="shared" si="3"/>
        <v>1328.2433000000042</v>
      </c>
      <c r="M71" s="83">
        <v>20661.653100000003</v>
      </c>
      <c r="N71">
        <f t="shared" si="5"/>
        <v>10725</v>
      </c>
    </row>
    <row r="72" spans="1:14" hidden="1">
      <c r="A72">
        <v>10726</v>
      </c>
      <c r="B72" s="83">
        <v>203249</v>
      </c>
      <c r="C72" s="83">
        <v>33435</v>
      </c>
      <c r="D72" s="83">
        <v>84721</v>
      </c>
      <c r="E72" s="83">
        <v>10491</v>
      </c>
      <c r="F72" s="85">
        <f t="shared" si="4"/>
        <v>26806</v>
      </c>
      <c r="G72" s="83">
        <v>358702</v>
      </c>
      <c r="H72" s="83">
        <v>29767.936399999999</v>
      </c>
      <c r="I72" s="83">
        <v>1651.2194999999997</v>
      </c>
      <c r="J72" s="83">
        <v>4142.3753999999999</v>
      </c>
      <c r="K72" s="83">
        <v>592.67629999999997</v>
      </c>
      <c r="L72" s="163">
        <f t="shared" si="3"/>
        <v>2431.2302000000018</v>
      </c>
      <c r="M72" s="83">
        <v>38585.4378</v>
      </c>
      <c r="N72">
        <f t="shared" si="5"/>
        <v>10726</v>
      </c>
    </row>
    <row r="73" spans="1:14" hidden="1">
      <c r="A73">
        <v>10727</v>
      </c>
      <c r="B73" s="83">
        <v>147981</v>
      </c>
      <c r="C73" s="83">
        <v>32871</v>
      </c>
      <c r="D73" s="83">
        <v>50790</v>
      </c>
      <c r="E73" s="83">
        <v>5848</v>
      </c>
      <c r="F73" s="85">
        <f t="shared" si="4"/>
        <v>76955</v>
      </c>
      <c r="G73" s="83">
        <v>314445</v>
      </c>
      <c r="H73" s="83">
        <v>13439.45</v>
      </c>
      <c r="I73" s="83">
        <v>2612.2099999999996</v>
      </c>
      <c r="J73" s="83">
        <v>4069.3</v>
      </c>
      <c r="K73" s="83">
        <v>417.41999999999996</v>
      </c>
      <c r="L73" s="163">
        <f t="shared" si="3"/>
        <v>19777.140000000007</v>
      </c>
      <c r="M73" s="83">
        <v>40315.520000000004</v>
      </c>
      <c r="N73">
        <f t="shared" si="5"/>
        <v>10727</v>
      </c>
    </row>
    <row r="74" spans="1:14" hidden="1">
      <c r="A74">
        <v>10728</v>
      </c>
      <c r="B74" s="83">
        <v>132014</v>
      </c>
      <c r="C74" s="83">
        <v>11461</v>
      </c>
      <c r="D74" s="83">
        <v>29703</v>
      </c>
      <c r="E74" s="83">
        <v>2404</v>
      </c>
      <c r="F74" s="85">
        <f t="shared" si="4"/>
        <v>30072</v>
      </c>
      <c r="G74" s="83">
        <v>205654</v>
      </c>
      <c r="H74" s="83">
        <v>7678.9070999999994</v>
      </c>
      <c r="I74" s="83">
        <v>292.88460000000003</v>
      </c>
      <c r="J74" s="83">
        <v>1119.9757</v>
      </c>
      <c r="K74" s="83">
        <v>54.786000000000008</v>
      </c>
      <c r="L74" s="163">
        <f t="shared" si="3"/>
        <v>777.83280000000127</v>
      </c>
      <c r="M74" s="83">
        <v>9924.3862000000008</v>
      </c>
      <c r="N74">
        <f t="shared" si="5"/>
        <v>10728</v>
      </c>
    </row>
    <row r="75" spans="1:14" hidden="1">
      <c r="A75">
        <v>10729</v>
      </c>
      <c r="B75" s="83">
        <v>160613</v>
      </c>
      <c r="C75" s="83">
        <v>58266</v>
      </c>
      <c r="D75" s="83">
        <v>36356</v>
      </c>
      <c r="E75" s="83">
        <v>3926</v>
      </c>
      <c r="F75" s="85">
        <f t="shared" si="4"/>
        <v>37776</v>
      </c>
      <c r="G75" s="83">
        <v>296937</v>
      </c>
      <c r="H75" s="83">
        <v>11792.404899999998</v>
      </c>
      <c r="I75" s="83">
        <v>2005.5104000000003</v>
      </c>
      <c r="J75" s="83">
        <v>1426.7309999999998</v>
      </c>
      <c r="K75" s="83">
        <v>163.1979</v>
      </c>
      <c r="L75" s="163">
        <f t="shared" si="3"/>
        <v>1366.3431000000037</v>
      </c>
      <c r="M75" s="83">
        <v>16754.187300000001</v>
      </c>
      <c r="N75">
        <f t="shared" si="5"/>
        <v>10729</v>
      </c>
    </row>
    <row r="76" spans="1:14" hidden="1">
      <c r="A76">
        <v>10730</v>
      </c>
      <c r="B76" s="83">
        <v>154415</v>
      </c>
      <c r="C76" s="83">
        <v>39385</v>
      </c>
      <c r="D76" s="83">
        <v>50965</v>
      </c>
      <c r="E76" s="83">
        <v>4831</v>
      </c>
      <c r="F76" s="85">
        <f t="shared" si="4"/>
        <v>58357</v>
      </c>
      <c r="G76" s="83">
        <v>307953</v>
      </c>
      <c r="H76" s="83">
        <v>10286.08</v>
      </c>
      <c r="I76" s="83">
        <v>1127.6399999999999</v>
      </c>
      <c r="J76" s="83">
        <v>2385.9499999999998</v>
      </c>
      <c r="K76" s="83">
        <v>165.05</v>
      </c>
      <c r="L76" s="163">
        <f t="shared" si="3"/>
        <v>-255.05000000000138</v>
      </c>
      <c r="M76" s="83">
        <v>13709.669999999998</v>
      </c>
      <c r="N76">
        <f t="shared" si="5"/>
        <v>10730</v>
      </c>
    </row>
    <row r="77" spans="1:14" hidden="1">
      <c r="A77">
        <v>10731</v>
      </c>
      <c r="B77" s="83">
        <v>227912</v>
      </c>
      <c r="C77" s="83">
        <v>60250</v>
      </c>
      <c r="D77" s="83">
        <v>94746</v>
      </c>
      <c r="E77" s="83">
        <v>9447</v>
      </c>
      <c r="F77" s="85">
        <f t="shared" si="4"/>
        <v>30285.039999999979</v>
      </c>
      <c r="G77" s="83">
        <v>422640.04</v>
      </c>
      <c r="H77" s="83">
        <v>29717.45</v>
      </c>
      <c r="I77" s="83">
        <v>2961.6100000000006</v>
      </c>
      <c r="J77" s="83">
        <v>5400.5700000000006</v>
      </c>
      <c r="K77" s="83">
        <v>541.73</v>
      </c>
      <c r="L77" s="163">
        <f t="shared" si="3"/>
        <v>7515.6999999999953</v>
      </c>
      <c r="M77" s="83">
        <v>46137.06</v>
      </c>
      <c r="N77">
        <f t="shared" si="5"/>
        <v>10731</v>
      </c>
    </row>
    <row r="78" spans="1:14" hidden="1">
      <c r="A78">
        <v>10732</v>
      </c>
      <c r="B78" s="83">
        <v>178053</v>
      </c>
      <c r="C78" s="83">
        <v>43778</v>
      </c>
      <c r="D78" s="83">
        <v>38269</v>
      </c>
      <c r="E78" s="83">
        <v>4352</v>
      </c>
      <c r="F78" s="85">
        <f t="shared" si="4"/>
        <v>34156</v>
      </c>
      <c r="G78" s="83">
        <v>298608</v>
      </c>
      <c r="H78" s="83">
        <v>11645.374399999999</v>
      </c>
      <c r="I78" s="83">
        <v>1599.1462000000001</v>
      </c>
      <c r="J78" s="83">
        <v>1599.8858</v>
      </c>
      <c r="K78" s="83">
        <v>305.71250000000003</v>
      </c>
      <c r="L78" s="163">
        <f t="shared" si="3"/>
        <v>1118.9077000000002</v>
      </c>
      <c r="M78" s="83">
        <v>16269.026599999999</v>
      </c>
      <c r="N78">
        <f t="shared" si="5"/>
        <v>10732</v>
      </c>
    </row>
    <row r="79" spans="1:14" hidden="1">
      <c r="A79">
        <v>10733</v>
      </c>
      <c r="B79" s="83">
        <v>156121</v>
      </c>
      <c r="C79" s="83">
        <v>22159</v>
      </c>
      <c r="D79" s="83">
        <v>32074</v>
      </c>
      <c r="E79" s="83">
        <v>3957</v>
      </c>
      <c r="F79" s="85">
        <f t="shared" si="4"/>
        <v>14910</v>
      </c>
      <c r="G79" s="83">
        <v>229221</v>
      </c>
      <c r="H79" s="83">
        <v>8926.6795999999995</v>
      </c>
      <c r="I79" s="83">
        <v>1003.8087999999999</v>
      </c>
      <c r="J79" s="83">
        <v>1201.4448</v>
      </c>
      <c r="K79" s="83">
        <v>157.07299999999998</v>
      </c>
      <c r="L79" s="163">
        <f t="shared" si="3"/>
        <v>1179.9020000000005</v>
      </c>
      <c r="M79" s="83">
        <v>12468.9082</v>
      </c>
      <c r="N79">
        <f t="shared" si="5"/>
        <v>10733</v>
      </c>
    </row>
    <row r="80" spans="1:14" hidden="1">
      <c r="A80">
        <v>10734</v>
      </c>
      <c r="B80" s="83">
        <v>292463</v>
      </c>
      <c r="C80" s="83">
        <v>0</v>
      </c>
      <c r="D80" s="83">
        <v>0</v>
      </c>
      <c r="E80" s="83">
        <v>0</v>
      </c>
      <c r="F80" s="85">
        <f t="shared" si="4"/>
        <v>266369</v>
      </c>
      <c r="G80" s="83">
        <v>558832</v>
      </c>
      <c r="H80" s="83">
        <v>0</v>
      </c>
      <c r="I80" s="83">
        <v>0</v>
      </c>
      <c r="J80" s="83">
        <v>0</v>
      </c>
      <c r="K80" s="83">
        <v>0</v>
      </c>
      <c r="L80" s="163">
        <f t="shared" si="3"/>
        <v>47679.737599999993</v>
      </c>
      <c r="M80" s="83">
        <v>47679.737599999993</v>
      </c>
      <c r="N80">
        <f t="shared" si="5"/>
        <v>10734</v>
      </c>
    </row>
    <row r="81" spans="1:14" hidden="1">
      <c r="A81">
        <v>10735</v>
      </c>
      <c r="B81" s="83">
        <v>159185</v>
      </c>
      <c r="C81" s="83">
        <v>41029</v>
      </c>
      <c r="D81" s="83">
        <v>58093</v>
      </c>
      <c r="E81" s="83">
        <v>0</v>
      </c>
      <c r="F81" s="85">
        <f t="shared" si="4"/>
        <v>13499</v>
      </c>
      <c r="G81" s="83">
        <v>271806</v>
      </c>
      <c r="H81" s="83">
        <v>9851.5190000000002</v>
      </c>
      <c r="I81" s="83">
        <v>1520.2559000000001</v>
      </c>
      <c r="J81" s="83">
        <v>1488.4335000000001</v>
      </c>
      <c r="K81" s="83">
        <v>0</v>
      </c>
      <c r="L81" s="163">
        <f t="shared" si="3"/>
        <v>1218.0065999999997</v>
      </c>
      <c r="M81" s="83">
        <v>14078.215</v>
      </c>
      <c r="N81">
        <f t="shared" si="5"/>
        <v>10735</v>
      </c>
    </row>
    <row r="82" spans="1:14" hidden="1">
      <c r="A82">
        <v>10736</v>
      </c>
      <c r="B82" s="83">
        <v>215981</v>
      </c>
      <c r="C82" s="83">
        <v>52738</v>
      </c>
      <c r="D82" s="83">
        <v>73758</v>
      </c>
      <c r="E82" s="83">
        <v>6654</v>
      </c>
      <c r="F82" s="85">
        <f t="shared" si="4"/>
        <v>36556</v>
      </c>
      <c r="G82" s="83">
        <v>385687</v>
      </c>
      <c r="H82" s="83">
        <v>20745.762300000002</v>
      </c>
      <c r="I82" s="83">
        <v>2951.1200999999996</v>
      </c>
      <c r="J82" s="83">
        <v>4609.7259999999997</v>
      </c>
      <c r="K82" s="83">
        <v>401.20170000000002</v>
      </c>
      <c r="L82" s="163">
        <f t="shared" si="3"/>
        <v>1648.4291000000017</v>
      </c>
      <c r="M82" s="83">
        <v>30356.239200000004</v>
      </c>
      <c r="N82">
        <f t="shared" si="5"/>
        <v>10736</v>
      </c>
    </row>
    <row r="83" spans="1:14" hidden="1">
      <c r="A83">
        <v>10737</v>
      </c>
      <c r="B83" s="83">
        <v>154941</v>
      </c>
      <c r="C83" s="83">
        <v>36409</v>
      </c>
      <c r="D83" s="83">
        <v>79169</v>
      </c>
      <c r="E83" s="83">
        <v>6533</v>
      </c>
      <c r="F83" s="85">
        <f t="shared" si="4"/>
        <v>42847</v>
      </c>
      <c r="G83" s="83">
        <v>319899</v>
      </c>
      <c r="H83" s="83">
        <v>13259.711499999999</v>
      </c>
      <c r="I83" s="83">
        <v>1596.7932000000001</v>
      </c>
      <c r="J83" s="83">
        <v>2248.2339999999999</v>
      </c>
      <c r="K83" s="83">
        <v>250.95479999999998</v>
      </c>
      <c r="L83" s="163">
        <f t="shared" si="3"/>
        <v>1971.6335999999992</v>
      </c>
      <c r="M83" s="83">
        <v>19327.327099999999</v>
      </c>
      <c r="N83">
        <f t="shared" si="5"/>
        <v>10737</v>
      </c>
    </row>
    <row r="84" spans="1:14" hidden="1">
      <c r="A84">
        <v>10738</v>
      </c>
      <c r="B84" s="83">
        <v>135322</v>
      </c>
      <c r="C84" s="83">
        <v>37360</v>
      </c>
      <c r="D84" s="83">
        <v>38126</v>
      </c>
      <c r="E84" s="83">
        <v>4701</v>
      </c>
      <c r="F84" s="85">
        <f t="shared" si="4"/>
        <v>29149</v>
      </c>
      <c r="G84" s="83">
        <v>244658</v>
      </c>
      <c r="H84" s="83">
        <v>19725.934499999999</v>
      </c>
      <c r="I84" s="83">
        <v>2032.6360000000004</v>
      </c>
      <c r="J84" s="83">
        <v>2101.2676999999999</v>
      </c>
      <c r="K84" s="83">
        <v>325.38320000000004</v>
      </c>
      <c r="L84" s="163">
        <f t="shared" si="3"/>
        <v>5248.3568000000032</v>
      </c>
      <c r="M84" s="83">
        <v>29433.578200000004</v>
      </c>
      <c r="N84">
        <f t="shared" si="5"/>
        <v>10738</v>
      </c>
    </row>
    <row r="85" spans="1:14" hidden="1">
      <c r="A85">
        <v>10739</v>
      </c>
      <c r="B85" s="83">
        <v>110788</v>
      </c>
      <c r="C85" s="83">
        <v>15700</v>
      </c>
      <c r="D85" s="83">
        <v>42324</v>
      </c>
      <c r="E85" s="83">
        <v>5017</v>
      </c>
      <c r="F85" s="85">
        <f t="shared" si="4"/>
        <v>20978</v>
      </c>
      <c r="G85" s="83">
        <v>194807</v>
      </c>
      <c r="H85" s="83">
        <v>8808.1795999999995</v>
      </c>
      <c r="I85" s="83">
        <v>564.75109999999995</v>
      </c>
      <c r="J85" s="83">
        <v>1431.1783</v>
      </c>
      <c r="K85" s="83">
        <v>183.22379999999998</v>
      </c>
      <c r="L85" s="163">
        <f t="shared" si="3"/>
        <v>1029.838199999999</v>
      </c>
      <c r="M85" s="83">
        <v>12017.170999999998</v>
      </c>
      <c r="N85">
        <f t="shared" si="5"/>
        <v>10739</v>
      </c>
    </row>
    <row r="86" spans="1:14" hidden="1">
      <c r="A86">
        <v>10740</v>
      </c>
      <c r="B86" s="83">
        <v>88688</v>
      </c>
      <c r="C86" s="83">
        <v>18401</v>
      </c>
      <c r="D86" s="83">
        <v>30223</v>
      </c>
      <c r="E86" s="83">
        <v>4321</v>
      </c>
      <c r="F86" s="85">
        <f t="shared" si="4"/>
        <v>25141</v>
      </c>
      <c r="G86" s="83">
        <v>166774</v>
      </c>
      <c r="H86" s="83">
        <v>7416.8505999999998</v>
      </c>
      <c r="I86" s="83">
        <v>787.25599999999997</v>
      </c>
      <c r="J86" s="83">
        <v>901.66939999999988</v>
      </c>
      <c r="K86" s="83">
        <v>136.90190000000001</v>
      </c>
      <c r="L86" s="163">
        <f t="shared" si="3"/>
        <v>1725.8932000000016</v>
      </c>
      <c r="M86" s="83">
        <v>10968.571100000001</v>
      </c>
      <c r="N86">
        <f t="shared" si="5"/>
        <v>10740</v>
      </c>
    </row>
    <row r="87" spans="1:14" hidden="1">
      <c r="A87">
        <v>10741</v>
      </c>
      <c r="B87" s="83">
        <v>300753</v>
      </c>
      <c r="C87" s="83">
        <v>208258</v>
      </c>
      <c r="D87" s="83">
        <v>79422</v>
      </c>
      <c r="E87" s="83">
        <v>10278</v>
      </c>
      <c r="F87" s="85">
        <f t="shared" si="4"/>
        <v>102146</v>
      </c>
      <c r="G87" s="83">
        <v>700857</v>
      </c>
      <c r="H87" s="83">
        <v>28470.772199999999</v>
      </c>
      <c r="I87" s="83">
        <v>7999.925400000001</v>
      </c>
      <c r="J87" s="83">
        <v>2089.0105000000003</v>
      </c>
      <c r="K87" s="83">
        <v>648.6776000000001</v>
      </c>
      <c r="L87" s="163">
        <f t="shared" si="3"/>
        <v>11458.812799999998</v>
      </c>
      <c r="M87" s="83">
        <v>50667.198499999999</v>
      </c>
      <c r="N87">
        <f t="shared" si="5"/>
        <v>10741</v>
      </c>
    </row>
    <row r="88" spans="1:14" hidden="1">
      <c r="A88">
        <v>10742</v>
      </c>
      <c r="B88" s="83">
        <v>108431</v>
      </c>
      <c r="C88" s="83">
        <v>51434</v>
      </c>
      <c r="D88" s="83">
        <v>18431</v>
      </c>
      <c r="E88" s="83">
        <v>1489</v>
      </c>
      <c r="F88" s="85">
        <f t="shared" si="4"/>
        <v>36258</v>
      </c>
      <c r="G88" s="83">
        <v>216043</v>
      </c>
      <c r="H88" s="83">
        <v>5430.9843999999994</v>
      </c>
      <c r="I88" s="83">
        <v>1767.4829999999999</v>
      </c>
      <c r="J88" s="83">
        <v>754.79409999999996</v>
      </c>
      <c r="K88" s="83">
        <v>40.303799999999995</v>
      </c>
      <c r="L88" s="163">
        <f t="shared" si="3"/>
        <v>1718.1007000000016</v>
      </c>
      <c r="M88" s="83">
        <v>9711.6660000000011</v>
      </c>
      <c r="N88">
        <f t="shared" si="5"/>
        <v>10742</v>
      </c>
    </row>
    <row r="89" spans="1:14" hidden="1">
      <c r="A89">
        <v>10743</v>
      </c>
      <c r="B89" s="83">
        <v>138085</v>
      </c>
      <c r="C89" s="83">
        <v>37231</v>
      </c>
      <c r="D89" s="83">
        <v>59450</v>
      </c>
      <c r="E89" s="83">
        <v>5492</v>
      </c>
      <c r="F89" s="85">
        <f t="shared" si="4"/>
        <v>72166</v>
      </c>
      <c r="G89" s="83">
        <v>312424</v>
      </c>
      <c r="H89" s="83">
        <v>8415.9866000000002</v>
      </c>
      <c r="I89" s="83">
        <v>1416.2408</v>
      </c>
      <c r="J89" s="83">
        <v>1404.8479999999997</v>
      </c>
      <c r="K89" s="83">
        <v>146.06189999999998</v>
      </c>
      <c r="L89" s="163">
        <f t="shared" si="3"/>
        <v>3586.6654000000003</v>
      </c>
      <c r="M89" s="83">
        <v>14969.8027</v>
      </c>
      <c r="N89">
        <f t="shared" si="5"/>
        <v>10743</v>
      </c>
    </row>
    <row r="90" spans="1:14" hidden="1">
      <c r="A90">
        <v>10744</v>
      </c>
      <c r="B90" s="83">
        <v>170011</v>
      </c>
      <c r="C90" s="83">
        <v>40254</v>
      </c>
      <c r="D90" s="83">
        <v>67274</v>
      </c>
      <c r="E90" s="83">
        <v>6422</v>
      </c>
      <c r="F90" s="85">
        <f t="shared" si="4"/>
        <v>-859</v>
      </c>
      <c r="G90" s="83">
        <v>283102</v>
      </c>
      <c r="H90" s="83">
        <v>21282.171400000003</v>
      </c>
      <c r="I90" s="83">
        <v>2615.6172000000001</v>
      </c>
      <c r="J90" s="83">
        <v>4349.4210000000003</v>
      </c>
      <c r="K90" s="83">
        <v>489.80290000000008</v>
      </c>
      <c r="L90" s="163">
        <f t="shared" si="3"/>
        <v>4020.7643999999968</v>
      </c>
      <c r="M90" s="83">
        <v>32757.776900000001</v>
      </c>
      <c r="N90">
        <f t="shared" si="5"/>
        <v>10744</v>
      </c>
    </row>
    <row r="91" spans="1:14" hidden="1">
      <c r="A91">
        <v>10745</v>
      </c>
      <c r="B91" s="83">
        <v>310158</v>
      </c>
      <c r="C91" s="83">
        <v>112304</v>
      </c>
      <c r="D91" s="83">
        <v>133353</v>
      </c>
      <c r="E91" s="83">
        <v>10907</v>
      </c>
      <c r="F91" s="85">
        <f t="shared" si="4"/>
        <v>61857</v>
      </c>
      <c r="G91" s="83">
        <v>628579</v>
      </c>
      <c r="H91" s="83">
        <v>28470.900699999998</v>
      </c>
      <c r="I91" s="83">
        <v>3683.8248000000003</v>
      </c>
      <c r="J91" s="83">
        <v>6062.0358000000006</v>
      </c>
      <c r="K91" s="83">
        <v>1295.67</v>
      </c>
      <c r="L91" s="163">
        <f t="shared" si="3"/>
        <v>1870.3210999999983</v>
      </c>
      <c r="M91" s="83">
        <v>41382.752399999998</v>
      </c>
      <c r="N91">
        <f t="shared" si="5"/>
        <v>10745</v>
      </c>
    </row>
    <row r="92" spans="1:14" hidden="1">
      <c r="A92">
        <v>10746</v>
      </c>
      <c r="B92" s="83">
        <v>159693</v>
      </c>
      <c r="C92" s="83">
        <v>27917</v>
      </c>
      <c r="D92" s="83">
        <v>66071</v>
      </c>
      <c r="E92" s="83">
        <v>9587</v>
      </c>
      <c r="F92" s="85">
        <f t="shared" si="4"/>
        <v>16676</v>
      </c>
      <c r="G92" s="83">
        <v>279944</v>
      </c>
      <c r="H92" s="83">
        <v>12794.34</v>
      </c>
      <c r="I92" s="83">
        <v>564.27</v>
      </c>
      <c r="J92" s="83">
        <v>2205.7000000000003</v>
      </c>
      <c r="K92" s="83">
        <v>247.23999999999995</v>
      </c>
      <c r="L92" s="163">
        <f t="shared" si="3"/>
        <v>1317.6299999999999</v>
      </c>
      <c r="M92" s="83">
        <v>17129.18</v>
      </c>
      <c r="N92">
        <f t="shared" si="5"/>
        <v>10746</v>
      </c>
    </row>
    <row r="93" spans="1:14" hidden="1">
      <c r="A93">
        <v>10747</v>
      </c>
      <c r="B93" s="83">
        <v>275448</v>
      </c>
      <c r="C93" s="83">
        <v>41347</v>
      </c>
      <c r="D93" s="83">
        <v>141409</v>
      </c>
      <c r="E93" s="83">
        <v>20519</v>
      </c>
      <c r="F93" s="85">
        <f t="shared" si="4"/>
        <v>345</v>
      </c>
      <c r="G93" s="83">
        <v>479068</v>
      </c>
      <c r="H93" s="83">
        <v>31105.672599999998</v>
      </c>
      <c r="I93" s="83">
        <v>2401.7290000000003</v>
      </c>
      <c r="J93" s="83">
        <v>10711.634099999999</v>
      </c>
      <c r="K93" s="83">
        <v>1791.2442999999998</v>
      </c>
      <c r="L93" s="163">
        <f t="shared" si="3"/>
        <v>1811.3428000000081</v>
      </c>
      <c r="M93" s="83">
        <v>47821.622800000005</v>
      </c>
      <c r="N93">
        <f t="shared" si="5"/>
        <v>10747</v>
      </c>
    </row>
    <row r="94" spans="1:14" hidden="1">
      <c r="A94">
        <v>10748</v>
      </c>
      <c r="B94" s="83">
        <v>215354</v>
      </c>
      <c r="C94" s="83">
        <v>36083</v>
      </c>
      <c r="D94" s="83">
        <v>73819</v>
      </c>
      <c r="E94" s="83">
        <v>7874</v>
      </c>
      <c r="F94" s="85">
        <f t="shared" si="4"/>
        <v>30398</v>
      </c>
      <c r="G94" s="83">
        <v>363528</v>
      </c>
      <c r="H94" s="83">
        <v>23940.920000000002</v>
      </c>
      <c r="I94" s="83">
        <v>1296.77</v>
      </c>
      <c r="J94" s="83">
        <v>4002.41</v>
      </c>
      <c r="K94" s="83">
        <v>387.24000000000007</v>
      </c>
      <c r="L94" s="163">
        <f t="shared" si="3"/>
        <v>3340.28</v>
      </c>
      <c r="M94" s="83">
        <v>32967.620000000003</v>
      </c>
      <c r="N94">
        <f t="shared" si="5"/>
        <v>10748</v>
      </c>
    </row>
    <row r="95" spans="1:14" hidden="1">
      <c r="A95">
        <v>10749</v>
      </c>
      <c r="B95" s="83">
        <v>103571</v>
      </c>
      <c r="C95" s="83">
        <v>10921</v>
      </c>
      <c r="D95" s="83">
        <v>25579</v>
      </c>
      <c r="E95" s="83">
        <v>2571</v>
      </c>
      <c r="F95" s="85">
        <f t="shared" si="4"/>
        <v>14547</v>
      </c>
      <c r="G95" s="83">
        <v>157189</v>
      </c>
      <c r="H95" s="83">
        <v>5152.3368</v>
      </c>
      <c r="I95" s="83">
        <v>358.16130000000004</v>
      </c>
      <c r="J95" s="83">
        <v>811.21299999999997</v>
      </c>
      <c r="K95" s="83">
        <v>45.521499999999989</v>
      </c>
      <c r="L95" s="163">
        <f t="shared" si="3"/>
        <v>318.61730000000017</v>
      </c>
      <c r="M95" s="83">
        <v>6685.8499000000002</v>
      </c>
      <c r="N95">
        <f t="shared" si="5"/>
        <v>10749</v>
      </c>
    </row>
    <row r="96" spans="1:14" hidden="1">
      <c r="A96">
        <v>10750</v>
      </c>
      <c r="B96" s="83">
        <v>238001</v>
      </c>
      <c r="C96" s="83">
        <v>40972</v>
      </c>
      <c r="D96" s="83">
        <v>123879</v>
      </c>
      <c r="E96" s="83">
        <v>11089</v>
      </c>
      <c r="F96" s="85">
        <f t="shared" si="4"/>
        <v>13468</v>
      </c>
      <c r="G96" s="83">
        <v>427409</v>
      </c>
      <c r="H96" s="83">
        <v>24361.046999999999</v>
      </c>
      <c r="I96" s="83">
        <v>1653.2462</v>
      </c>
      <c r="J96" s="83">
        <v>4815.9132</v>
      </c>
      <c r="K96" s="83">
        <v>495.38550000000004</v>
      </c>
      <c r="L96" s="163">
        <f t="shared" si="3"/>
        <v>51.994700000007754</v>
      </c>
      <c r="M96" s="83">
        <v>31377.586600000006</v>
      </c>
      <c r="N96">
        <f t="shared" si="5"/>
        <v>10750</v>
      </c>
    </row>
    <row r="97" spans="1:14" hidden="1">
      <c r="A97">
        <v>10751</v>
      </c>
      <c r="B97" s="83">
        <v>184613</v>
      </c>
      <c r="C97" s="83">
        <v>20981</v>
      </c>
      <c r="D97" s="83">
        <v>52293</v>
      </c>
      <c r="E97" s="83">
        <v>8528</v>
      </c>
      <c r="F97" s="85">
        <f t="shared" si="4"/>
        <v>6575</v>
      </c>
      <c r="G97" s="83">
        <v>272990</v>
      </c>
      <c r="H97" s="83">
        <v>10036.028300000002</v>
      </c>
      <c r="I97" s="83">
        <v>545199.82289999991</v>
      </c>
      <c r="J97" s="83">
        <v>2149.884</v>
      </c>
      <c r="K97" s="83">
        <v>256.08460000000002</v>
      </c>
      <c r="L97" s="163">
        <f t="shared" si="3"/>
        <v>-543106.41939999978</v>
      </c>
      <c r="M97" s="83">
        <v>14535.400400000002</v>
      </c>
      <c r="N97">
        <f t="shared" si="5"/>
        <v>10751</v>
      </c>
    </row>
    <row r="98" spans="1:14" hidden="1">
      <c r="A98">
        <v>10752</v>
      </c>
      <c r="B98" s="83">
        <v>116660</v>
      </c>
      <c r="C98" s="83">
        <v>23850</v>
      </c>
      <c r="D98" s="83">
        <v>18054</v>
      </c>
      <c r="E98" s="83">
        <v>1548</v>
      </c>
      <c r="F98" s="85">
        <f t="shared" si="4"/>
        <v>50642</v>
      </c>
      <c r="G98" s="83">
        <v>210754</v>
      </c>
      <c r="H98" s="83">
        <v>6389.1706999999997</v>
      </c>
      <c r="I98" s="83">
        <v>432.98719999999997</v>
      </c>
      <c r="J98" s="83">
        <v>684.8850000000001</v>
      </c>
      <c r="K98" s="83">
        <v>90.257899999999992</v>
      </c>
      <c r="L98" s="163">
        <f t="shared" si="3"/>
        <v>441.13680000000039</v>
      </c>
      <c r="M98" s="83">
        <v>8038.4376000000002</v>
      </c>
      <c r="N98">
        <f t="shared" si="5"/>
        <v>10752</v>
      </c>
    </row>
    <row r="99" spans="1:14" hidden="1">
      <c r="A99">
        <v>10753</v>
      </c>
      <c r="B99" s="83">
        <v>131403</v>
      </c>
      <c r="C99" s="83">
        <v>19939</v>
      </c>
      <c r="D99" s="83">
        <v>20545</v>
      </c>
      <c r="E99" s="83">
        <v>1295</v>
      </c>
      <c r="F99" s="85">
        <f t="shared" si="4"/>
        <v>88062</v>
      </c>
      <c r="G99" s="83">
        <v>261244</v>
      </c>
      <c r="H99" s="83">
        <v>10393.502500000001</v>
      </c>
      <c r="I99" s="83">
        <v>1212.6777</v>
      </c>
      <c r="J99" s="83">
        <v>1472.8568</v>
      </c>
      <c r="K99" s="83">
        <v>149.62260000000001</v>
      </c>
      <c r="L99" s="163">
        <f t="shared" si="3"/>
        <v>2234.6768999999986</v>
      </c>
      <c r="M99" s="83">
        <v>15463.336499999999</v>
      </c>
      <c r="N99">
        <f t="shared" si="5"/>
        <v>10753</v>
      </c>
    </row>
    <row r="100" spans="1:14" hidden="1">
      <c r="A100">
        <v>10754</v>
      </c>
      <c r="B100" s="83">
        <v>84918</v>
      </c>
      <c r="C100" s="83">
        <v>5339</v>
      </c>
      <c r="D100" s="83">
        <v>7906</v>
      </c>
      <c r="E100" s="83">
        <v>516</v>
      </c>
      <c r="F100" s="85">
        <f t="shared" si="4"/>
        <v>21794</v>
      </c>
      <c r="G100" s="83">
        <v>120473</v>
      </c>
      <c r="H100" s="83">
        <v>3153.6499999999996</v>
      </c>
      <c r="I100" s="83">
        <v>43.960900000000002</v>
      </c>
      <c r="J100" s="83">
        <v>157.21619999999999</v>
      </c>
      <c r="K100" s="83">
        <v>8.6989999999999998</v>
      </c>
      <c r="L100" s="163">
        <f t="shared" si="3"/>
        <v>282.65390000000065</v>
      </c>
      <c r="M100" s="83">
        <v>3646.1800000000003</v>
      </c>
      <c r="N100">
        <f t="shared" si="5"/>
        <v>10754</v>
      </c>
    </row>
    <row r="101" spans="1:14" hidden="1">
      <c r="A101">
        <v>10755</v>
      </c>
      <c r="B101" s="83">
        <v>97963</v>
      </c>
      <c r="C101" s="83">
        <v>4341</v>
      </c>
      <c r="D101" s="83">
        <v>7445</v>
      </c>
      <c r="E101" s="83">
        <v>420</v>
      </c>
      <c r="F101" s="85">
        <f t="shared" si="4"/>
        <v>10491</v>
      </c>
      <c r="G101" s="83">
        <v>120660</v>
      </c>
      <c r="H101" s="83">
        <v>1973.9978000000001</v>
      </c>
      <c r="I101" s="83">
        <v>13.0908</v>
      </c>
      <c r="J101" s="83">
        <v>78.822599999999994</v>
      </c>
      <c r="K101" s="83">
        <v>18.327899999999996</v>
      </c>
      <c r="L101" s="163">
        <f t="shared" si="3"/>
        <v>118.58920000000003</v>
      </c>
      <c r="M101" s="83">
        <v>2202.8283000000001</v>
      </c>
      <c r="N101">
        <f t="shared" si="5"/>
        <v>10755</v>
      </c>
    </row>
    <row r="102" spans="1:14" hidden="1">
      <c r="A102">
        <v>10756</v>
      </c>
      <c r="B102" s="83">
        <v>59098</v>
      </c>
      <c r="C102" s="83">
        <v>6394</v>
      </c>
      <c r="D102" s="83">
        <v>41440</v>
      </c>
      <c r="E102" s="83">
        <v>2233</v>
      </c>
      <c r="F102" s="85">
        <f t="shared" si="4"/>
        <v>38019</v>
      </c>
      <c r="G102" s="83">
        <v>147184</v>
      </c>
      <c r="H102" s="83">
        <v>1452.7746999999999</v>
      </c>
      <c r="I102" s="83">
        <v>24.529600000000002</v>
      </c>
      <c r="J102" s="83">
        <v>116.98330000000001</v>
      </c>
      <c r="K102" s="83">
        <v>5.3242000000000003</v>
      </c>
      <c r="L102" s="163">
        <f t="shared" si="3"/>
        <v>349.04349999999965</v>
      </c>
      <c r="M102" s="83">
        <v>1948.6552999999997</v>
      </c>
      <c r="N102">
        <f t="shared" si="5"/>
        <v>10756</v>
      </c>
    </row>
    <row r="103" spans="1:14" hidden="1">
      <c r="A103">
        <v>10757</v>
      </c>
      <c r="B103" s="83">
        <v>109473</v>
      </c>
      <c r="C103" s="83">
        <v>7181</v>
      </c>
      <c r="D103" s="83">
        <v>35043</v>
      </c>
      <c r="E103" s="83">
        <v>1488</v>
      </c>
      <c r="F103" s="85">
        <f t="shared" si="4"/>
        <v>57295</v>
      </c>
      <c r="G103" s="83">
        <v>210480</v>
      </c>
      <c r="H103" s="83">
        <v>1973.37</v>
      </c>
      <c r="I103" s="83">
        <v>12.510000000000002</v>
      </c>
      <c r="J103" s="83">
        <v>105.66</v>
      </c>
      <c r="K103" s="83">
        <v>59.02</v>
      </c>
      <c r="L103" s="163">
        <f t="shared" si="3"/>
        <v>207.86999999999998</v>
      </c>
      <c r="M103" s="83">
        <v>2358.4299999999998</v>
      </c>
      <c r="N103">
        <f t="shared" si="5"/>
        <v>10757</v>
      </c>
    </row>
    <row r="104" spans="1:14" hidden="1">
      <c r="A104">
        <v>10758</v>
      </c>
      <c r="B104" s="83">
        <v>110193</v>
      </c>
      <c r="C104" s="83">
        <v>6669</v>
      </c>
      <c r="D104" s="83">
        <v>12669</v>
      </c>
      <c r="E104" s="83">
        <v>1476</v>
      </c>
      <c r="F104" s="85">
        <f t="shared" si="4"/>
        <v>35972</v>
      </c>
      <c r="G104" s="83">
        <v>166979</v>
      </c>
      <c r="H104" s="83">
        <v>3035.6319999999996</v>
      </c>
      <c r="I104" s="83">
        <v>28.797999999999998</v>
      </c>
      <c r="J104" s="83">
        <v>30585.409999999996</v>
      </c>
      <c r="K104" s="83">
        <v>22.407</v>
      </c>
      <c r="L104" s="163">
        <f t="shared" si="3"/>
        <v>-30155.291999999994</v>
      </c>
      <c r="M104" s="83">
        <v>3516.9549999999999</v>
      </c>
      <c r="N104">
        <f t="shared" si="5"/>
        <v>10758</v>
      </c>
    </row>
    <row r="105" spans="1:14" hidden="1">
      <c r="A105">
        <v>10759</v>
      </c>
      <c r="B105" s="83">
        <v>87046</v>
      </c>
      <c r="C105" s="83">
        <v>15745</v>
      </c>
      <c r="D105" s="83">
        <v>18809</v>
      </c>
      <c r="E105" s="83">
        <v>2824</v>
      </c>
      <c r="F105" s="85">
        <f t="shared" si="4"/>
        <v>20004</v>
      </c>
      <c r="G105" s="83">
        <v>144428</v>
      </c>
      <c r="H105" s="83">
        <v>1709.9409999999998</v>
      </c>
      <c r="I105" s="83">
        <v>95.465999999999994</v>
      </c>
      <c r="J105" s="83">
        <v>152.35500000000002</v>
      </c>
      <c r="K105" s="83">
        <v>33.502000000000002</v>
      </c>
      <c r="L105" s="163">
        <f t="shared" si="3"/>
        <v>202.28500000000014</v>
      </c>
      <c r="M105" s="83">
        <v>2193.549</v>
      </c>
      <c r="N105">
        <f t="shared" si="5"/>
        <v>10759</v>
      </c>
    </row>
    <row r="106" spans="1:14" hidden="1">
      <c r="A106">
        <v>10760</v>
      </c>
      <c r="B106" s="83">
        <v>78205</v>
      </c>
      <c r="C106" s="83">
        <v>5675</v>
      </c>
      <c r="D106" s="83">
        <v>28872</v>
      </c>
      <c r="E106" s="83">
        <v>1926</v>
      </c>
      <c r="F106" s="85">
        <f t="shared" si="4"/>
        <v>46788</v>
      </c>
      <c r="G106" s="83">
        <v>161466</v>
      </c>
      <c r="H106" s="83">
        <v>1399.1765</v>
      </c>
      <c r="I106" s="83">
        <v>14.947500000000002</v>
      </c>
      <c r="J106" s="83">
        <v>88.069000000000003</v>
      </c>
      <c r="K106" s="83">
        <v>4.9124999999999996</v>
      </c>
      <c r="L106" s="163">
        <f t="shared" si="3"/>
        <v>1123.5719999999999</v>
      </c>
      <c r="M106" s="83">
        <v>2630.6774999999998</v>
      </c>
      <c r="N106">
        <f t="shared" si="5"/>
        <v>10760</v>
      </c>
    </row>
    <row r="107" spans="1:14" hidden="1">
      <c r="A107">
        <v>10761</v>
      </c>
      <c r="B107" s="83">
        <v>96828</v>
      </c>
      <c r="C107" s="83">
        <v>2822</v>
      </c>
      <c r="D107" s="83">
        <v>10191</v>
      </c>
      <c r="E107" s="83">
        <v>1043</v>
      </c>
      <c r="F107" s="85">
        <f t="shared" si="4"/>
        <v>20899</v>
      </c>
      <c r="G107" s="83">
        <v>131783</v>
      </c>
      <c r="H107" s="83">
        <v>1278.4190000000001</v>
      </c>
      <c r="I107" s="83">
        <v>1.3046</v>
      </c>
      <c r="J107" s="83">
        <v>16.975200000000001</v>
      </c>
      <c r="K107" s="83">
        <v>1.157</v>
      </c>
      <c r="L107" s="163">
        <f t="shared" si="3"/>
        <v>-37.649000000000171</v>
      </c>
      <c r="M107" s="83">
        <v>1260.2067999999999</v>
      </c>
      <c r="N107">
        <f t="shared" si="5"/>
        <v>10761</v>
      </c>
    </row>
    <row r="108" spans="1:14" hidden="1">
      <c r="A108">
        <v>10762</v>
      </c>
      <c r="B108" s="83">
        <v>88073</v>
      </c>
      <c r="C108" s="83">
        <v>2033</v>
      </c>
      <c r="D108" s="83">
        <v>7008</v>
      </c>
      <c r="E108" s="83">
        <v>313</v>
      </c>
      <c r="F108" s="85">
        <f t="shared" si="4"/>
        <v>40964</v>
      </c>
      <c r="G108" s="83">
        <v>138391</v>
      </c>
      <c r="H108" s="83">
        <v>1394.7309</v>
      </c>
      <c r="I108" s="83">
        <v>9.4558</v>
      </c>
      <c r="J108" s="83">
        <v>303452.48109999998</v>
      </c>
      <c r="K108" s="83">
        <v>0</v>
      </c>
      <c r="L108" s="163">
        <f t="shared" si="3"/>
        <v>-302939.73669999995</v>
      </c>
      <c r="M108" s="83">
        <v>1916.9311000000002</v>
      </c>
      <c r="N108">
        <f t="shared" si="5"/>
        <v>10762</v>
      </c>
    </row>
    <row r="109" spans="1:14" hidden="1">
      <c r="A109">
        <v>10763</v>
      </c>
      <c r="B109" s="83">
        <v>78743</v>
      </c>
      <c r="C109" s="83">
        <v>1456</v>
      </c>
      <c r="D109" s="83">
        <v>5506</v>
      </c>
      <c r="E109" s="83">
        <v>361</v>
      </c>
      <c r="F109" s="85">
        <f t="shared" si="4"/>
        <v>20672</v>
      </c>
      <c r="G109" s="83">
        <v>106738</v>
      </c>
      <c r="H109" s="83">
        <v>960.25</v>
      </c>
      <c r="I109" s="83">
        <v>2.5200000000000005</v>
      </c>
      <c r="J109" s="83">
        <v>12.579999999999998</v>
      </c>
      <c r="K109" s="83">
        <v>0</v>
      </c>
      <c r="L109" s="163">
        <f t="shared" si="3"/>
        <v>105.9400000000002</v>
      </c>
      <c r="M109" s="83">
        <v>1081.2900000000002</v>
      </c>
      <c r="N109">
        <f t="shared" si="5"/>
        <v>10763</v>
      </c>
    </row>
    <row r="110" spans="1:14" hidden="1">
      <c r="A110">
        <v>10764</v>
      </c>
      <c r="B110" s="83">
        <v>72634</v>
      </c>
      <c r="C110" s="83">
        <v>2444</v>
      </c>
      <c r="D110" s="83">
        <v>5284</v>
      </c>
      <c r="E110" s="83">
        <v>2351</v>
      </c>
      <c r="F110" s="85">
        <f t="shared" si="4"/>
        <v>11386</v>
      </c>
      <c r="G110" s="83">
        <v>94099</v>
      </c>
      <c r="H110" s="83">
        <v>831.9828</v>
      </c>
      <c r="I110" s="83">
        <v>7.6968999999999994</v>
      </c>
      <c r="J110" s="83">
        <v>11.4339</v>
      </c>
      <c r="K110" s="83">
        <v>0.58530000000000004</v>
      </c>
      <c r="L110" s="163">
        <f t="shared" si="3"/>
        <v>68.154899999999984</v>
      </c>
      <c r="M110" s="83">
        <v>919.85379999999998</v>
      </c>
      <c r="N110">
        <f t="shared" si="5"/>
        <v>10764</v>
      </c>
    </row>
    <row r="111" spans="1:14" hidden="1">
      <c r="A111">
        <v>10765</v>
      </c>
      <c r="B111" s="83">
        <v>50277</v>
      </c>
      <c r="C111" s="83">
        <v>11243</v>
      </c>
      <c r="D111" s="83">
        <v>8192</v>
      </c>
      <c r="E111" s="83">
        <v>533</v>
      </c>
      <c r="F111" s="85">
        <f t="shared" si="4"/>
        <v>11146</v>
      </c>
      <c r="G111" s="83">
        <v>81391</v>
      </c>
      <c r="H111" s="83">
        <v>906.54899999999998</v>
      </c>
      <c r="I111" s="83">
        <v>35.623000000000005</v>
      </c>
      <c r="J111" s="83">
        <v>51.961799999999997</v>
      </c>
      <c r="K111" s="83">
        <v>3.1795</v>
      </c>
      <c r="L111" s="163">
        <f t="shared" si="3"/>
        <v>13.233700000000045</v>
      </c>
      <c r="M111" s="83">
        <v>1010.547</v>
      </c>
      <c r="N111">
        <f t="shared" si="5"/>
        <v>10765</v>
      </c>
    </row>
    <row r="112" spans="1:14" hidden="1">
      <c r="A112">
        <v>10766</v>
      </c>
      <c r="B112" s="83">
        <v>72642</v>
      </c>
      <c r="C112" s="83">
        <v>2521</v>
      </c>
      <c r="D112" s="83">
        <v>8282</v>
      </c>
      <c r="E112" s="83">
        <v>606</v>
      </c>
      <c r="F112" s="85">
        <f t="shared" si="4"/>
        <v>36729</v>
      </c>
      <c r="G112" s="83">
        <v>120780</v>
      </c>
      <c r="H112" s="83">
        <v>1164.1237000000001</v>
      </c>
      <c r="I112" s="83">
        <v>1.5817000000000001</v>
      </c>
      <c r="J112" s="83">
        <v>9.0696000000000012</v>
      </c>
      <c r="K112" s="83">
        <v>0</v>
      </c>
      <c r="L112" s="163">
        <f t="shared" si="3"/>
        <v>437.20990000000006</v>
      </c>
      <c r="M112" s="83">
        <v>1611.9849000000002</v>
      </c>
      <c r="N112">
        <f t="shared" si="5"/>
        <v>10766</v>
      </c>
    </row>
    <row r="113" spans="1:14" hidden="1">
      <c r="A113">
        <v>10767</v>
      </c>
      <c r="B113" s="83">
        <v>35290</v>
      </c>
      <c r="C113" s="83">
        <v>2834</v>
      </c>
      <c r="D113" s="83">
        <v>3339</v>
      </c>
      <c r="E113" s="83">
        <v>0</v>
      </c>
      <c r="F113" s="85">
        <f t="shared" si="4"/>
        <v>3894</v>
      </c>
      <c r="G113" s="83">
        <v>45357</v>
      </c>
      <c r="H113" s="83">
        <v>918.24199999999996</v>
      </c>
      <c r="I113" s="83">
        <v>0.84</v>
      </c>
      <c r="J113" s="83">
        <v>15.48</v>
      </c>
      <c r="K113" s="83">
        <v>0</v>
      </c>
      <c r="L113" s="163">
        <f t="shared" si="3"/>
        <v>-0.46799999999979747</v>
      </c>
      <c r="M113" s="83">
        <v>934.09400000000016</v>
      </c>
      <c r="N113">
        <f t="shared" si="5"/>
        <v>10767</v>
      </c>
    </row>
    <row r="114" spans="1:14" hidden="1">
      <c r="A114">
        <v>10768</v>
      </c>
      <c r="B114" s="83">
        <v>73602</v>
      </c>
      <c r="C114" s="83">
        <v>15249</v>
      </c>
      <c r="D114" s="83">
        <v>14315</v>
      </c>
      <c r="E114" s="83">
        <v>2348</v>
      </c>
      <c r="F114" s="85">
        <f t="shared" si="4"/>
        <v>17107</v>
      </c>
      <c r="G114" s="83">
        <v>122621</v>
      </c>
      <c r="H114" s="83">
        <v>1278.1602</v>
      </c>
      <c r="I114" s="83">
        <v>89.921299999999988</v>
      </c>
      <c r="J114" s="83">
        <v>136.7663</v>
      </c>
      <c r="K114" s="83">
        <v>16.037700000000001</v>
      </c>
      <c r="L114" s="163">
        <f t="shared" si="3"/>
        <v>64.503900000000016</v>
      </c>
      <c r="M114" s="83">
        <v>1585.3894</v>
      </c>
      <c r="N114">
        <f t="shared" si="5"/>
        <v>10768</v>
      </c>
    </row>
    <row r="115" spans="1:14" hidden="1">
      <c r="A115">
        <v>10769</v>
      </c>
      <c r="B115" s="83">
        <v>44016</v>
      </c>
      <c r="C115" s="83">
        <v>6904</v>
      </c>
      <c r="D115" s="83">
        <v>6762</v>
      </c>
      <c r="E115" s="83">
        <v>597</v>
      </c>
      <c r="F115" s="85">
        <f t="shared" si="4"/>
        <v>12325</v>
      </c>
      <c r="G115" s="83">
        <v>70604</v>
      </c>
      <c r="H115" s="83">
        <v>883.23270000000002</v>
      </c>
      <c r="I115" s="83">
        <v>57.751899999999999</v>
      </c>
      <c r="J115" s="83">
        <v>131083.59579999998</v>
      </c>
      <c r="K115" s="83">
        <v>12.9579</v>
      </c>
      <c r="L115" s="163">
        <f t="shared" si="3"/>
        <v>-130893.74449999997</v>
      </c>
      <c r="M115" s="83">
        <v>1143.7937999999999</v>
      </c>
      <c r="N115">
        <f t="shared" si="5"/>
        <v>10769</v>
      </c>
    </row>
    <row r="116" spans="1:14" hidden="1">
      <c r="A116">
        <v>10770</v>
      </c>
      <c r="B116" s="83">
        <v>41347</v>
      </c>
      <c r="C116" s="83">
        <v>8485</v>
      </c>
      <c r="D116" s="83">
        <v>8639</v>
      </c>
      <c r="E116" s="83">
        <v>811</v>
      </c>
      <c r="F116" s="85">
        <f t="shared" si="4"/>
        <v>8766</v>
      </c>
      <c r="G116" s="83">
        <v>68048</v>
      </c>
      <c r="H116" s="83">
        <v>913.01260000000002</v>
      </c>
      <c r="I116" s="83">
        <v>68.394999999999996</v>
      </c>
      <c r="J116" s="83">
        <v>112.36070000000001</v>
      </c>
      <c r="K116" s="83">
        <v>7.7482000000000006</v>
      </c>
      <c r="L116" s="163">
        <f t="shared" si="3"/>
        <v>57.552800000000104</v>
      </c>
      <c r="M116" s="83">
        <v>1159.0693000000001</v>
      </c>
      <c r="N116">
        <f t="shared" si="5"/>
        <v>10770</v>
      </c>
    </row>
    <row r="117" spans="1:14" hidden="1">
      <c r="A117">
        <v>10771</v>
      </c>
      <c r="B117" s="83">
        <v>32400</v>
      </c>
      <c r="C117" s="83">
        <v>3591</v>
      </c>
      <c r="D117" s="83">
        <v>6230</v>
      </c>
      <c r="E117" s="83">
        <v>626</v>
      </c>
      <c r="F117" s="85">
        <f t="shared" si="4"/>
        <v>5035</v>
      </c>
      <c r="G117" s="83">
        <v>47882</v>
      </c>
      <c r="H117" s="83">
        <v>450.31669999999997</v>
      </c>
      <c r="I117" s="83">
        <v>10.358699999999999</v>
      </c>
      <c r="J117" s="83">
        <v>46.138300000000001</v>
      </c>
      <c r="K117" s="83">
        <v>7.3339999999999996</v>
      </c>
      <c r="L117" s="163">
        <f t="shared" si="3"/>
        <v>16.282000000000057</v>
      </c>
      <c r="M117" s="83">
        <v>530.42970000000003</v>
      </c>
      <c r="N117">
        <f t="shared" si="5"/>
        <v>10771</v>
      </c>
    </row>
    <row r="118" spans="1:14" hidden="1">
      <c r="A118">
        <v>10772</v>
      </c>
      <c r="B118" s="83">
        <v>101318</v>
      </c>
      <c r="C118" s="83">
        <v>15604</v>
      </c>
      <c r="D118" s="83">
        <v>15512</v>
      </c>
      <c r="E118" s="83">
        <v>1298</v>
      </c>
      <c r="F118" s="85">
        <f t="shared" si="4"/>
        <v>39348</v>
      </c>
      <c r="G118" s="83">
        <v>173080</v>
      </c>
      <c r="H118" s="83">
        <v>2749.1173000000003</v>
      </c>
      <c r="I118" s="83">
        <v>136.13059999999999</v>
      </c>
      <c r="J118" s="83">
        <v>191.61850000000001</v>
      </c>
      <c r="K118" s="83">
        <v>9.7395999999999994</v>
      </c>
      <c r="L118" s="163">
        <f t="shared" si="3"/>
        <v>2873979.8904000004</v>
      </c>
      <c r="M118" s="83">
        <v>2877066.4964000001</v>
      </c>
      <c r="N118">
        <f t="shared" si="5"/>
        <v>10772</v>
      </c>
    </row>
    <row r="119" spans="1:14" hidden="1">
      <c r="A119">
        <v>10773</v>
      </c>
      <c r="B119" s="83">
        <v>53386</v>
      </c>
      <c r="C119" s="83">
        <v>8778</v>
      </c>
      <c r="D119" s="83">
        <v>8653</v>
      </c>
      <c r="E119" s="83">
        <v>645</v>
      </c>
      <c r="F119" s="85">
        <f t="shared" si="4"/>
        <v>14930</v>
      </c>
      <c r="G119" s="83">
        <v>86392</v>
      </c>
      <c r="H119" s="83">
        <v>1770.2352999999996</v>
      </c>
      <c r="I119" s="83">
        <v>64.650199999999998</v>
      </c>
      <c r="J119" s="83">
        <v>83.759800000000013</v>
      </c>
      <c r="K119" s="83">
        <v>4.970600000000001</v>
      </c>
      <c r="L119" s="163">
        <f t="shared" si="3"/>
        <v>-955.61989999999969</v>
      </c>
      <c r="M119" s="83">
        <v>967.99599999999998</v>
      </c>
      <c r="N119">
        <f t="shared" si="5"/>
        <v>10773</v>
      </c>
    </row>
    <row r="120" spans="1:14" hidden="1">
      <c r="A120">
        <v>10774</v>
      </c>
      <c r="B120" s="83">
        <v>48545</v>
      </c>
      <c r="C120" s="83">
        <v>6120</v>
      </c>
      <c r="D120" s="83">
        <v>8251</v>
      </c>
      <c r="E120" s="83">
        <v>1053</v>
      </c>
      <c r="F120" s="85">
        <f t="shared" si="4"/>
        <v>4706</v>
      </c>
      <c r="G120" s="83">
        <v>68675</v>
      </c>
      <c r="H120" s="83">
        <v>906.37049999999999</v>
      </c>
      <c r="I120" s="83">
        <v>38.250299999999996</v>
      </c>
      <c r="J120" s="83">
        <v>94.279499999999999</v>
      </c>
      <c r="K120" s="83">
        <v>23.252800000000001</v>
      </c>
      <c r="L120" s="163">
        <f t="shared" si="3"/>
        <v>24.249599999999894</v>
      </c>
      <c r="M120" s="83">
        <v>1086.4026999999999</v>
      </c>
      <c r="N120">
        <f t="shared" si="5"/>
        <v>10774</v>
      </c>
    </row>
    <row r="121" spans="1:14" hidden="1">
      <c r="A121">
        <v>10775</v>
      </c>
      <c r="B121" s="83">
        <v>53838</v>
      </c>
      <c r="C121" s="83">
        <v>10312</v>
      </c>
      <c r="D121" s="83">
        <v>9528</v>
      </c>
      <c r="E121" s="83">
        <v>1170</v>
      </c>
      <c r="F121" s="85">
        <f t="shared" si="4"/>
        <v>17761</v>
      </c>
      <c r="G121" s="83">
        <v>92609</v>
      </c>
      <c r="H121" s="83">
        <v>1167.2747999999999</v>
      </c>
      <c r="I121" s="83">
        <v>101.6973</v>
      </c>
      <c r="J121" s="83">
        <v>148.88379999999998</v>
      </c>
      <c r="K121" s="83">
        <v>13.070600000000001</v>
      </c>
      <c r="L121" s="163">
        <f t="shared" si="3"/>
        <v>146.52860000000001</v>
      </c>
      <c r="M121" s="83">
        <v>1577.4550999999999</v>
      </c>
      <c r="N121">
        <f t="shared" si="5"/>
        <v>10775</v>
      </c>
    </row>
    <row r="122" spans="1:14" hidden="1">
      <c r="A122">
        <v>10776</v>
      </c>
      <c r="B122" s="83">
        <v>40396</v>
      </c>
      <c r="C122" s="83">
        <v>9974</v>
      </c>
      <c r="D122" s="83">
        <v>4774</v>
      </c>
      <c r="E122" s="83">
        <v>526</v>
      </c>
      <c r="F122" s="85">
        <f t="shared" si="4"/>
        <v>11079</v>
      </c>
      <c r="G122" s="83">
        <v>66749</v>
      </c>
      <c r="H122" s="83">
        <v>647.41849999999999</v>
      </c>
      <c r="I122" s="83">
        <v>52.995999999999995</v>
      </c>
      <c r="J122" s="83">
        <v>36.071300000000001</v>
      </c>
      <c r="K122" s="83">
        <v>2.19</v>
      </c>
      <c r="L122" s="163">
        <f t="shared" si="3"/>
        <v>67.486599999999953</v>
      </c>
      <c r="M122" s="83">
        <v>806.16239999999993</v>
      </c>
      <c r="N122">
        <f t="shared" si="5"/>
        <v>10776</v>
      </c>
    </row>
    <row r="123" spans="1:14" hidden="1">
      <c r="A123">
        <v>10777</v>
      </c>
      <c r="B123" s="83">
        <v>76541</v>
      </c>
      <c r="C123" s="83">
        <v>15470</v>
      </c>
      <c r="D123" s="83">
        <v>7865</v>
      </c>
      <c r="E123" s="83">
        <v>595</v>
      </c>
      <c r="F123" s="85">
        <f t="shared" si="4"/>
        <v>8967</v>
      </c>
      <c r="G123" s="83">
        <v>109438</v>
      </c>
      <c r="H123" s="83">
        <v>1492.9159</v>
      </c>
      <c r="I123" s="83">
        <v>103.85090000000001</v>
      </c>
      <c r="J123" s="83">
        <v>64.892499999999998</v>
      </c>
      <c r="K123" s="83">
        <v>2.899</v>
      </c>
      <c r="L123" s="163">
        <f t="shared" si="3"/>
        <v>112.6829000000004</v>
      </c>
      <c r="M123" s="83">
        <v>1777.2412000000004</v>
      </c>
      <c r="N123">
        <f t="shared" si="5"/>
        <v>10777</v>
      </c>
    </row>
    <row r="124" spans="1:14" hidden="1">
      <c r="A124">
        <v>10778</v>
      </c>
      <c r="B124" s="83">
        <v>25513</v>
      </c>
      <c r="C124" s="83">
        <v>2721</v>
      </c>
      <c r="D124" s="83">
        <v>3015</v>
      </c>
      <c r="E124" s="83">
        <v>418</v>
      </c>
      <c r="F124" s="85">
        <f t="shared" si="4"/>
        <v>5288</v>
      </c>
      <c r="G124" s="83">
        <v>36955</v>
      </c>
      <c r="H124" s="83">
        <v>212.24809999999999</v>
      </c>
      <c r="I124" s="83">
        <v>4.3673000000000002</v>
      </c>
      <c r="J124" s="83">
        <v>18.005600000000001</v>
      </c>
      <c r="K124" s="83">
        <v>2.8885000000000005</v>
      </c>
      <c r="L124" s="163">
        <f t="shared" si="3"/>
        <v>6.0842000000000169</v>
      </c>
      <c r="M124" s="83">
        <v>243.59370000000001</v>
      </c>
      <c r="N124">
        <f t="shared" si="5"/>
        <v>10778</v>
      </c>
    </row>
    <row r="125" spans="1:14" hidden="1">
      <c r="A125">
        <v>10779</v>
      </c>
      <c r="B125" s="83">
        <v>67746</v>
      </c>
      <c r="C125" s="83">
        <v>10914</v>
      </c>
      <c r="D125" s="83">
        <v>16199</v>
      </c>
      <c r="E125" s="83">
        <v>1642</v>
      </c>
      <c r="F125" s="85">
        <f t="shared" si="4"/>
        <v>8576</v>
      </c>
      <c r="G125" s="83">
        <v>105077</v>
      </c>
      <c r="H125" s="83">
        <v>717.02320000000009</v>
      </c>
      <c r="I125" s="83">
        <v>64.519199999999998</v>
      </c>
      <c r="J125" s="83">
        <v>7.6529999999999996</v>
      </c>
      <c r="K125" s="83">
        <v>0</v>
      </c>
      <c r="L125" s="163">
        <f t="shared" si="3"/>
        <v>47.003799999999934</v>
      </c>
      <c r="M125" s="83">
        <v>836.19920000000002</v>
      </c>
      <c r="N125">
        <f t="shared" si="5"/>
        <v>10779</v>
      </c>
    </row>
    <row r="126" spans="1:14" hidden="1">
      <c r="A126">
        <v>10780</v>
      </c>
      <c r="B126" s="83">
        <v>24642</v>
      </c>
      <c r="C126" s="83">
        <v>5527</v>
      </c>
      <c r="D126" s="83">
        <v>8076</v>
      </c>
      <c r="E126" s="83">
        <v>1005</v>
      </c>
      <c r="F126" s="85">
        <f t="shared" si="4"/>
        <v>6606</v>
      </c>
      <c r="G126" s="83">
        <v>45856</v>
      </c>
      <c r="H126" s="83">
        <v>442.16899999999998</v>
      </c>
      <c r="I126" s="83">
        <v>28.064500000000002</v>
      </c>
      <c r="J126" s="83">
        <v>62.803799999999995</v>
      </c>
      <c r="K126" s="83">
        <v>1.6877000000000002</v>
      </c>
      <c r="L126" s="163">
        <f t="shared" si="3"/>
        <v>25.069699999999933</v>
      </c>
      <c r="M126" s="83">
        <v>559.79469999999992</v>
      </c>
      <c r="N126">
        <f t="shared" si="5"/>
        <v>10780</v>
      </c>
    </row>
    <row r="127" spans="1:14" hidden="1">
      <c r="A127">
        <v>10781</v>
      </c>
      <c r="B127" s="83">
        <v>20885</v>
      </c>
      <c r="C127" s="83">
        <v>4496</v>
      </c>
      <c r="D127" s="83">
        <v>9646</v>
      </c>
      <c r="E127" s="83">
        <v>1051</v>
      </c>
      <c r="F127" s="85">
        <f t="shared" si="4"/>
        <v>6509</v>
      </c>
      <c r="G127" s="83">
        <v>42587</v>
      </c>
      <c r="H127" s="83">
        <v>342.46999999999997</v>
      </c>
      <c r="I127" s="83">
        <v>13.559999999999999</v>
      </c>
      <c r="J127" s="83">
        <v>65.400000000000006</v>
      </c>
      <c r="K127" s="83">
        <v>4.68</v>
      </c>
      <c r="L127" s="163">
        <f t="shared" si="3"/>
        <v>12.76999999999996</v>
      </c>
      <c r="M127" s="83">
        <v>438.87999999999994</v>
      </c>
      <c r="N127">
        <f t="shared" si="5"/>
        <v>10781</v>
      </c>
    </row>
    <row r="128" spans="1:14" hidden="1">
      <c r="A128">
        <v>10782</v>
      </c>
      <c r="B128" s="83">
        <v>26042</v>
      </c>
      <c r="C128" s="83">
        <v>4744</v>
      </c>
      <c r="D128" s="83">
        <v>13269</v>
      </c>
      <c r="E128" s="83">
        <v>752</v>
      </c>
      <c r="F128" s="85">
        <f t="shared" si="4"/>
        <v>4395</v>
      </c>
      <c r="G128" s="83">
        <v>49202</v>
      </c>
      <c r="H128" s="83">
        <v>759.4</v>
      </c>
      <c r="I128" s="83">
        <v>64.31</v>
      </c>
      <c r="J128" s="83">
        <v>101.67</v>
      </c>
      <c r="K128" s="83">
        <v>6.21</v>
      </c>
      <c r="L128" s="163">
        <f t="shared" si="3"/>
        <v>39.240000000000059</v>
      </c>
      <c r="M128" s="83">
        <v>970.83</v>
      </c>
      <c r="N128">
        <f t="shared" si="5"/>
        <v>10782</v>
      </c>
    </row>
    <row r="129" spans="1:14" hidden="1">
      <c r="A129">
        <v>10784</v>
      </c>
      <c r="B129" s="83">
        <v>53629</v>
      </c>
      <c r="C129" s="83">
        <v>11977</v>
      </c>
      <c r="D129" s="83">
        <v>15179</v>
      </c>
      <c r="E129" s="83">
        <v>3936</v>
      </c>
      <c r="F129" s="85">
        <f t="shared" si="4"/>
        <v>9055</v>
      </c>
      <c r="G129" s="83">
        <v>93776</v>
      </c>
      <c r="H129" s="83">
        <v>967.75000000000011</v>
      </c>
      <c r="I129" s="83">
        <v>110.35899999999999</v>
      </c>
      <c r="J129" s="83">
        <v>143.31200000000001</v>
      </c>
      <c r="K129" s="83">
        <v>22.237000000000002</v>
      </c>
      <c r="L129" s="163">
        <f t="shared" si="3"/>
        <v>119.2639999999997</v>
      </c>
      <c r="M129" s="83">
        <v>1362.9219999999998</v>
      </c>
      <c r="N129">
        <f t="shared" si="5"/>
        <v>10784</v>
      </c>
    </row>
    <row r="130" spans="1:14" hidden="1">
      <c r="A130">
        <v>10785</v>
      </c>
      <c r="B130" s="83">
        <v>72655</v>
      </c>
      <c r="C130" s="83">
        <v>8942</v>
      </c>
      <c r="D130" s="83">
        <v>22129</v>
      </c>
      <c r="E130" s="83">
        <v>2122</v>
      </c>
      <c r="F130" s="85">
        <f t="shared" si="4"/>
        <v>6208</v>
      </c>
      <c r="G130" s="83">
        <v>112056</v>
      </c>
      <c r="H130" s="83">
        <v>1467.2130000000002</v>
      </c>
      <c r="I130" s="83">
        <v>77.472700000000003</v>
      </c>
      <c r="J130" s="83">
        <v>258.66999999999996</v>
      </c>
      <c r="K130" s="83">
        <v>23.686999999999998</v>
      </c>
      <c r="L130" s="163">
        <f t="shared" si="3"/>
        <v>94.434300000000135</v>
      </c>
      <c r="M130" s="83">
        <v>1921.4770000000003</v>
      </c>
      <c r="N130">
        <f t="shared" si="5"/>
        <v>10785</v>
      </c>
    </row>
    <row r="131" spans="1:14" hidden="1">
      <c r="A131">
        <v>10786</v>
      </c>
      <c r="B131" s="83">
        <v>54173</v>
      </c>
      <c r="C131" s="83">
        <v>5610</v>
      </c>
      <c r="D131" s="83">
        <v>8287</v>
      </c>
      <c r="E131" s="83">
        <v>856</v>
      </c>
      <c r="F131" s="85">
        <f t="shared" si="4"/>
        <v>3627</v>
      </c>
      <c r="G131" s="83">
        <v>72553</v>
      </c>
      <c r="H131" s="83">
        <v>949.25680000000011</v>
      </c>
      <c r="I131" s="83">
        <v>39.869300000000003</v>
      </c>
      <c r="J131" s="83">
        <v>113.1147</v>
      </c>
      <c r="K131" s="83">
        <v>9.7841000000000005</v>
      </c>
      <c r="L131" s="163">
        <f t="shared" ref="L131:L194" si="6">M131-H131-I131-J131-K131</f>
        <v>34.278699999999837</v>
      </c>
      <c r="M131" s="83">
        <v>1146.3036</v>
      </c>
      <c r="N131">
        <f t="shared" si="5"/>
        <v>10786</v>
      </c>
    </row>
    <row r="132" spans="1:14" hidden="1">
      <c r="A132">
        <v>10787</v>
      </c>
      <c r="B132" s="83">
        <v>124938</v>
      </c>
      <c r="C132" s="83">
        <v>12493</v>
      </c>
      <c r="D132" s="83">
        <v>34337</v>
      </c>
      <c r="E132" s="83">
        <v>4714</v>
      </c>
      <c r="F132" s="85">
        <f t="shared" ref="F132:F195" si="7">G132-B132-C132-D132-E132</f>
        <v>15549</v>
      </c>
      <c r="G132" s="83">
        <v>192031</v>
      </c>
      <c r="H132" s="83">
        <v>3378.1363999999999</v>
      </c>
      <c r="I132" s="83">
        <v>207.25900000000001</v>
      </c>
      <c r="J132" s="83">
        <v>345.61380000000003</v>
      </c>
      <c r="K132" s="83">
        <v>57.050200000000004</v>
      </c>
      <c r="L132" s="163">
        <f t="shared" si="6"/>
        <v>237.99380000000036</v>
      </c>
      <c r="M132" s="83">
        <v>4226.0532000000003</v>
      </c>
      <c r="N132">
        <f t="shared" ref="N132:N195" si="8">INT(A132)</f>
        <v>10787</v>
      </c>
    </row>
    <row r="133" spans="1:14" hidden="1">
      <c r="A133">
        <v>10788</v>
      </c>
      <c r="B133" s="83">
        <v>32391</v>
      </c>
      <c r="C133" s="83">
        <v>4428</v>
      </c>
      <c r="D133" s="83">
        <v>5612</v>
      </c>
      <c r="E133" s="83">
        <v>895</v>
      </c>
      <c r="F133" s="85">
        <f t="shared" si="7"/>
        <v>5680</v>
      </c>
      <c r="G133" s="83">
        <v>49006</v>
      </c>
      <c r="H133" s="83">
        <v>552.29999999999995</v>
      </c>
      <c r="I133" s="83">
        <v>28.92</v>
      </c>
      <c r="J133" s="83">
        <v>66.63</v>
      </c>
      <c r="K133" s="83">
        <v>7.63</v>
      </c>
      <c r="L133" s="163">
        <f t="shared" si="6"/>
        <v>37.920000000000023</v>
      </c>
      <c r="M133" s="83">
        <v>693.4</v>
      </c>
      <c r="N133">
        <f t="shared" si="8"/>
        <v>10788</v>
      </c>
    </row>
    <row r="134" spans="1:14" hidden="1">
      <c r="A134">
        <v>10789</v>
      </c>
      <c r="B134" s="83">
        <v>79293</v>
      </c>
      <c r="C134" s="83">
        <v>20157</v>
      </c>
      <c r="D134" s="83">
        <v>7843</v>
      </c>
      <c r="E134" s="83">
        <v>1133</v>
      </c>
      <c r="F134" s="85">
        <f t="shared" si="7"/>
        <v>6656</v>
      </c>
      <c r="G134" s="83">
        <v>115082</v>
      </c>
      <c r="H134" s="83">
        <v>1971.9906000000001</v>
      </c>
      <c r="I134" s="83">
        <v>166.84989999999999</v>
      </c>
      <c r="J134" s="83">
        <v>77.912300000000002</v>
      </c>
      <c r="K134" s="83">
        <v>6.8069999999999986</v>
      </c>
      <c r="L134" s="163">
        <f t="shared" si="6"/>
        <v>77.432600000000008</v>
      </c>
      <c r="M134" s="83">
        <v>2300.9924000000001</v>
      </c>
      <c r="N134">
        <f t="shared" si="8"/>
        <v>10789</v>
      </c>
    </row>
    <row r="135" spans="1:14" hidden="1">
      <c r="A135">
        <v>10790</v>
      </c>
      <c r="B135" s="83">
        <v>100543</v>
      </c>
      <c r="C135" s="83">
        <v>14315</v>
      </c>
      <c r="D135" s="83">
        <v>16352</v>
      </c>
      <c r="E135" s="83">
        <v>1397</v>
      </c>
      <c r="F135" s="85">
        <f t="shared" si="7"/>
        <v>10254</v>
      </c>
      <c r="G135" s="83">
        <v>142861</v>
      </c>
      <c r="H135" s="83">
        <v>3603.259</v>
      </c>
      <c r="I135" s="83">
        <v>163.23400000000001</v>
      </c>
      <c r="J135" s="83">
        <v>419.62159999999994</v>
      </c>
      <c r="K135" s="83">
        <v>18.461299999999998</v>
      </c>
      <c r="L135" s="163">
        <f t="shared" si="6"/>
        <v>328.21820000000008</v>
      </c>
      <c r="M135" s="83">
        <v>4532.7941000000001</v>
      </c>
      <c r="N135">
        <f t="shared" si="8"/>
        <v>10790</v>
      </c>
    </row>
    <row r="136" spans="1:14" hidden="1">
      <c r="A136">
        <v>10791</v>
      </c>
      <c r="B136" s="83">
        <v>128208</v>
      </c>
      <c r="C136" s="83">
        <v>26746</v>
      </c>
      <c r="D136" s="83">
        <v>23985</v>
      </c>
      <c r="E136" s="83">
        <v>3608</v>
      </c>
      <c r="F136" s="85">
        <f t="shared" si="7"/>
        <v>30404</v>
      </c>
      <c r="G136" s="83">
        <v>212951</v>
      </c>
      <c r="H136" s="83">
        <v>6524.1193999999987</v>
      </c>
      <c r="I136" s="83">
        <v>474.19179999999994</v>
      </c>
      <c r="J136" s="83">
        <v>406.8202</v>
      </c>
      <c r="K136" s="83">
        <v>98.886200000000002</v>
      </c>
      <c r="L136" s="163">
        <f t="shared" si="6"/>
        <v>624.76720000000068</v>
      </c>
      <c r="M136" s="83">
        <v>8128.7847999999994</v>
      </c>
      <c r="N136">
        <f t="shared" si="8"/>
        <v>10791</v>
      </c>
    </row>
    <row r="137" spans="1:14" hidden="1">
      <c r="A137">
        <v>10792</v>
      </c>
      <c r="B137" s="83">
        <v>56592</v>
      </c>
      <c r="C137" s="83">
        <v>5570</v>
      </c>
      <c r="D137" s="83">
        <v>20381</v>
      </c>
      <c r="E137" s="83">
        <v>1507</v>
      </c>
      <c r="F137" s="85">
        <f t="shared" si="7"/>
        <v>4987</v>
      </c>
      <c r="G137" s="83">
        <v>89037</v>
      </c>
      <c r="H137" s="83">
        <v>7.1676000000000002</v>
      </c>
      <c r="I137" s="83">
        <v>6.408199999999999</v>
      </c>
      <c r="J137" s="83">
        <v>6.2579000000000002</v>
      </c>
      <c r="K137" s="83">
        <v>2.4123999999999999</v>
      </c>
      <c r="L137" s="163">
        <f t="shared" si="6"/>
        <v>1605.7843999999998</v>
      </c>
      <c r="M137" s="83">
        <v>1628.0304999999998</v>
      </c>
      <c r="N137">
        <f t="shared" si="8"/>
        <v>10792</v>
      </c>
    </row>
    <row r="138" spans="1:14" hidden="1">
      <c r="A138">
        <v>10793</v>
      </c>
      <c r="B138" s="83">
        <v>49747</v>
      </c>
      <c r="C138" s="83">
        <v>7651</v>
      </c>
      <c r="D138" s="83">
        <v>5189</v>
      </c>
      <c r="E138" s="83">
        <v>421</v>
      </c>
      <c r="F138" s="85">
        <f t="shared" si="7"/>
        <v>8118</v>
      </c>
      <c r="G138" s="83">
        <v>71126</v>
      </c>
      <c r="H138" s="83">
        <v>960.87200000000007</v>
      </c>
      <c r="I138" s="83">
        <v>53.469799999999992</v>
      </c>
      <c r="J138" s="83">
        <v>51.048699999999997</v>
      </c>
      <c r="K138" s="83">
        <v>2.7803</v>
      </c>
      <c r="L138" s="163">
        <f t="shared" si="6"/>
        <v>58.099999999999724</v>
      </c>
      <c r="M138" s="83">
        <v>1126.2707999999998</v>
      </c>
      <c r="N138">
        <f t="shared" si="8"/>
        <v>10793</v>
      </c>
    </row>
    <row r="139" spans="1:14" hidden="1">
      <c r="A139">
        <v>10794</v>
      </c>
      <c r="B139" s="83">
        <v>37156</v>
      </c>
      <c r="C139" s="83">
        <v>7045</v>
      </c>
      <c r="D139" s="83">
        <v>4421</v>
      </c>
      <c r="E139" s="83">
        <v>778</v>
      </c>
      <c r="F139" s="85">
        <f t="shared" si="7"/>
        <v>7063</v>
      </c>
      <c r="G139" s="83">
        <v>56463</v>
      </c>
      <c r="H139" s="83">
        <v>806.76200000000006</v>
      </c>
      <c r="I139" s="83">
        <v>88.522999999999996</v>
      </c>
      <c r="J139" s="83">
        <v>61.980600000000003</v>
      </c>
      <c r="K139" s="83">
        <v>14.753000000000002</v>
      </c>
      <c r="L139" s="163">
        <f t="shared" si="6"/>
        <v>15.797999999999936</v>
      </c>
      <c r="M139" s="83">
        <v>987.81659999999999</v>
      </c>
      <c r="N139">
        <f t="shared" si="8"/>
        <v>10794</v>
      </c>
    </row>
    <row r="140" spans="1:14" hidden="1">
      <c r="A140">
        <v>10795</v>
      </c>
      <c r="B140" s="83">
        <v>45028</v>
      </c>
      <c r="C140" s="83">
        <v>2639</v>
      </c>
      <c r="D140" s="83">
        <v>3520</v>
      </c>
      <c r="E140" s="83">
        <v>457</v>
      </c>
      <c r="F140" s="85">
        <f t="shared" si="7"/>
        <v>3332</v>
      </c>
      <c r="G140" s="83">
        <v>54976</v>
      </c>
      <c r="H140" s="83">
        <v>992.11989999999992</v>
      </c>
      <c r="I140" s="83">
        <v>27.833199999999998</v>
      </c>
      <c r="J140" s="83">
        <v>55.697500000000005</v>
      </c>
      <c r="K140" s="83">
        <v>1.6316000000000002</v>
      </c>
      <c r="L140" s="163">
        <f t="shared" si="6"/>
        <v>36.940000000000005</v>
      </c>
      <c r="M140" s="83">
        <v>1114.2221999999999</v>
      </c>
      <c r="N140">
        <f t="shared" si="8"/>
        <v>10795</v>
      </c>
    </row>
    <row r="141" spans="1:14" hidden="1">
      <c r="A141">
        <v>10796</v>
      </c>
      <c r="B141" s="83">
        <v>40102</v>
      </c>
      <c r="C141" s="83">
        <v>2965</v>
      </c>
      <c r="D141" s="83">
        <v>3629</v>
      </c>
      <c r="E141" s="83">
        <v>359</v>
      </c>
      <c r="F141" s="85">
        <f t="shared" si="7"/>
        <v>6535</v>
      </c>
      <c r="G141" s="83">
        <v>53590</v>
      </c>
      <c r="H141" s="83">
        <v>816.68399999999997</v>
      </c>
      <c r="I141" s="83">
        <v>18.8949</v>
      </c>
      <c r="J141" s="83">
        <v>27.331100000000003</v>
      </c>
      <c r="K141" s="83">
        <v>9566.3028000000013</v>
      </c>
      <c r="L141" s="163">
        <f t="shared" si="6"/>
        <v>-9534.1136000000006</v>
      </c>
      <c r="M141" s="83">
        <v>895.09919999999988</v>
      </c>
      <c r="N141">
        <f t="shared" si="8"/>
        <v>10796</v>
      </c>
    </row>
    <row r="142" spans="1:14" hidden="1">
      <c r="A142">
        <v>10797</v>
      </c>
      <c r="B142" s="83">
        <v>53727</v>
      </c>
      <c r="C142" s="83">
        <v>6409</v>
      </c>
      <c r="D142" s="83">
        <v>7722</v>
      </c>
      <c r="E142" s="83">
        <v>879</v>
      </c>
      <c r="F142" s="85">
        <f t="shared" si="7"/>
        <v>13869</v>
      </c>
      <c r="G142" s="83">
        <v>82606</v>
      </c>
      <c r="H142" s="83">
        <v>1327.36</v>
      </c>
      <c r="I142" s="83">
        <v>60.139999999999993</v>
      </c>
      <c r="J142" s="83">
        <v>56.7</v>
      </c>
      <c r="K142" s="83">
        <v>7.58</v>
      </c>
      <c r="L142" s="163">
        <f t="shared" si="6"/>
        <v>61.140000000000185</v>
      </c>
      <c r="M142" s="83">
        <v>1512.92</v>
      </c>
      <c r="N142">
        <f t="shared" si="8"/>
        <v>10797</v>
      </c>
    </row>
    <row r="143" spans="1:14" hidden="1">
      <c r="A143">
        <v>10798</v>
      </c>
      <c r="B143" s="83">
        <v>46137</v>
      </c>
      <c r="C143" s="83">
        <v>3419</v>
      </c>
      <c r="D143" s="83">
        <v>8891</v>
      </c>
      <c r="E143" s="83">
        <v>1004</v>
      </c>
      <c r="F143" s="85">
        <f t="shared" si="7"/>
        <v>3557</v>
      </c>
      <c r="G143" s="83">
        <v>63008</v>
      </c>
      <c r="H143" s="83">
        <v>1111.3125000000002</v>
      </c>
      <c r="I143" s="83">
        <v>39.520600000000002</v>
      </c>
      <c r="J143" s="83">
        <v>84.936199999999999</v>
      </c>
      <c r="K143" s="83">
        <v>4.2492999999999999</v>
      </c>
      <c r="L143" s="163">
        <f t="shared" si="6"/>
        <v>31.739899999999686</v>
      </c>
      <c r="M143" s="83">
        <v>1271.7584999999999</v>
      </c>
      <c r="N143">
        <f t="shared" si="8"/>
        <v>10798</v>
      </c>
    </row>
    <row r="144" spans="1:14" hidden="1">
      <c r="A144">
        <v>10799</v>
      </c>
      <c r="B144" s="83">
        <v>48903</v>
      </c>
      <c r="C144" s="83">
        <v>3755</v>
      </c>
      <c r="D144" s="83">
        <v>5567</v>
      </c>
      <c r="E144" s="83">
        <v>489</v>
      </c>
      <c r="F144" s="85">
        <f t="shared" si="7"/>
        <v>5828</v>
      </c>
      <c r="G144" s="83">
        <v>64542</v>
      </c>
      <c r="H144" s="83">
        <v>730.14099999999996</v>
      </c>
      <c r="I144" s="83">
        <v>22.238799999999998</v>
      </c>
      <c r="J144" s="83">
        <v>42.674100000000003</v>
      </c>
      <c r="K144" s="83">
        <v>6.5353000000000003</v>
      </c>
      <c r="L144" s="163">
        <f t="shared" si="6"/>
        <v>24.552999999999926</v>
      </c>
      <c r="M144" s="83">
        <v>826.14219999999989</v>
      </c>
      <c r="N144">
        <f t="shared" si="8"/>
        <v>10799</v>
      </c>
    </row>
    <row r="145" spans="1:14" hidden="1">
      <c r="A145">
        <v>10800</v>
      </c>
      <c r="B145" s="83">
        <v>25701</v>
      </c>
      <c r="C145" s="83">
        <v>7192</v>
      </c>
      <c r="D145" s="83">
        <v>7809</v>
      </c>
      <c r="E145" s="83">
        <v>520</v>
      </c>
      <c r="F145" s="85">
        <f t="shared" si="7"/>
        <v>2768</v>
      </c>
      <c r="G145" s="83">
        <v>43990</v>
      </c>
      <c r="H145" s="83">
        <v>329.70979999999997</v>
      </c>
      <c r="I145" s="83">
        <v>35.021999999999998</v>
      </c>
      <c r="J145" s="83">
        <v>37.929600000000001</v>
      </c>
      <c r="K145" s="83">
        <v>0.78990000000000005</v>
      </c>
      <c r="L145" s="163">
        <f t="shared" si="6"/>
        <v>6.690500000000017</v>
      </c>
      <c r="M145" s="83">
        <v>410.14179999999999</v>
      </c>
      <c r="N145">
        <f t="shared" si="8"/>
        <v>10800</v>
      </c>
    </row>
    <row r="146" spans="1:14" hidden="1">
      <c r="A146">
        <v>10801</v>
      </c>
      <c r="B146" s="83">
        <v>26300</v>
      </c>
      <c r="C146" s="83">
        <v>4695</v>
      </c>
      <c r="D146" s="83">
        <v>7916</v>
      </c>
      <c r="E146" s="83">
        <v>1000</v>
      </c>
      <c r="F146" s="85">
        <f t="shared" si="7"/>
        <v>2534</v>
      </c>
      <c r="G146" s="83">
        <v>42445</v>
      </c>
      <c r="H146" s="83">
        <v>591.17680000000007</v>
      </c>
      <c r="I146" s="83">
        <v>42.682000000000002</v>
      </c>
      <c r="J146" s="83">
        <v>124.4374</v>
      </c>
      <c r="K146" s="83">
        <v>6.5149999999999997</v>
      </c>
      <c r="L146" s="163">
        <f t="shared" si="6"/>
        <v>-2.7411000000001726</v>
      </c>
      <c r="M146" s="83">
        <v>762.07009999999991</v>
      </c>
      <c r="N146">
        <f t="shared" si="8"/>
        <v>10801</v>
      </c>
    </row>
    <row r="147" spans="1:14" hidden="1">
      <c r="A147">
        <v>10802</v>
      </c>
      <c r="B147" s="83">
        <v>43812</v>
      </c>
      <c r="C147" s="83">
        <v>5606</v>
      </c>
      <c r="D147" s="83">
        <v>6741</v>
      </c>
      <c r="E147" s="83">
        <v>706</v>
      </c>
      <c r="F147" s="85">
        <f t="shared" si="7"/>
        <v>3382</v>
      </c>
      <c r="G147" s="83">
        <v>60247</v>
      </c>
      <c r="H147" s="83">
        <v>1273.8327999999999</v>
      </c>
      <c r="I147" s="83">
        <v>67.109200000000001</v>
      </c>
      <c r="J147" s="83">
        <v>124.08319999999999</v>
      </c>
      <c r="K147" s="83">
        <v>12.026899999999999</v>
      </c>
      <c r="L147" s="163">
        <f t="shared" si="6"/>
        <v>59.715400000000272</v>
      </c>
      <c r="M147" s="83">
        <v>1536.7675000000002</v>
      </c>
      <c r="N147">
        <f t="shared" si="8"/>
        <v>10802</v>
      </c>
    </row>
    <row r="148" spans="1:14" hidden="1">
      <c r="A148">
        <v>10803</v>
      </c>
      <c r="B148" s="83">
        <v>56432</v>
      </c>
      <c r="C148" s="83">
        <v>3368</v>
      </c>
      <c r="D148" s="83">
        <v>13253</v>
      </c>
      <c r="E148" s="83">
        <v>1989</v>
      </c>
      <c r="F148" s="85">
        <f t="shared" si="7"/>
        <v>2189</v>
      </c>
      <c r="G148" s="83">
        <v>77231</v>
      </c>
      <c r="H148" s="83">
        <v>891.84779999999989</v>
      </c>
      <c r="I148" s="83">
        <v>22.5</v>
      </c>
      <c r="J148" s="83">
        <v>82.537999999999997</v>
      </c>
      <c r="K148" s="83">
        <v>9.4359999999999999</v>
      </c>
      <c r="L148" s="163">
        <f t="shared" si="6"/>
        <v>-47.105799999999995</v>
      </c>
      <c r="M148" s="83">
        <v>959.21599999999989</v>
      </c>
      <c r="N148">
        <f t="shared" si="8"/>
        <v>10803</v>
      </c>
    </row>
    <row r="149" spans="1:14" hidden="1">
      <c r="A149">
        <v>10804</v>
      </c>
      <c r="B149" s="83">
        <v>50761</v>
      </c>
      <c r="C149" s="83">
        <v>3413</v>
      </c>
      <c r="D149" s="83">
        <v>9673</v>
      </c>
      <c r="E149" s="83">
        <v>805</v>
      </c>
      <c r="F149" s="85">
        <f t="shared" si="7"/>
        <v>3241</v>
      </c>
      <c r="G149" s="83">
        <v>67893</v>
      </c>
      <c r="H149" s="83">
        <v>728.87</v>
      </c>
      <c r="I149" s="83">
        <v>22.600000000000005</v>
      </c>
      <c r="J149" s="83">
        <v>70.16</v>
      </c>
      <c r="K149" s="83">
        <v>10.379999999999999</v>
      </c>
      <c r="L149" s="163">
        <f t="shared" si="6"/>
        <v>27.420000000000169</v>
      </c>
      <c r="M149" s="83">
        <v>859.43000000000018</v>
      </c>
      <c r="N149">
        <f t="shared" si="8"/>
        <v>10804</v>
      </c>
    </row>
    <row r="150" spans="1:14" hidden="1">
      <c r="A150">
        <v>10805</v>
      </c>
      <c r="B150" s="83">
        <v>89287.010000000009</v>
      </c>
      <c r="C150" s="83">
        <v>6108</v>
      </c>
      <c r="D150" s="83">
        <v>15564.720000000001</v>
      </c>
      <c r="E150" s="83">
        <v>1532</v>
      </c>
      <c r="F150" s="85">
        <f t="shared" si="7"/>
        <v>3095.0909999999858</v>
      </c>
      <c r="G150" s="83">
        <v>115586.821</v>
      </c>
      <c r="H150" s="83">
        <v>1772.328</v>
      </c>
      <c r="I150" s="83">
        <v>27914.843000000001</v>
      </c>
      <c r="J150" s="83">
        <v>190.89699999999999</v>
      </c>
      <c r="K150" s="83">
        <v>15190.842000000001</v>
      </c>
      <c r="L150" s="163">
        <f t="shared" si="6"/>
        <v>-43052.66</v>
      </c>
      <c r="M150" s="83">
        <v>2016.25</v>
      </c>
      <c r="N150">
        <f t="shared" si="8"/>
        <v>10805</v>
      </c>
    </row>
    <row r="151" spans="1:14" hidden="1">
      <c r="A151">
        <v>10806</v>
      </c>
      <c r="B151" s="83">
        <v>98527</v>
      </c>
      <c r="C151" s="83">
        <v>6901</v>
      </c>
      <c r="D151" s="83">
        <v>12806</v>
      </c>
      <c r="E151" s="83">
        <v>1238</v>
      </c>
      <c r="F151" s="85">
        <f t="shared" si="7"/>
        <v>4526</v>
      </c>
      <c r="G151" s="83">
        <v>123998</v>
      </c>
      <c r="H151" s="83">
        <v>1473.7016000000001</v>
      </c>
      <c r="I151" s="83">
        <v>44.973799999999997</v>
      </c>
      <c r="J151" s="83">
        <v>88.466399999999993</v>
      </c>
      <c r="K151" s="83">
        <v>17.354299999999995</v>
      </c>
      <c r="L151" s="163">
        <f t="shared" si="6"/>
        <v>44.906099999999697</v>
      </c>
      <c r="M151" s="83">
        <v>1669.4021999999998</v>
      </c>
      <c r="N151">
        <f t="shared" si="8"/>
        <v>10806</v>
      </c>
    </row>
    <row r="152" spans="1:14" hidden="1">
      <c r="A152">
        <v>10807</v>
      </c>
      <c r="B152" s="83">
        <v>90505</v>
      </c>
      <c r="C152" s="83">
        <v>42643</v>
      </c>
      <c r="D152" s="83">
        <v>22981</v>
      </c>
      <c r="E152" s="83">
        <v>3524</v>
      </c>
      <c r="F152" s="85">
        <f t="shared" si="7"/>
        <v>41996</v>
      </c>
      <c r="G152" s="83">
        <v>201649</v>
      </c>
      <c r="H152" s="83">
        <v>2439.4699999999998</v>
      </c>
      <c r="I152" s="83">
        <v>301.41999999999996</v>
      </c>
      <c r="J152" s="83">
        <v>139.21</v>
      </c>
      <c r="K152" s="83">
        <v>9.11</v>
      </c>
      <c r="L152" s="163">
        <f t="shared" si="6"/>
        <v>201.66000000000059</v>
      </c>
      <c r="M152" s="83">
        <v>3090.8700000000003</v>
      </c>
      <c r="N152">
        <f t="shared" si="8"/>
        <v>10807</v>
      </c>
    </row>
    <row r="153" spans="1:14" hidden="1">
      <c r="A153">
        <v>10808</v>
      </c>
      <c r="B153" s="83">
        <v>57941</v>
      </c>
      <c r="C153" s="83">
        <v>15952</v>
      </c>
      <c r="D153" s="83">
        <v>7194</v>
      </c>
      <c r="E153" s="83">
        <v>1913</v>
      </c>
      <c r="F153" s="85">
        <f t="shared" si="7"/>
        <v>8521</v>
      </c>
      <c r="G153" s="83">
        <v>91521</v>
      </c>
      <c r="H153" s="83">
        <v>780.89929999999993</v>
      </c>
      <c r="I153" s="83">
        <v>100.58720000000001</v>
      </c>
      <c r="J153" s="83">
        <v>43.1877</v>
      </c>
      <c r="K153" s="83">
        <v>7.9995000000000003</v>
      </c>
      <c r="L153" s="163">
        <f t="shared" si="6"/>
        <v>60.050100000000171</v>
      </c>
      <c r="M153" s="83">
        <v>992.7238000000001</v>
      </c>
      <c r="N153">
        <f t="shared" si="8"/>
        <v>10808</v>
      </c>
    </row>
    <row r="154" spans="1:14" hidden="1">
      <c r="A154">
        <v>10809</v>
      </c>
      <c r="B154" s="83">
        <v>56520</v>
      </c>
      <c r="C154" s="83">
        <v>20721</v>
      </c>
      <c r="D154" s="83">
        <v>6326</v>
      </c>
      <c r="E154" s="83">
        <v>756</v>
      </c>
      <c r="F154" s="85">
        <f t="shared" si="7"/>
        <v>13563</v>
      </c>
      <c r="G154" s="83">
        <v>97886</v>
      </c>
      <c r="H154" s="83">
        <v>1170.7148</v>
      </c>
      <c r="I154" s="83">
        <v>134.22899999999998</v>
      </c>
      <c r="J154" s="83">
        <v>70.848799999999997</v>
      </c>
      <c r="K154" s="83">
        <v>0</v>
      </c>
      <c r="L154" s="163">
        <f t="shared" si="6"/>
        <v>102.3809999999999</v>
      </c>
      <c r="M154" s="83">
        <v>1478.1735999999999</v>
      </c>
      <c r="N154">
        <f t="shared" si="8"/>
        <v>10809</v>
      </c>
    </row>
    <row r="155" spans="1:14" hidden="1">
      <c r="A155">
        <v>10810</v>
      </c>
      <c r="B155" s="83">
        <v>22214</v>
      </c>
      <c r="C155" s="83">
        <v>5195</v>
      </c>
      <c r="D155" s="83">
        <v>5984</v>
      </c>
      <c r="E155" s="83">
        <v>463</v>
      </c>
      <c r="F155" s="85">
        <f t="shared" si="7"/>
        <v>4019</v>
      </c>
      <c r="G155" s="83">
        <v>37875</v>
      </c>
      <c r="H155" s="83">
        <v>289.97359999999998</v>
      </c>
      <c r="I155" s="83">
        <v>23.639999999999997</v>
      </c>
      <c r="J155" s="83">
        <v>45.028400000000005</v>
      </c>
      <c r="K155" s="83">
        <v>10.638</v>
      </c>
      <c r="L155" s="163">
        <f t="shared" si="6"/>
        <v>6.6410000000000675</v>
      </c>
      <c r="M155" s="83">
        <v>375.92100000000005</v>
      </c>
      <c r="N155">
        <f t="shared" si="8"/>
        <v>10810</v>
      </c>
    </row>
    <row r="156" spans="1:14" hidden="1">
      <c r="A156">
        <v>10811</v>
      </c>
      <c r="B156" s="83">
        <v>72962</v>
      </c>
      <c r="C156" s="83">
        <v>221</v>
      </c>
      <c r="D156" s="83">
        <v>14519</v>
      </c>
      <c r="E156" s="83">
        <v>147</v>
      </c>
      <c r="F156" s="85">
        <f t="shared" si="7"/>
        <v>15684</v>
      </c>
      <c r="G156" s="83">
        <v>103533</v>
      </c>
      <c r="H156" s="83">
        <v>588.31000000000006</v>
      </c>
      <c r="I156" s="83">
        <v>3.22</v>
      </c>
      <c r="J156" s="83">
        <v>43.91</v>
      </c>
      <c r="K156" s="83">
        <v>3.69</v>
      </c>
      <c r="L156" s="163">
        <f t="shared" si="6"/>
        <v>3.3399999999999728</v>
      </c>
      <c r="M156" s="83">
        <v>642.47</v>
      </c>
      <c r="N156">
        <f t="shared" si="8"/>
        <v>10811</v>
      </c>
    </row>
    <row r="157" spans="1:14" hidden="1">
      <c r="A157">
        <v>10812</v>
      </c>
      <c r="B157" s="83">
        <v>19571</v>
      </c>
      <c r="C157" s="83">
        <v>4545</v>
      </c>
      <c r="D157" s="83">
        <v>3552</v>
      </c>
      <c r="E157" s="83">
        <v>441</v>
      </c>
      <c r="F157" s="85">
        <f t="shared" si="7"/>
        <v>4430</v>
      </c>
      <c r="G157" s="83">
        <v>32539</v>
      </c>
      <c r="H157" s="83">
        <v>228.8151</v>
      </c>
      <c r="I157" s="83">
        <v>10.283999999999999</v>
      </c>
      <c r="J157" s="83">
        <v>41.063000000000002</v>
      </c>
      <c r="K157" s="83">
        <v>1.7020999999999999</v>
      </c>
      <c r="L157" s="163">
        <f t="shared" si="6"/>
        <v>13.182600000000017</v>
      </c>
      <c r="M157" s="83">
        <v>295.04680000000002</v>
      </c>
      <c r="N157">
        <f t="shared" si="8"/>
        <v>10812</v>
      </c>
    </row>
    <row r="158" spans="1:14" hidden="1">
      <c r="A158">
        <v>10813</v>
      </c>
      <c r="B158" s="83">
        <v>19917</v>
      </c>
      <c r="C158" s="83">
        <v>4630</v>
      </c>
      <c r="D158" s="83">
        <v>8260</v>
      </c>
      <c r="E158" s="83">
        <v>831</v>
      </c>
      <c r="F158" s="85">
        <f t="shared" si="7"/>
        <v>4019</v>
      </c>
      <c r="G158" s="83">
        <v>37657</v>
      </c>
      <c r="H158" s="83">
        <v>353.7457</v>
      </c>
      <c r="I158" s="83">
        <v>34.6783</v>
      </c>
      <c r="J158" s="83">
        <v>22.551399999999997</v>
      </c>
      <c r="K158" s="83">
        <v>5.9497000000000009</v>
      </c>
      <c r="L158" s="163">
        <f t="shared" si="6"/>
        <v>10.706200000000013</v>
      </c>
      <c r="M158" s="83">
        <v>427.63130000000001</v>
      </c>
      <c r="N158">
        <f t="shared" si="8"/>
        <v>10813</v>
      </c>
    </row>
    <row r="159" spans="1:14" hidden="1">
      <c r="A159">
        <v>10814</v>
      </c>
      <c r="B159" s="83">
        <v>36726</v>
      </c>
      <c r="C159" s="83">
        <v>9426</v>
      </c>
      <c r="D159" s="83">
        <v>22545</v>
      </c>
      <c r="E159" s="83">
        <v>2079</v>
      </c>
      <c r="F159" s="85">
        <f t="shared" si="7"/>
        <v>14806</v>
      </c>
      <c r="G159" s="83">
        <v>85582</v>
      </c>
      <c r="H159" s="83">
        <v>919.4271</v>
      </c>
      <c r="I159" s="83">
        <v>61.312099999999994</v>
      </c>
      <c r="J159" s="83">
        <v>169.57309999999998</v>
      </c>
      <c r="K159" s="83">
        <v>7.0275999999999996</v>
      </c>
      <c r="L159" s="163">
        <f t="shared" si="6"/>
        <v>59.904700000000027</v>
      </c>
      <c r="M159" s="83">
        <v>1217.2446</v>
      </c>
      <c r="N159">
        <f t="shared" si="8"/>
        <v>10814</v>
      </c>
    </row>
    <row r="160" spans="1:14" hidden="1">
      <c r="A160">
        <v>10815</v>
      </c>
      <c r="B160" s="83">
        <v>50501</v>
      </c>
      <c r="C160" s="83">
        <v>11352</v>
      </c>
      <c r="D160" s="83">
        <v>11001</v>
      </c>
      <c r="E160" s="83">
        <v>836</v>
      </c>
      <c r="F160" s="85">
        <f t="shared" si="7"/>
        <v>6326</v>
      </c>
      <c r="G160" s="83">
        <v>80016</v>
      </c>
      <c r="H160" s="83">
        <v>939.37379999999996</v>
      </c>
      <c r="I160" s="83">
        <v>71.480200000000011</v>
      </c>
      <c r="J160" s="83">
        <v>90.581999999999994</v>
      </c>
      <c r="K160" s="83">
        <v>10.989600000000001</v>
      </c>
      <c r="L160" s="163">
        <f t="shared" si="6"/>
        <v>35.916600000000066</v>
      </c>
      <c r="M160" s="83">
        <v>1148.3422</v>
      </c>
      <c r="N160">
        <f t="shared" si="8"/>
        <v>10815</v>
      </c>
    </row>
    <row r="161" spans="1:14" hidden="1">
      <c r="A161">
        <v>10816</v>
      </c>
      <c r="B161" s="83">
        <v>37632</v>
      </c>
      <c r="C161" s="83">
        <v>12496</v>
      </c>
      <c r="D161" s="83">
        <v>5120</v>
      </c>
      <c r="E161" s="83">
        <v>536</v>
      </c>
      <c r="F161" s="85">
        <f t="shared" si="7"/>
        <v>19116</v>
      </c>
      <c r="G161" s="83">
        <v>74900</v>
      </c>
      <c r="H161" s="83">
        <v>780.62669999999991</v>
      </c>
      <c r="I161" s="83">
        <v>64.929500000000004</v>
      </c>
      <c r="J161" s="83">
        <v>58.492300000000007</v>
      </c>
      <c r="K161" s="83">
        <v>2.2284000000000002</v>
      </c>
      <c r="L161" s="163">
        <f t="shared" si="6"/>
        <v>85.459000000000088</v>
      </c>
      <c r="M161" s="83">
        <v>991.73590000000002</v>
      </c>
      <c r="N161">
        <f t="shared" si="8"/>
        <v>10816</v>
      </c>
    </row>
    <row r="162" spans="1:14" hidden="1">
      <c r="A162">
        <v>10817</v>
      </c>
      <c r="B162" s="83">
        <v>125770</v>
      </c>
      <c r="C162" s="83">
        <v>54352</v>
      </c>
      <c r="D162" s="83">
        <v>14696</v>
      </c>
      <c r="E162" s="83">
        <v>2460</v>
      </c>
      <c r="F162" s="85">
        <f t="shared" si="7"/>
        <v>77366</v>
      </c>
      <c r="G162" s="83">
        <v>274644</v>
      </c>
      <c r="H162" s="83">
        <v>5833.1419999999989</v>
      </c>
      <c r="I162" s="83">
        <v>1117.3486</v>
      </c>
      <c r="J162" s="83">
        <v>377.6416000000001</v>
      </c>
      <c r="K162" s="83">
        <v>44.548299999999998</v>
      </c>
      <c r="L162" s="163">
        <f t="shared" si="6"/>
        <v>1596.1860000000011</v>
      </c>
      <c r="M162" s="83">
        <v>8968.8665000000001</v>
      </c>
      <c r="N162">
        <f t="shared" si="8"/>
        <v>10817</v>
      </c>
    </row>
    <row r="163" spans="1:14" hidden="1">
      <c r="A163">
        <v>10818</v>
      </c>
      <c r="B163" s="83">
        <v>36158</v>
      </c>
      <c r="C163" s="83">
        <v>20521</v>
      </c>
      <c r="D163" s="83">
        <v>3225</v>
      </c>
      <c r="E163" s="83">
        <v>397</v>
      </c>
      <c r="F163" s="85">
        <f t="shared" si="7"/>
        <v>22342</v>
      </c>
      <c r="G163" s="83">
        <v>82643</v>
      </c>
      <c r="H163" s="83">
        <v>676.22929999999997</v>
      </c>
      <c r="I163" s="83">
        <v>139.97460000000001</v>
      </c>
      <c r="J163" s="83">
        <v>23.568100000000005</v>
      </c>
      <c r="K163" s="83">
        <v>5.5498999999999992</v>
      </c>
      <c r="L163" s="163">
        <f t="shared" si="6"/>
        <v>166.75289999999998</v>
      </c>
      <c r="M163" s="83">
        <v>1012.0748</v>
      </c>
      <c r="N163">
        <f t="shared" si="8"/>
        <v>10818</v>
      </c>
    </row>
    <row r="164" spans="1:14" hidden="1">
      <c r="A164">
        <v>10819</v>
      </c>
      <c r="B164" s="83">
        <v>301384</v>
      </c>
      <c r="C164" s="83">
        <v>36680</v>
      </c>
      <c r="D164" s="83">
        <v>14544</v>
      </c>
      <c r="E164" s="83">
        <v>1002</v>
      </c>
      <c r="F164" s="85">
        <f t="shared" si="7"/>
        <v>93971</v>
      </c>
      <c r="G164" s="83">
        <v>447581</v>
      </c>
      <c r="H164" s="83">
        <v>14815.55</v>
      </c>
      <c r="I164" s="83">
        <v>299.09000000000003</v>
      </c>
      <c r="J164" s="83">
        <v>498.12</v>
      </c>
      <c r="K164" s="83">
        <v>40.81</v>
      </c>
      <c r="L164" s="163">
        <f t="shared" si="6"/>
        <v>3391.7700000000009</v>
      </c>
      <c r="M164" s="83">
        <v>19045.34</v>
      </c>
      <c r="N164">
        <f t="shared" si="8"/>
        <v>10819</v>
      </c>
    </row>
    <row r="165" spans="1:14" hidden="1">
      <c r="A165">
        <v>10820</v>
      </c>
      <c r="B165" s="83">
        <v>48199</v>
      </c>
      <c r="C165" s="83">
        <v>13018</v>
      </c>
      <c r="D165" s="83">
        <v>5509</v>
      </c>
      <c r="E165" s="83">
        <v>458</v>
      </c>
      <c r="F165" s="85">
        <f t="shared" si="7"/>
        <v>8103</v>
      </c>
      <c r="G165" s="83">
        <v>75287</v>
      </c>
      <c r="H165" s="83">
        <v>665.81380000000001</v>
      </c>
      <c r="I165" s="83">
        <v>26.758600000000001</v>
      </c>
      <c r="J165" s="83">
        <v>39.842299999999994</v>
      </c>
      <c r="K165" s="83">
        <v>1.8521000000000001</v>
      </c>
      <c r="L165" s="163">
        <f t="shared" si="6"/>
        <v>111.0631999999998</v>
      </c>
      <c r="M165" s="83">
        <v>845.32999999999981</v>
      </c>
      <c r="N165">
        <f t="shared" si="8"/>
        <v>10820</v>
      </c>
    </row>
    <row r="166" spans="1:14" hidden="1">
      <c r="A166">
        <v>10821</v>
      </c>
      <c r="B166" s="83">
        <v>108520</v>
      </c>
      <c r="C166" s="83">
        <v>53145</v>
      </c>
      <c r="D166" s="83">
        <v>13869</v>
      </c>
      <c r="E166" s="83">
        <v>1384</v>
      </c>
      <c r="F166" s="85">
        <f t="shared" si="7"/>
        <v>49508</v>
      </c>
      <c r="G166" s="83">
        <v>226426</v>
      </c>
      <c r="H166" s="83">
        <v>2587.5687999999996</v>
      </c>
      <c r="I166" s="83">
        <v>432.44900000000001</v>
      </c>
      <c r="J166" s="83">
        <v>177.16370000000001</v>
      </c>
      <c r="K166" s="83">
        <v>19.3782</v>
      </c>
      <c r="L166" s="163">
        <f t="shared" si="6"/>
        <v>398.3292000000003</v>
      </c>
      <c r="M166" s="83">
        <v>3614.8888999999999</v>
      </c>
      <c r="N166">
        <f t="shared" si="8"/>
        <v>10821</v>
      </c>
    </row>
    <row r="167" spans="1:14" hidden="1">
      <c r="A167">
        <v>10822</v>
      </c>
      <c r="B167" s="83">
        <v>178866</v>
      </c>
      <c r="C167" s="83">
        <v>55634</v>
      </c>
      <c r="D167" s="83">
        <v>39406</v>
      </c>
      <c r="E167" s="83">
        <v>6187</v>
      </c>
      <c r="F167" s="85">
        <f t="shared" si="7"/>
        <v>30914</v>
      </c>
      <c r="G167" s="83">
        <v>311007</v>
      </c>
      <c r="H167" s="83">
        <v>7999.0241999999998</v>
      </c>
      <c r="I167" s="83">
        <v>598.53789999999992</v>
      </c>
      <c r="J167" s="83">
        <v>1060.2107000000001</v>
      </c>
      <c r="K167" s="83">
        <v>142.0591</v>
      </c>
      <c r="L167" s="163">
        <f t="shared" si="6"/>
        <v>1383.3129000000004</v>
      </c>
      <c r="M167" s="83">
        <v>11183.1448</v>
      </c>
      <c r="N167">
        <f t="shared" si="8"/>
        <v>10822</v>
      </c>
    </row>
    <row r="168" spans="1:14" hidden="1">
      <c r="A168">
        <v>10823</v>
      </c>
      <c r="B168" s="83">
        <v>167907</v>
      </c>
      <c r="C168" s="83">
        <v>12809</v>
      </c>
      <c r="D168" s="83">
        <v>13367</v>
      </c>
      <c r="E168" s="83">
        <v>1731</v>
      </c>
      <c r="F168" s="85">
        <f t="shared" si="7"/>
        <v>12792</v>
      </c>
      <c r="G168" s="83">
        <v>208606</v>
      </c>
      <c r="H168" s="83">
        <v>6072.982500000001</v>
      </c>
      <c r="I168" s="83">
        <v>197.80150000000003</v>
      </c>
      <c r="J168" s="83">
        <v>120.9661</v>
      </c>
      <c r="K168" s="83">
        <v>2963.9839999999999</v>
      </c>
      <c r="L168" s="163">
        <f t="shared" si="6"/>
        <v>-1633.8048999999996</v>
      </c>
      <c r="M168" s="83">
        <v>7721.9292000000014</v>
      </c>
      <c r="N168">
        <f t="shared" si="8"/>
        <v>10823</v>
      </c>
    </row>
    <row r="169" spans="1:14" hidden="1">
      <c r="A169">
        <v>10824</v>
      </c>
      <c r="B169" s="83">
        <v>18022</v>
      </c>
      <c r="C169" s="83">
        <v>2187</v>
      </c>
      <c r="D169" s="83">
        <v>2154</v>
      </c>
      <c r="E169" s="83">
        <v>420</v>
      </c>
      <c r="F169" s="85">
        <f t="shared" si="7"/>
        <v>2620</v>
      </c>
      <c r="G169" s="83">
        <v>25403</v>
      </c>
      <c r="H169" s="83">
        <v>142.55739999999997</v>
      </c>
      <c r="I169" s="83">
        <v>8.0952000000000002</v>
      </c>
      <c r="J169" s="83">
        <v>10.439299999999999</v>
      </c>
      <c r="K169" s="83">
        <v>1.5499000000000001</v>
      </c>
      <c r="L169" s="163">
        <f t="shared" si="6"/>
        <v>11.659600000000058</v>
      </c>
      <c r="M169" s="83">
        <v>174.30140000000003</v>
      </c>
      <c r="N169">
        <f t="shared" si="8"/>
        <v>10824</v>
      </c>
    </row>
    <row r="170" spans="1:14" hidden="1">
      <c r="A170">
        <v>10825</v>
      </c>
      <c r="B170" s="83">
        <v>77757</v>
      </c>
      <c r="C170" s="83">
        <v>1242</v>
      </c>
      <c r="D170" s="83">
        <v>9148</v>
      </c>
      <c r="E170" s="83">
        <v>314</v>
      </c>
      <c r="F170" s="85">
        <f t="shared" si="7"/>
        <v>21591</v>
      </c>
      <c r="G170" s="83">
        <v>110052</v>
      </c>
      <c r="H170" s="83">
        <v>1612.8012999999999</v>
      </c>
      <c r="I170" s="83">
        <v>4.8226000000000004</v>
      </c>
      <c r="J170" s="83">
        <v>13.073199999999998</v>
      </c>
      <c r="K170" s="83">
        <v>0.36209999999999998</v>
      </c>
      <c r="L170" s="163">
        <f t="shared" si="6"/>
        <v>107.82750000000017</v>
      </c>
      <c r="M170" s="83">
        <v>1738.8867</v>
      </c>
      <c r="N170">
        <f t="shared" si="8"/>
        <v>10825</v>
      </c>
    </row>
    <row r="171" spans="1:14" hidden="1">
      <c r="A171">
        <v>10826</v>
      </c>
      <c r="B171" s="83">
        <v>72274</v>
      </c>
      <c r="C171" s="83">
        <v>14957</v>
      </c>
      <c r="D171" s="83">
        <v>4998</v>
      </c>
      <c r="E171" s="83">
        <v>975</v>
      </c>
      <c r="F171" s="85">
        <f t="shared" si="7"/>
        <v>22447</v>
      </c>
      <c r="G171" s="83">
        <v>115651</v>
      </c>
      <c r="H171" s="83">
        <v>1622.3332999999998</v>
      </c>
      <c r="I171" s="83">
        <v>154.60589999999999</v>
      </c>
      <c r="J171" s="83">
        <v>105.18060000000001</v>
      </c>
      <c r="K171" s="83">
        <v>15.715400000000002</v>
      </c>
      <c r="L171" s="163">
        <f t="shared" si="6"/>
        <v>160.83619999999991</v>
      </c>
      <c r="M171" s="83">
        <v>2058.6713999999997</v>
      </c>
      <c r="N171">
        <f t="shared" si="8"/>
        <v>10826</v>
      </c>
    </row>
    <row r="172" spans="1:14" hidden="1">
      <c r="A172">
        <v>10827</v>
      </c>
      <c r="B172" s="83">
        <v>85033</v>
      </c>
      <c r="C172" s="83">
        <v>47634</v>
      </c>
      <c r="D172" s="83">
        <v>6531</v>
      </c>
      <c r="E172" s="83">
        <v>1071</v>
      </c>
      <c r="F172" s="85">
        <f t="shared" si="7"/>
        <v>50106</v>
      </c>
      <c r="G172" s="83">
        <v>190375</v>
      </c>
      <c r="H172" s="83">
        <v>4514.8879000000006</v>
      </c>
      <c r="I172" s="83">
        <v>855.80390000000011</v>
      </c>
      <c r="J172" s="83">
        <v>129.21289999999999</v>
      </c>
      <c r="K172" s="83">
        <v>25.782499999999999</v>
      </c>
      <c r="L172" s="163">
        <f t="shared" si="6"/>
        <v>550.22509999999829</v>
      </c>
      <c r="M172" s="83">
        <v>6075.912299999999</v>
      </c>
      <c r="N172">
        <f t="shared" si="8"/>
        <v>10827</v>
      </c>
    </row>
    <row r="173" spans="1:14" hidden="1">
      <c r="A173">
        <v>10828</v>
      </c>
      <c r="B173" s="83">
        <v>97794</v>
      </c>
      <c r="C173" s="83">
        <v>7651</v>
      </c>
      <c r="D173" s="83">
        <v>5111</v>
      </c>
      <c r="E173" s="83">
        <v>460</v>
      </c>
      <c r="F173" s="85">
        <f t="shared" si="7"/>
        <v>28719</v>
      </c>
      <c r="G173" s="83">
        <v>139735</v>
      </c>
      <c r="H173" s="83">
        <v>2251.83</v>
      </c>
      <c r="I173" s="83">
        <v>102.80999999999999</v>
      </c>
      <c r="J173" s="83">
        <v>47.8</v>
      </c>
      <c r="K173" s="83">
        <v>11.38</v>
      </c>
      <c r="L173" s="163">
        <f t="shared" si="6"/>
        <v>213.65000000000032</v>
      </c>
      <c r="M173" s="83">
        <v>2627.4700000000003</v>
      </c>
      <c r="N173">
        <f t="shared" si="8"/>
        <v>10828</v>
      </c>
    </row>
    <row r="174" spans="1:14" hidden="1">
      <c r="A174">
        <v>10829</v>
      </c>
      <c r="B174" s="83">
        <v>96547</v>
      </c>
      <c r="C174" s="83">
        <v>17572</v>
      </c>
      <c r="D174" s="83">
        <v>14749</v>
      </c>
      <c r="E174" s="83">
        <v>1889</v>
      </c>
      <c r="F174" s="85">
        <f t="shared" si="7"/>
        <v>24542</v>
      </c>
      <c r="G174" s="83">
        <v>155299</v>
      </c>
      <c r="H174" s="83">
        <v>6092.9142999999995</v>
      </c>
      <c r="I174" s="83">
        <v>431.16639999999995</v>
      </c>
      <c r="J174" s="83">
        <v>495.52289999999999</v>
      </c>
      <c r="K174" s="83">
        <v>56.592100000000009</v>
      </c>
      <c r="L174" s="163">
        <f t="shared" si="6"/>
        <v>1144.7281000000009</v>
      </c>
      <c r="M174" s="83">
        <v>8220.9238000000005</v>
      </c>
      <c r="N174">
        <f t="shared" si="8"/>
        <v>10829</v>
      </c>
    </row>
    <row r="175" spans="1:14" hidden="1">
      <c r="A175">
        <v>10830</v>
      </c>
      <c r="B175" s="83">
        <v>54756</v>
      </c>
      <c r="C175" s="83">
        <v>10143</v>
      </c>
      <c r="D175" s="83">
        <v>11249</v>
      </c>
      <c r="E175" s="83">
        <v>1664</v>
      </c>
      <c r="F175" s="85">
        <f t="shared" si="7"/>
        <v>16146</v>
      </c>
      <c r="G175" s="83">
        <v>93958</v>
      </c>
      <c r="H175" s="83">
        <v>660.54000000000008</v>
      </c>
      <c r="I175" s="83">
        <v>55.969999999999992</v>
      </c>
      <c r="J175" s="83">
        <v>49.720000000000006</v>
      </c>
      <c r="K175" s="83">
        <v>4.16</v>
      </c>
      <c r="L175" s="163">
        <f t="shared" si="6"/>
        <v>139.47999999999982</v>
      </c>
      <c r="M175" s="83">
        <v>909.86999999999989</v>
      </c>
      <c r="N175">
        <f t="shared" si="8"/>
        <v>10830</v>
      </c>
    </row>
    <row r="176" spans="1:14" hidden="1">
      <c r="A176">
        <v>10831</v>
      </c>
      <c r="B176" s="83">
        <v>98013</v>
      </c>
      <c r="C176" s="83">
        <v>12998</v>
      </c>
      <c r="D176" s="83">
        <v>10098</v>
      </c>
      <c r="E176" s="83">
        <v>1125</v>
      </c>
      <c r="F176" s="85">
        <f t="shared" si="7"/>
        <v>-1</v>
      </c>
      <c r="G176" s="83">
        <v>122233</v>
      </c>
      <c r="H176" s="83">
        <v>1350.4315999999999</v>
      </c>
      <c r="I176" s="83">
        <v>95.932299999999984</v>
      </c>
      <c r="J176" s="83">
        <v>126.51010000000001</v>
      </c>
      <c r="K176" s="83">
        <v>15.299099999999999</v>
      </c>
      <c r="L176" s="163">
        <f t="shared" si="6"/>
        <v>145.56360000000001</v>
      </c>
      <c r="M176" s="83">
        <v>1733.7366999999999</v>
      </c>
      <c r="N176">
        <f t="shared" si="8"/>
        <v>10831</v>
      </c>
    </row>
    <row r="177" spans="1:14" hidden="1">
      <c r="A177">
        <v>10832</v>
      </c>
      <c r="B177" s="83">
        <v>63185</v>
      </c>
      <c r="C177" s="83">
        <v>29649</v>
      </c>
      <c r="D177" s="83">
        <v>4300</v>
      </c>
      <c r="E177" s="83">
        <v>1024</v>
      </c>
      <c r="F177" s="85">
        <f t="shared" si="7"/>
        <v>44044</v>
      </c>
      <c r="G177" s="83">
        <v>142202</v>
      </c>
      <c r="H177" s="83">
        <v>1697.5536000000004</v>
      </c>
      <c r="I177" s="83">
        <v>180.73509999999999</v>
      </c>
      <c r="J177" s="83">
        <v>52.445700000000002</v>
      </c>
      <c r="K177" s="83">
        <v>2.7665999999999999</v>
      </c>
      <c r="L177" s="163">
        <f t="shared" si="6"/>
        <v>193.0284999999997</v>
      </c>
      <c r="M177" s="83">
        <v>2126.5295000000001</v>
      </c>
      <c r="N177">
        <f t="shared" si="8"/>
        <v>10832</v>
      </c>
    </row>
    <row r="178" spans="1:14" hidden="1">
      <c r="A178">
        <v>10833</v>
      </c>
      <c r="B178" s="83">
        <v>76913</v>
      </c>
      <c r="C178" s="83">
        <v>3373</v>
      </c>
      <c r="D178" s="83">
        <v>4100</v>
      </c>
      <c r="E178" s="83">
        <v>345</v>
      </c>
      <c r="F178" s="85">
        <f t="shared" si="7"/>
        <v>10011</v>
      </c>
      <c r="G178" s="83">
        <v>94742</v>
      </c>
      <c r="H178" s="83">
        <v>1371.7006000000001</v>
      </c>
      <c r="I178" s="83">
        <v>35.473599999999998</v>
      </c>
      <c r="J178" s="83">
        <v>28.325400000000002</v>
      </c>
      <c r="K178" s="83">
        <v>1.6596000000000002</v>
      </c>
      <c r="L178" s="163">
        <f t="shared" si="6"/>
        <v>94.420099999999749</v>
      </c>
      <c r="M178" s="83">
        <v>1531.5792999999999</v>
      </c>
      <c r="N178">
        <f t="shared" si="8"/>
        <v>10833</v>
      </c>
    </row>
    <row r="179" spans="1:14" hidden="1">
      <c r="A179">
        <v>10834</v>
      </c>
      <c r="B179" s="83">
        <v>54071</v>
      </c>
      <c r="C179" s="83">
        <v>4279</v>
      </c>
      <c r="D179" s="83">
        <v>15005</v>
      </c>
      <c r="E179" s="83">
        <v>2152</v>
      </c>
      <c r="F179" s="85">
        <f t="shared" si="7"/>
        <v>15410</v>
      </c>
      <c r="G179" s="83">
        <v>90917</v>
      </c>
      <c r="H179" s="83">
        <v>863.01380000000006</v>
      </c>
      <c r="I179" s="83">
        <v>31.0886</v>
      </c>
      <c r="J179" s="83">
        <v>72.329399999999993</v>
      </c>
      <c r="K179" s="83">
        <v>11.944500000000003</v>
      </c>
      <c r="L179" s="163">
        <f t="shared" si="6"/>
        <v>46.068000000000069</v>
      </c>
      <c r="M179" s="83">
        <v>1024.4443000000001</v>
      </c>
      <c r="N179">
        <f t="shared" si="8"/>
        <v>10834</v>
      </c>
    </row>
    <row r="180" spans="1:14" hidden="1">
      <c r="A180">
        <v>10835</v>
      </c>
      <c r="B180" s="83">
        <v>29437</v>
      </c>
      <c r="C180" s="83">
        <v>4247</v>
      </c>
      <c r="D180" s="83">
        <v>9843</v>
      </c>
      <c r="E180" s="83">
        <v>2030</v>
      </c>
      <c r="F180" s="85">
        <f t="shared" si="7"/>
        <v>10257</v>
      </c>
      <c r="G180" s="83">
        <v>55814</v>
      </c>
      <c r="H180" s="83">
        <v>199.57859999999999</v>
      </c>
      <c r="I180" s="83">
        <v>27.063000000000002</v>
      </c>
      <c r="J180" s="83">
        <v>46.678799999999995</v>
      </c>
      <c r="K180" s="83">
        <v>6.6375999999999999</v>
      </c>
      <c r="L180" s="163">
        <f t="shared" si="6"/>
        <v>145.51860000000005</v>
      </c>
      <c r="M180" s="83">
        <v>425.47660000000002</v>
      </c>
      <c r="N180">
        <f t="shared" si="8"/>
        <v>10835</v>
      </c>
    </row>
    <row r="181" spans="1:14" hidden="1">
      <c r="A181">
        <v>10836</v>
      </c>
      <c r="B181" s="83">
        <v>32183</v>
      </c>
      <c r="C181" s="83">
        <v>2455</v>
      </c>
      <c r="D181" s="83">
        <v>3754</v>
      </c>
      <c r="E181" s="83">
        <v>317</v>
      </c>
      <c r="F181" s="85">
        <f t="shared" si="7"/>
        <v>10013</v>
      </c>
      <c r="G181" s="83">
        <v>48722</v>
      </c>
      <c r="H181" s="83">
        <v>746.18459999999993</v>
      </c>
      <c r="I181" s="83">
        <v>22.8306</v>
      </c>
      <c r="J181" s="83">
        <v>45.502699999999997</v>
      </c>
      <c r="K181" s="83">
        <v>8.0005000000000006</v>
      </c>
      <c r="L181" s="163">
        <f t="shared" si="6"/>
        <v>115.81029999999997</v>
      </c>
      <c r="M181" s="83">
        <v>938.32869999999991</v>
      </c>
      <c r="N181">
        <f t="shared" si="8"/>
        <v>10836</v>
      </c>
    </row>
    <row r="182" spans="1:14" hidden="1">
      <c r="A182">
        <v>10837</v>
      </c>
      <c r="B182" s="83">
        <v>34190</v>
      </c>
      <c r="C182" s="83">
        <v>3171</v>
      </c>
      <c r="D182" s="83">
        <v>5215</v>
      </c>
      <c r="E182" s="83">
        <v>893</v>
      </c>
      <c r="F182" s="85">
        <f t="shared" si="7"/>
        <v>1227</v>
      </c>
      <c r="G182" s="83">
        <v>44696</v>
      </c>
      <c r="H182" s="83">
        <v>660.11450000000002</v>
      </c>
      <c r="I182" s="83">
        <v>35.820599999999999</v>
      </c>
      <c r="J182" s="83">
        <v>71.057199999999995</v>
      </c>
      <c r="K182" s="83">
        <v>8.06</v>
      </c>
      <c r="L182" s="163">
        <f t="shared" si="6"/>
        <v>51.60929999999999</v>
      </c>
      <c r="M182" s="83">
        <v>826.66160000000002</v>
      </c>
      <c r="N182">
        <f t="shared" si="8"/>
        <v>10837</v>
      </c>
    </row>
    <row r="183" spans="1:14" hidden="1">
      <c r="A183">
        <v>10838</v>
      </c>
      <c r="B183" s="83">
        <v>70567</v>
      </c>
      <c r="C183" s="83">
        <v>3375</v>
      </c>
      <c r="D183" s="83">
        <v>8944</v>
      </c>
      <c r="E183" s="83">
        <v>917</v>
      </c>
      <c r="F183" s="85">
        <f t="shared" si="7"/>
        <v>16740</v>
      </c>
      <c r="G183" s="83">
        <v>100543</v>
      </c>
      <c r="H183" s="83">
        <v>1599.3531</v>
      </c>
      <c r="I183" s="83">
        <v>57.996499999999997</v>
      </c>
      <c r="J183" s="83">
        <v>127.23649999999999</v>
      </c>
      <c r="K183" s="83">
        <v>11.578899999999999</v>
      </c>
      <c r="L183" s="163">
        <f t="shared" si="6"/>
        <v>154.75709999999978</v>
      </c>
      <c r="M183" s="83">
        <v>1950.9220999999998</v>
      </c>
      <c r="N183">
        <f t="shared" si="8"/>
        <v>10838</v>
      </c>
    </row>
    <row r="184" spans="1:14" hidden="1">
      <c r="A184">
        <v>10839</v>
      </c>
      <c r="B184" s="83">
        <v>45314</v>
      </c>
      <c r="C184" s="83">
        <v>4655</v>
      </c>
      <c r="D184" s="83">
        <v>9588</v>
      </c>
      <c r="E184" s="83">
        <v>822</v>
      </c>
      <c r="F184" s="85">
        <f t="shared" si="7"/>
        <v>22216</v>
      </c>
      <c r="G184" s="83">
        <v>82595</v>
      </c>
      <c r="H184" s="83">
        <v>740.7079</v>
      </c>
      <c r="I184" s="83">
        <v>50.453500000000005</v>
      </c>
      <c r="J184" s="83">
        <v>49.408899999999996</v>
      </c>
      <c r="K184" s="83">
        <v>2.4793000000000003</v>
      </c>
      <c r="L184" s="163">
        <f t="shared" si="6"/>
        <v>85.006500000000017</v>
      </c>
      <c r="M184" s="83">
        <v>928.05610000000001</v>
      </c>
      <c r="N184">
        <f t="shared" si="8"/>
        <v>10839</v>
      </c>
    </row>
    <row r="185" spans="1:14" hidden="1">
      <c r="A185">
        <v>10840</v>
      </c>
      <c r="B185" s="83">
        <v>50708</v>
      </c>
      <c r="C185" s="83">
        <v>4788</v>
      </c>
      <c r="D185" s="83">
        <v>13249</v>
      </c>
      <c r="E185" s="83">
        <v>1797</v>
      </c>
      <c r="F185" s="85">
        <f t="shared" si="7"/>
        <v>11507</v>
      </c>
      <c r="G185" s="83">
        <v>82049</v>
      </c>
      <c r="H185" s="83">
        <v>989.87999999999988</v>
      </c>
      <c r="I185" s="83">
        <v>39.510000000000005</v>
      </c>
      <c r="J185" s="83">
        <v>149.53000000000003</v>
      </c>
      <c r="K185" s="83">
        <v>12.440000000000001</v>
      </c>
      <c r="L185" s="163">
        <f t="shared" si="6"/>
        <v>63.090000000000373</v>
      </c>
      <c r="M185" s="83">
        <v>1254.4500000000003</v>
      </c>
      <c r="N185">
        <f t="shared" si="8"/>
        <v>10840</v>
      </c>
    </row>
    <row r="186" spans="1:14" hidden="1">
      <c r="A186">
        <v>10841</v>
      </c>
      <c r="B186" s="83">
        <v>54610</v>
      </c>
      <c r="C186" s="83">
        <v>4367</v>
      </c>
      <c r="D186" s="83">
        <v>8785</v>
      </c>
      <c r="E186" s="83">
        <v>656</v>
      </c>
      <c r="F186" s="85">
        <f t="shared" si="7"/>
        <v>14694</v>
      </c>
      <c r="G186" s="83">
        <v>83112</v>
      </c>
      <c r="H186" s="83">
        <v>1776.1632</v>
      </c>
      <c r="I186" s="83">
        <v>81.612400000000008</v>
      </c>
      <c r="J186" s="83">
        <v>113.87200000000001</v>
      </c>
      <c r="K186" s="83">
        <v>12.26</v>
      </c>
      <c r="L186" s="163">
        <f t="shared" si="6"/>
        <v>149.05020000000019</v>
      </c>
      <c r="M186" s="83">
        <v>2132.9578000000001</v>
      </c>
      <c r="N186">
        <f t="shared" si="8"/>
        <v>10841</v>
      </c>
    </row>
    <row r="187" spans="1:14" hidden="1">
      <c r="A187">
        <v>10842</v>
      </c>
      <c r="B187" s="83">
        <v>54410</v>
      </c>
      <c r="C187" s="83">
        <v>2502</v>
      </c>
      <c r="D187" s="83">
        <v>4990</v>
      </c>
      <c r="E187" s="83">
        <v>741</v>
      </c>
      <c r="F187" s="85">
        <f t="shared" si="7"/>
        <v>19435</v>
      </c>
      <c r="G187" s="83">
        <v>82078</v>
      </c>
      <c r="H187" s="83">
        <v>998.24529999999993</v>
      </c>
      <c r="I187" s="83">
        <v>22.203299999999999</v>
      </c>
      <c r="J187" s="83">
        <v>28.522199999999998</v>
      </c>
      <c r="K187" s="83">
        <v>8.9808999999999983</v>
      </c>
      <c r="L187" s="163">
        <f t="shared" si="6"/>
        <v>202.12580000000017</v>
      </c>
      <c r="M187" s="83">
        <v>1260.0775000000001</v>
      </c>
      <c r="N187">
        <f t="shared" si="8"/>
        <v>10842</v>
      </c>
    </row>
    <row r="188" spans="1:14" hidden="1">
      <c r="A188">
        <v>10843</v>
      </c>
      <c r="B188" s="83">
        <v>58131</v>
      </c>
      <c r="C188" s="83">
        <v>6797</v>
      </c>
      <c r="D188" s="83">
        <v>9016</v>
      </c>
      <c r="E188" s="83">
        <v>1079</v>
      </c>
      <c r="F188" s="85">
        <f t="shared" si="7"/>
        <v>8462</v>
      </c>
      <c r="G188" s="83">
        <v>83485</v>
      </c>
      <c r="H188" s="83">
        <v>1132.8857</v>
      </c>
      <c r="I188" s="83">
        <v>84.201699999999988</v>
      </c>
      <c r="J188" s="83">
        <v>95.023800000000008</v>
      </c>
      <c r="K188" s="83">
        <v>11.453399999999998</v>
      </c>
      <c r="L188" s="163">
        <f t="shared" si="6"/>
        <v>101.16629999999998</v>
      </c>
      <c r="M188" s="83">
        <v>1424.7309</v>
      </c>
      <c r="N188">
        <f t="shared" si="8"/>
        <v>10843</v>
      </c>
    </row>
    <row r="189" spans="1:14" hidden="1">
      <c r="A189">
        <v>10844</v>
      </c>
      <c r="B189" s="83">
        <v>47746</v>
      </c>
      <c r="C189" s="83">
        <v>2135</v>
      </c>
      <c r="D189" s="83">
        <v>7097</v>
      </c>
      <c r="E189" s="83">
        <v>668</v>
      </c>
      <c r="F189" s="85">
        <f t="shared" si="7"/>
        <v>11017</v>
      </c>
      <c r="G189" s="83">
        <v>68663</v>
      </c>
      <c r="H189" s="83">
        <v>688.69440000000009</v>
      </c>
      <c r="I189" s="83">
        <v>15.450699999999999</v>
      </c>
      <c r="J189" s="83">
        <v>45.887699999999995</v>
      </c>
      <c r="K189" s="83">
        <v>5.9109999999999996</v>
      </c>
      <c r="L189" s="163">
        <f t="shared" si="6"/>
        <v>27.299699999999845</v>
      </c>
      <c r="M189" s="83">
        <v>783.24349999999993</v>
      </c>
      <c r="N189">
        <f t="shared" si="8"/>
        <v>10844</v>
      </c>
    </row>
    <row r="190" spans="1:14" hidden="1">
      <c r="A190">
        <v>10845</v>
      </c>
      <c r="B190" s="83">
        <v>44625</v>
      </c>
      <c r="C190" s="83">
        <v>4280</v>
      </c>
      <c r="D190" s="83">
        <v>16740</v>
      </c>
      <c r="E190" s="83">
        <v>1647</v>
      </c>
      <c r="F190" s="85">
        <f t="shared" si="7"/>
        <v>15595</v>
      </c>
      <c r="G190" s="83">
        <v>82887</v>
      </c>
      <c r="H190" s="83">
        <v>428.13649999999996</v>
      </c>
      <c r="I190" s="83">
        <v>22.191399999999998</v>
      </c>
      <c r="J190" s="83">
        <v>34.654800000000002</v>
      </c>
      <c r="K190" s="83">
        <v>0</v>
      </c>
      <c r="L190" s="163">
        <f t="shared" si="6"/>
        <v>145.99280000000007</v>
      </c>
      <c r="M190" s="83">
        <v>630.97550000000001</v>
      </c>
      <c r="N190">
        <f t="shared" si="8"/>
        <v>10845</v>
      </c>
    </row>
    <row r="191" spans="1:14" hidden="1">
      <c r="A191">
        <v>10846</v>
      </c>
      <c r="B191" s="83">
        <v>42706</v>
      </c>
      <c r="C191" s="83">
        <v>4290</v>
      </c>
      <c r="D191" s="83">
        <v>10178</v>
      </c>
      <c r="E191" s="83">
        <v>746</v>
      </c>
      <c r="F191" s="85">
        <f t="shared" si="7"/>
        <v>12638</v>
      </c>
      <c r="G191" s="83">
        <v>70558</v>
      </c>
      <c r="H191" s="83">
        <v>651.56189999999992</v>
      </c>
      <c r="I191" s="83">
        <v>37.529000000000003</v>
      </c>
      <c r="J191" s="83">
        <v>53.944600000000001</v>
      </c>
      <c r="K191" s="83">
        <v>4.3593000000000002</v>
      </c>
      <c r="L191" s="163">
        <f t="shared" si="6"/>
        <v>95.893199999999965</v>
      </c>
      <c r="M191" s="83">
        <v>843.2879999999999</v>
      </c>
      <c r="N191">
        <f t="shared" si="8"/>
        <v>10846</v>
      </c>
    </row>
    <row r="192" spans="1:14" hidden="1">
      <c r="A192">
        <v>10847</v>
      </c>
      <c r="B192" s="83">
        <v>50767</v>
      </c>
      <c r="C192" s="83">
        <v>3187</v>
      </c>
      <c r="D192" s="83">
        <v>11290</v>
      </c>
      <c r="E192" s="83">
        <v>894</v>
      </c>
      <c r="F192" s="85">
        <f t="shared" si="7"/>
        <v>12036</v>
      </c>
      <c r="G192" s="83">
        <v>78174</v>
      </c>
      <c r="H192" s="83">
        <v>972.7351000000001</v>
      </c>
      <c r="I192" s="83">
        <v>21.641099999999998</v>
      </c>
      <c r="J192" s="83">
        <v>52.880099999999999</v>
      </c>
      <c r="K192" s="83">
        <v>134.227</v>
      </c>
      <c r="L192" s="163">
        <f t="shared" si="6"/>
        <v>352.38670000000002</v>
      </c>
      <c r="M192" s="83">
        <v>1533.8700000000001</v>
      </c>
      <c r="N192">
        <f t="shared" si="8"/>
        <v>10847</v>
      </c>
    </row>
    <row r="193" spans="1:14" hidden="1">
      <c r="A193">
        <v>10848</v>
      </c>
      <c r="B193" s="83">
        <v>30110</v>
      </c>
      <c r="C193" s="83">
        <v>3337</v>
      </c>
      <c r="D193" s="83">
        <v>21235</v>
      </c>
      <c r="E193" s="83">
        <v>2040</v>
      </c>
      <c r="F193" s="85">
        <f t="shared" si="7"/>
        <v>6547</v>
      </c>
      <c r="G193" s="83">
        <v>63269</v>
      </c>
      <c r="H193" s="83">
        <v>493.70650000000001</v>
      </c>
      <c r="I193" s="83">
        <v>30.578800000000001</v>
      </c>
      <c r="J193" s="83">
        <v>73.444900000000004</v>
      </c>
      <c r="K193" s="83">
        <v>5.4183000000000003</v>
      </c>
      <c r="L193" s="163">
        <f t="shared" si="6"/>
        <v>42.187199999999962</v>
      </c>
      <c r="M193" s="83">
        <v>645.33569999999997</v>
      </c>
      <c r="N193">
        <f t="shared" si="8"/>
        <v>10848</v>
      </c>
    </row>
    <row r="194" spans="1:14" hidden="1">
      <c r="A194">
        <v>10849</v>
      </c>
      <c r="B194" s="83">
        <v>6508</v>
      </c>
      <c r="C194" s="83">
        <v>3751</v>
      </c>
      <c r="D194" s="83">
        <v>1774</v>
      </c>
      <c r="E194" s="83">
        <v>92</v>
      </c>
      <c r="F194" s="85">
        <f t="shared" si="7"/>
        <v>3786</v>
      </c>
      <c r="G194" s="83">
        <v>15911</v>
      </c>
      <c r="H194" s="83">
        <v>48.120100000000001</v>
      </c>
      <c r="I194" s="83">
        <v>8.0438999999999989</v>
      </c>
      <c r="J194" s="83">
        <v>2.2871999999999999</v>
      </c>
      <c r="K194" s="83">
        <v>0</v>
      </c>
      <c r="L194" s="163">
        <f t="shared" si="6"/>
        <v>5.6418999999999926</v>
      </c>
      <c r="M194" s="83">
        <v>64.093099999999993</v>
      </c>
      <c r="N194">
        <f t="shared" si="8"/>
        <v>10849</v>
      </c>
    </row>
    <row r="195" spans="1:14" hidden="1">
      <c r="A195">
        <v>10850</v>
      </c>
      <c r="B195" s="83">
        <v>64352</v>
      </c>
      <c r="C195" s="83">
        <v>14215</v>
      </c>
      <c r="D195" s="83">
        <v>13010</v>
      </c>
      <c r="E195" s="83">
        <v>2669</v>
      </c>
      <c r="F195" s="85">
        <f t="shared" si="7"/>
        <v>13305</v>
      </c>
      <c r="G195" s="83">
        <v>107551</v>
      </c>
      <c r="H195" s="83">
        <v>1518.3135000000002</v>
      </c>
      <c r="I195" s="83">
        <v>95.650499999999994</v>
      </c>
      <c r="J195" s="83">
        <v>195.07510000000002</v>
      </c>
      <c r="K195" s="83">
        <v>34.481000000000002</v>
      </c>
      <c r="L195" s="163">
        <f t="shared" ref="L195:L258" si="9">M195-H195-I195-J195-K195</f>
        <v>104.20399999999995</v>
      </c>
      <c r="M195" s="83">
        <v>1947.7241000000001</v>
      </c>
      <c r="N195">
        <f t="shared" si="8"/>
        <v>10850</v>
      </c>
    </row>
    <row r="196" spans="1:14" hidden="1">
      <c r="A196">
        <v>10851</v>
      </c>
      <c r="B196" s="83">
        <v>104322</v>
      </c>
      <c r="C196" s="83">
        <v>18505</v>
      </c>
      <c r="D196" s="83">
        <v>9313</v>
      </c>
      <c r="E196" s="83">
        <v>869</v>
      </c>
      <c r="F196" s="85">
        <f t="shared" ref="F196:F259" si="10">G196-B196-C196-D196-E196</f>
        <v>8349</v>
      </c>
      <c r="G196" s="83">
        <v>141358</v>
      </c>
      <c r="H196" s="83">
        <v>2936875.9667999996</v>
      </c>
      <c r="I196" s="83">
        <v>273933.83489999996</v>
      </c>
      <c r="J196" s="83">
        <v>133612.34880000001</v>
      </c>
      <c r="K196" s="83">
        <v>8981.2452000000012</v>
      </c>
      <c r="L196" s="163">
        <f t="shared" si="9"/>
        <v>71435.539100000373</v>
      </c>
      <c r="M196" s="83">
        <v>3424838.9347999999</v>
      </c>
      <c r="N196">
        <f t="shared" ref="N196:N259" si="11">INT(A196)</f>
        <v>10851</v>
      </c>
    </row>
    <row r="197" spans="1:14" hidden="1">
      <c r="A197">
        <v>10852</v>
      </c>
      <c r="B197" s="83">
        <v>25073</v>
      </c>
      <c r="C197" s="83">
        <v>4356</v>
      </c>
      <c r="D197" s="83">
        <v>8536</v>
      </c>
      <c r="E197" s="83">
        <v>1061</v>
      </c>
      <c r="F197" s="85">
        <f t="shared" si="10"/>
        <v>72456</v>
      </c>
      <c r="G197" s="83">
        <v>111482</v>
      </c>
      <c r="H197" s="83">
        <v>665.03200000000004</v>
      </c>
      <c r="I197" s="83">
        <v>74.283000000000001</v>
      </c>
      <c r="J197" s="83">
        <v>192.643</v>
      </c>
      <c r="K197" s="83">
        <v>28.248999999999999</v>
      </c>
      <c r="L197" s="163">
        <f t="shared" si="9"/>
        <v>2469.2240000000002</v>
      </c>
      <c r="M197" s="83">
        <v>3429.431</v>
      </c>
      <c r="N197">
        <f t="shared" si="11"/>
        <v>10852</v>
      </c>
    </row>
    <row r="198" spans="1:14" hidden="1">
      <c r="A198">
        <v>10853</v>
      </c>
      <c r="B198" s="83">
        <v>46683</v>
      </c>
      <c r="C198" s="83">
        <v>9688</v>
      </c>
      <c r="D198" s="83">
        <v>11668</v>
      </c>
      <c r="E198" s="83">
        <v>1731</v>
      </c>
      <c r="F198" s="85">
        <f t="shared" si="10"/>
        <v>10647</v>
      </c>
      <c r="G198" s="83">
        <v>80417</v>
      </c>
      <c r="H198" s="83">
        <v>1046.8364000000001</v>
      </c>
      <c r="I198" s="83">
        <v>111.9982</v>
      </c>
      <c r="J198" s="83">
        <v>129.25069999999999</v>
      </c>
      <c r="K198" s="83">
        <v>28.778400000000005</v>
      </c>
      <c r="L198" s="163">
        <f t="shared" si="9"/>
        <v>102.23089999999976</v>
      </c>
      <c r="M198" s="83">
        <v>1419.0945999999999</v>
      </c>
      <c r="N198">
        <f t="shared" si="11"/>
        <v>10853</v>
      </c>
    </row>
    <row r="199" spans="1:14" hidden="1">
      <c r="A199">
        <v>10854</v>
      </c>
      <c r="B199" s="83">
        <v>110217</v>
      </c>
      <c r="C199" s="83">
        <v>50929</v>
      </c>
      <c r="D199" s="83">
        <v>24045</v>
      </c>
      <c r="E199" s="83">
        <v>1911</v>
      </c>
      <c r="F199" s="85">
        <f t="shared" si="10"/>
        <v>29333</v>
      </c>
      <c r="G199" s="83">
        <v>216435</v>
      </c>
      <c r="H199" s="83">
        <v>4594.0397000000003</v>
      </c>
      <c r="I199" s="83">
        <v>819.2283000000001</v>
      </c>
      <c r="J199" s="83">
        <v>457.69459999999998</v>
      </c>
      <c r="K199" s="83">
        <v>51.521599999999999</v>
      </c>
      <c r="L199" s="163">
        <f t="shared" si="9"/>
        <v>589.25339999999983</v>
      </c>
      <c r="M199" s="83">
        <v>6511.7376000000004</v>
      </c>
      <c r="N199">
        <f t="shared" si="11"/>
        <v>10854</v>
      </c>
    </row>
    <row r="200" spans="1:14" hidden="1">
      <c r="A200">
        <v>10855</v>
      </c>
      <c r="B200" s="83">
        <v>74875</v>
      </c>
      <c r="C200" s="83">
        <v>11011</v>
      </c>
      <c r="D200" s="83">
        <v>10640</v>
      </c>
      <c r="E200" s="83">
        <v>1215</v>
      </c>
      <c r="F200" s="85">
        <f t="shared" si="10"/>
        <v>13462</v>
      </c>
      <c r="G200" s="83">
        <v>111203</v>
      </c>
      <c r="H200" s="83">
        <v>4364.2849000000006</v>
      </c>
      <c r="I200" s="83">
        <v>183.52290000000002</v>
      </c>
      <c r="J200" s="83">
        <v>225.56950000000001</v>
      </c>
      <c r="K200" s="83">
        <v>50.069499999999991</v>
      </c>
      <c r="L200" s="163">
        <f t="shared" si="9"/>
        <v>387.4434999999994</v>
      </c>
      <c r="M200" s="83">
        <v>5210.8903</v>
      </c>
      <c r="N200">
        <f t="shared" si="11"/>
        <v>10855</v>
      </c>
    </row>
    <row r="201" spans="1:14" hidden="1">
      <c r="A201">
        <v>10856</v>
      </c>
      <c r="B201" s="83">
        <v>56187</v>
      </c>
      <c r="C201" s="83">
        <v>21673</v>
      </c>
      <c r="D201" s="83">
        <v>6918</v>
      </c>
      <c r="E201" s="83">
        <v>1105</v>
      </c>
      <c r="F201" s="85">
        <f t="shared" si="10"/>
        <v>13899</v>
      </c>
      <c r="G201" s="83">
        <v>99782</v>
      </c>
      <c r="H201" s="83">
        <v>1378.4167</v>
      </c>
      <c r="I201" s="83">
        <v>172.46599999999998</v>
      </c>
      <c r="J201" s="83">
        <v>108.98349999999999</v>
      </c>
      <c r="K201" s="83">
        <v>10.423299999999999</v>
      </c>
      <c r="L201" s="163">
        <f t="shared" si="9"/>
        <v>108.93639999999995</v>
      </c>
      <c r="M201" s="83">
        <v>1779.2258999999999</v>
      </c>
      <c r="N201">
        <f t="shared" si="11"/>
        <v>10856</v>
      </c>
    </row>
    <row r="202" spans="1:14" hidden="1">
      <c r="A202">
        <v>10857</v>
      </c>
      <c r="B202" s="83">
        <v>136909</v>
      </c>
      <c r="C202" s="83">
        <v>64272</v>
      </c>
      <c r="D202" s="83">
        <v>19326</v>
      </c>
      <c r="E202" s="83">
        <v>1745</v>
      </c>
      <c r="F202" s="85">
        <f t="shared" si="10"/>
        <v>41293</v>
      </c>
      <c r="G202" s="83">
        <v>263545</v>
      </c>
      <c r="H202" s="83">
        <v>9208.0809999999983</v>
      </c>
      <c r="I202" s="83">
        <v>1560.7740000000001</v>
      </c>
      <c r="J202" s="83">
        <v>528.226</v>
      </c>
      <c r="K202" s="83">
        <v>44.556999999999995</v>
      </c>
      <c r="L202" s="163">
        <f t="shared" si="9"/>
        <v>1182.9880000000019</v>
      </c>
      <c r="M202" s="83">
        <v>12524.626</v>
      </c>
      <c r="N202">
        <f t="shared" si="11"/>
        <v>10857</v>
      </c>
    </row>
    <row r="203" spans="1:14" hidden="1">
      <c r="A203">
        <v>10858</v>
      </c>
      <c r="B203" s="83">
        <v>61599</v>
      </c>
      <c r="C203" s="83">
        <v>17417</v>
      </c>
      <c r="D203" s="83">
        <v>5925</v>
      </c>
      <c r="E203" s="83">
        <v>811</v>
      </c>
      <c r="F203" s="85">
        <f t="shared" si="10"/>
        <v>13259</v>
      </c>
      <c r="G203" s="83">
        <v>99011</v>
      </c>
      <c r="H203" s="83">
        <v>1403.7907000000002</v>
      </c>
      <c r="I203" s="83">
        <v>152.56190000000001</v>
      </c>
      <c r="J203" s="83">
        <v>87.799399999999991</v>
      </c>
      <c r="K203" s="83">
        <v>0</v>
      </c>
      <c r="L203" s="163">
        <f t="shared" si="9"/>
        <v>114.4689000000001</v>
      </c>
      <c r="M203" s="83">
        <v>1758.6209000000003</v>
      </c>
      <c r="N203">
        <f t="shared" si="11"/>
        <v>10858</v>
      </c>
    </row>
    <row r="204" spans="1:14" hidden="1">
      <c r="A204">
        <v>10859</v>
      </c>
      <c r="B204" s="83">
        <v>50564</v>
      </c>
      <c r="C204" s="83">
        <v>7698</v>
      </c>
      <c r="D204" s="83">
        <v>4469</v>
      </c>
      <c r="E204" s="83">
        <v>682</v>
      </c>
      <c r="F204" s="85">
        <f t="shared" si="10"/>
        <v>-703</v>
      </c>
      <c r="G204" s="83">
        <v>62710</v>
      </c>
      <c r="H204" s="83">
        <v>671.28009999999995</v>
      </c>
      <c r="I204" s="83">
        <v>41.054900000000004</v>
      </c>
      <c r="J204" s="83">
        <v>60.587299999999999</v>
      </c>
      <c r="K204" s="83">
        <v>3.6120000000000001</v>
      </c>
      <c r="L204" s="163">
        <f t="shared" si="9"/>
        <v>-97.940400000000096</v>
      </c>
      <c r="M204" s="83">
        <v>678.59389999999985</v>
      </c>
      <c r="N204">
        <f t="shared" si="11"/>
        <v>10859</v>
      </c>
    </row>
    <row r="205" spans="1:14" hidden="1">
      <c r="A205">
        <v>10860</v>
      </c>
      <c r="B205" s="83">
        <v>73262</v>
      </c>
      <c r="C205" s="83">
        <v>14700</v>
      </c>
      <c r="D205" s="83">
        <v>6812</v>
      </c>
      <c r="E205" s="83">
        <v>778</v>
      </c>
      <c r="F205" s="85">
        <f t="shared" si="10"/>
        <v>928</v>
      </c>
      <c r="G205" s="83">
        <v>96480</v>
      </c>
      <c r="H205" s="83">
        <v>621.14459999999997</v>
      </c>
      <c r="I205" s="83">
        <v>49.21</v>
      </c>
      <c r="J205" s="83">
        <v>56.812899999999999</v>
      </c>
      <c r="K205" s="83">
        <v>2.7222</v>
      </c>
      <c r="L205" s="163">
        <f t="shared" si="9"/>
        <v>26.53820000000016</v>
      </c>
      <c r="M205" s="83">
        <v>756.42790000000014</v>
      </c>
      <c r="N205">
        <f t="shared" si="11"/>
        <v>10860</v>
      </c>
    </row>
    <row r="206" spans="1:14" hidden="1">
      <c r="A206">
        <v>10861</v>
      </c>
      <c r="B206" s="83">
        <v>58594</v>
      </c>
      <c r="C206" s="83">
        <v>47778</v>
      </c>
      <c r="D206" s="83">
        <v>5014</v>
      </c>
      <c r="E206" s="83">
        <v>268</v>
      </c>
      <c r="F206" s="85">
        <f t="shared" si="10"/>
        <v>29654</v>
      </c>
      <c r="G206" s="83">
        <v>141308</v>
      </c>
      <c r="H206" s="83">
        <v>1141.0567999999998</v>
      </c>
      <c r="I206" s="83">
        <v>239.37179999999998</v>
      </c>
      <c r="J206" s="83">
        <v>44.562500000000007</v>
      </c>
      <c r="K206" s="83">
        <v>1.2829999999999999</v>
      </c>
      <c r="L206" s="163">
        <f t="shared" si="9"/>
        <v>113.30559999999996</v>
      </c>
      <c r="M206" s="83">
        <v>1539.5796999999998</v>
      </c>
      <c r="N206">
        <f t="shared" si="11"/>
        <v>10861</v>
      </c>
    </row>
    <row r="207" spans="1:14" hidden="1">
      <c r="A207">
        <v>10862</v>
      </c>
      <c r="B207" s="83">
        <v>36326</v>
      </c>
      <c r="C207" s="83">
        <v>11884</v>
      </c>
      <c r="D207" s="83">
        <v>5309</v>
      </c>
      <c r="E207" s="83">
        <v>609</v>
      </c>
      <c r="F207" s="85">
        <f t="shared" si="10"/>
        <v>5035</v>
      </c>
      <c r="G207" s="83">
        <v>59163</v>
      </c>
      <c r="H207" s="83">
        <v>466.274</v>
      </c>
      <c r="I207" s="83">
        <v>53.34</v>
      </c>
      <c r="J207" s="83">
        <v>52.399999999999991</v>
      </c>
      <c r="K207" s="83">
        <v>3.4250000000000003</v>
      </c>
      <c r="L207" s="163">
        <f t="shared" si="9"/>
        <v>25.881999999999916</v>
      </c>
      <c r="M207" s="83">
        <v>601.32099999999991</v>
      </c>
      <c r="N207">
        <f t="shared" si="11"/>
        <v>10862</v>
      </c>
    </row>
    <row r="208" spans="1:14" hidden="1">
      <c r="A208">
        <v>10863</v>
      </c>
      <c r="B208" s="83">
        <v>25704</v>
      </c>
      <c r="C208" s="83">
        <v>3219</v>
      </c>
      <c r="D208" s="83">
        <v>38871</v>
      </c>
      <c r="E208" s="83">
        <v>3156</v>
      </c>
      <c r="F208" s="85">
        <f t="shared" si="10"/>
        <v>8421</v>
      </c>
      <c r="G208" s="83">
        <v>79371</v>
      </c>
      <c r="H208" s="83">
        <v>464.62</v>
      </c>
      <c r="I208" s="83">
        <v>21.04</v>
      </c>
      <c r="J208" s="83">
        <v>72.59</v>
      </c>
      <c r="K208" s="83">
        <v>2.3934000000000002</v>
      </c>
      <c r="L208" s="163">
        <f t="shared" si="9"/>
        <v>45.1066</v>
      </c>
      <c r="M208" s="83">
        <v>605.75</v>
      </c>
      <c r="N208">
        <f t="shared" si="11"/>
        <v>10863</v>
      </c>
    </row>
    <row r="209" spans="1:14" hidden="1">
      <c r="A209">
        <v>10864</v>
      </c>
      <c r="B209" s="83">
        <v>84789</v>
      </c>
      <c r="C209" s="83">
        <v>13439</v>
      </c>
      <c r="D209" s="83">
        <v>25608</v>
      </c>
      <c r="E209" s="83">
        <v>2382</v>
      </c>
      <c r="F209" s="85">
        <f t="shared" si="10"/>
        <v>12418</v>
      </c>
      <c r="G209" s="83">
        <v>138636</v>
      </c>
      <c r="H209" s="83">
        <v>1356.8522</v>
      </c>
      <c r="I209" s="83">
        <v>106.5094</v>
      </c>
      <c r="J209" s="83">
        <v>124.04559999999999</v>
      </c>
      <c r="K209" s="83">
        <v>8.1917000000000009</v>
      </c>
      <c r="L209" s="163">
        <f t="shared" si="9"/>
        <v>42.924599999999757</v>
      </c>
      <c r="M209" s="83">
        <v>1638.5234999999998</v>
      </c>
      <c r="N209">
        <f t="shared" si="11"/>
        <v>10864</v>
      </c>
    </row>
    <row r="210" spans="1:14" hidden="1">
      <c r="A210">
        <v>10865</v>
      </c>
      <c r="B210" s="83">
        <v>49260</v>
      </c>
      <c r="C210" s="83">
        <v>6800</v>
      </c>
      <c r="D210" s="83">
        <v>17272</v>
      </c>
      <c r="E210" s="83">
        <v>912</v>
      </c>
      <c r="F210" s="85">
        <f t="shared" si="10"/>
        <v>16158</v>
      </c>
      <c r="G210" s="83">
        <v>90402</v>
      </c>
      <c r="H210" s="83">
        <v>1068.4766999999997</v>
      </c>
      <c r="I210" s="83">
        <v>63.405300000000004</v>
      </c>
      <c r="J210" s="83">
        <v>55.988599999999991</v>
      </c>
      <c r="K210" s="83">
        <v>3.9020000000000001</v>
      </c>
      <c r="L210" s="163">
        <f t="shared" si="9"/>
        <v>77.122100000000344</v>
      </c>
      <c r="M210" s="83">
        <v>1268.8947000000001</v>
      </c>
      <c r="N210">
        <f t="shared" si="11"/>
        <v>10865</v>
      </c>
    </row>
    <row r="211" spans="1:14" hidden="1">
      <c r="A211">
        <v>10866</v>
      </c>
      <c r="B211" s="83">
        <v>63645</v>
      </c>
      <c r="C211" s="83">
        <v>3068</v>
      </c>
      <c r="D211" s="83">
        <v>3804</v>
      </c>
      <c r="E211" s="83">
        <v>419</v>
      </c>
      <c r="F211" s="85">
        <f t="shared" si="10"/>
        <v>6891</v>
      </c>
      <c r="G211" s="83">
        <v>77827</v>
      </c>
      <c r="H211" s="83">
        <v>1050.2131999999999</v>
      </c>
      <c r="I211" s="83">
        <v>46.103200000000008</v>
      </c>
      <c r="J211" s="83">
        <v>58.212599999999995</v>
      </c>
      <c r="K211" s="83">
        <v>14.2242</v>
      </c>
      <c r="L211" s="163">
        <f t="shared" si="9"/>
        <v>94.490000000000194</v>
      </c>
      <c r="M211" s="83">
        <v>1263.2432000000001</v>
      </c>
      <c r="N211">
        <f t="shared" si="11"/>
        <v>10866</v>
      </c>
    </row>
    <row r="212" spans="1:14" hidden="1">
      <c r="A212">
        <v>10867</v>
      </c>
      <c r="B212" s="83">
        <v>52384</v>
      </c>
      <c r="C212" s="83">
        <v>2390</v>
      </c>
      <c r="D212" s="83">
        <v>5914</v>
      </c>
      <c r="E212" s="83">
        <v>420</v>
      </c>
      <c r="F212" s="85">
        <f t="shared" si="10"/>
        <v>7644</v>
      </c>
      <c r="G212" s="83">
        <v>68752</v>
      </c>
      <c r="H212" s="83">
        <v>1171.5809999999999</v>
      </c>
      <c r="I212" s="83">
        <v>35.380100000000006</v>
      </c>
      <c r="J212" s="83">
        <v>85.83420000000001</v>
      </c>
      <c r="K212" s="83">
        <v>4.8962999999999992</v>
      </c>
      <c r="L212" s="163">
        <f t="shared" si="9"/>
        <v>116.67980000000009</v>
      </c>
      <c r="M212" s="83">
        <v>1414.3714</v>
      </c>
      <c r="N212">
        <f t="shared" si="11"/>
        <v>10867</v>
      </c>
    </row>
    <row r="213" spans="1:14" hidden="1">
      <c r="A213">
        <v>10868</v>
      </c>
      <c r="B213" s="83">
        <v>90317</v>
      </c>
      <c r="C213" s="83">
        <v>5703</v>
      </c>
      <c r="D213" s="83">
        <v>7431</v>
      </c>
      <c r="E213" s="83">
        <v>1402</v>
      </c>
      <c r="F213" s="85">
        <f t="shared" si="10"/>
        <v>15613</v>
      </c>
      <c r="G213" s="83">
        <v>120466</v>
      </c>
      <c r="H213" s="83">
        <v>1765.7791999999999</v>
      </c>
      <c r="I213" s="83">
        <v>57.116599999999998</v>
      </c>
      <c r="J213" s="83">
        <v>94.76779999999998</v>
      </c>
      <c r="K213" s="83">
        <v>16.145500000000002</v>
      </c>
      <c r="L213" s="163">
        <f t="shared" si="9"/>
        <v>168.16549999999964</v>
      </c>
      <c r="M213" s="83">
        <v>2101.9745999999996</v>
      </c>
      <c r="N213">
        <f t="shared" si="11"/>
        <v>10868</v>
      </c>
    </row>
    <row r="214" spans="1:14" hidden="1">
      <c r="A214">
        <v>10869</v>
      </c>
      <c r="B214" s="83">
        <v>110154</v>
      </c>
      <c r="C214" s="83">
        <v>12797</v>
      </c>
      <c r="D214" s="83">
        <v>21970</v>
      </c>
      <c r="E214" s="83">
        <v>3138</v>
      </c>
      <c r="F214" s="85">
        <f t="shared" si="10"/>
        <v>16703</v>
      </c>
      <c r="G214" s="83">
        <v>164762</v>
      </c>
      <c r="H214" s="83">
        <v>1994.4303</v>
      </c>
      <c r="I214" s="83">
        <v>156.56649999999996</v>
      </c>
      <c r="J214" s="83">
        <v>255.5624</v>
      </c>
      <c r="K214" s="83">
        <v>39.205300000000001</v>
      </c>
      <c r="L214" s="163">
        <f t="shared" si="9"/>
        <v>135.5419</v>
      </c>
      <c r="M214" s="83">
        <v>2581.3063999999999</v>
      </c>
      <c r="N214">
        <f t="shared" si="11"/>
        <v>10869</v>
      </c>
    </row>
    <row r="215" spans="1:14" hidden="1">
      <c r="A215">
        <v>10870</v>
      </c>
      <c r="B215" s="83">
        <v>135638</v>
      </c>
      <c r="C215" s="83">
        <v>15274</v>
      </c>
      <c r="D215" s="83">
        <v>23044</v>
      </c>
      <c r="E215" s="83">
        <v>2230</v>
      </c>
      <c r="F215" s="85">
        <f t="shared" si="10"/>
        <v>13244</v>
      </c>
      <c r="G215" s="83">
        <v>189430</v>
      </c>
      <c r="H215" s="83">
        <v>6239302.8733999999</v>
      </c>
      <c r="I215" s="83">
        <v>322.15230000000003</v>
      </c>
      <c r="J215" s="83">
        <v>552.75600000000009</v>
      </c>
      <c r="K215" s="83">
        <v>51.927399999999999</v>
      </c>
      <c r="L215" s="163">
        <f t="shared" si="9"/>
        <v>-6235082.4732000008</v>
      </c>
      <c r="M215" s="83">
        <v>5147.2358999999997</v>
      </c>
      <c r="N215">
        <f t="shared" si="11"/>
        <v>10870</v>
      </c>
    </row>
    <row r="216" spans="1:14" hidden="1">
      <c r="A216">
        <v>10871</v>
      </c>
      <c r="B216" s="83">
        <v>143427</v>
      </c>
      <c r="C216" s="83">
        <v>15627</v>
      </c>
      <c r="D216" s="83">
        <v>14527</v>
      </c>
      <c r="E216" s="83">
        <v>2990</v>
      </c>
      <c r="F216" s="85">
        <f t="shared" si="10"/>
        <v>10895</v>
      </c>
      <c r="G216" s="83">
        <v>187466</v>
      </c>
      <c r="H216" s="83">
        <v>5470.07</v>
      </c>
      <c r="I216" s="83">
        <v>297.87490000000003</v>
      </c>
      <c r="J216" s="83">
        <v>444.20760000000001</v>
      </c>
      <c r="K216" s="83">
        <v>90.462600000000009</v>
      </c>
      <c r="L216" s="163">
        <f t="shared" si="9"/>
        <v>339.50590000000125</v>
      </c>
      <c r="M216" s="83">
        <v>6642.121000000001</v>
      </c>
      <c r="N216">
        <f t="shared" si="11"/>
        <v>10871</v>
      </c>
    </row>
    <row r="217" spans="1:14" hidden="1">
      <c r="A217">
        <v>10872</v>
      </c>
      <c r="B217" s="83">
        <v>110320</v>
      </c>
      <c r="C217" s="83">
        <v>9319</v>
      </c>
      <c r="D217" s="83">
        <v>7925</v>
      </c>
      <c r="E217" s="83">
        <v>1090</v>
      </c>
      <c r="F217" s="85">
        <f t="shared" si="10"/>
        <v>9897</v>
      </c>
      <c r="G217" s="83">
        <v>138551</v>
      </c>
      <c r="H217" s="83">
        <v>2285.0477000000001</v>
      </c>
      <c r="I217" s="83">
        <v>89.292100000000005</v>
      </c>
      <c r="J217" s="83">
        <v>146.68769999999998</v>
      </c>
      <c r="K217" s="83">
        <v>8.8978999999999999</v>
      </c>
      <c r="L217" s="163">
        <f t="shared" si="9"/>
        <v>98.721100000000234</v>
      </c>
      <c r="M217" s="83">
        <v>2628.6465000000003</v>
      </c>
      <c r="N217">
        <f t="shared" si="11"/>
        <v>10872</v>
      </c>
    </row>
    <row r="218" spans="1:14" hidden="1">
      <c r="A218">
        <v>10873</v>
      </c>
      <c r="B218" s="83">
        <v>88184</v>
      </c>
      <c r="C218" s="83">
        <v>5964</v>
      </c>
      <c r="D218" s="83">
        <v>9190</v>
      </c>
      <c r="E218" s="83">
        <v>1391</v>
      </c>
      <c r="F218" s="85">
        <f t="shared" si="10"/>
        <v>-11865</v>
      </c>
      <c r="G218" s="83">
        <v>92864</v>
      </c>
      <c r="H218" s="83">
        <v>1432.1090000000004</v>
      </c>
      <c r="I218" s="83">
        <v>54.364000000000004</v>
      </c>
      <c r="J218" s="83">
        <v>97.448599999999999</v>
      </c>
      <c r="K218" s="83">
        <v>9.447000000000001</v>
      </c>
      <c r="L218" s="163">
        <f t="shared" si="9"/>
        <v>65.176399999999688</v>
      </c>
      <c r="M218" s="83">
        <v>1658.5450000000001</v>
      </c>
      <c r="N218">
        <f t="shared" si="11"/>
        <v>10873</v>
      </c>
    </row>
    <row r="219" spans="1:14" hidden="1">
      <c r="A219">
        <v>10874</v>
      </c>
      <c r="B219" s="83">
        <v>52616</v>
      </c>
      <c r="C219" s="83">
        <v>2503</v>
      </c>
      <c r="D219" s="83">
        <v>5966</v>
      </c>
      <c r="E219" s="83">
        <v>1102</v>
      </c>
      <c r="F219" s="85">
        <f t="shared" si="10"/>
        <v>3983</v>
      </c>
      <c r="G219" s="83">
        <v>66170</v>
      </c>
      <c r="H219" s="83">
        <v>1217</v>
      </c>
      <c r="I219" s="83">
        <v>42</v>
      </c>
      <c r="J219" s="83">
        <v>93</v>
      </c>
      <c r="K219" s="83">
        <v>14</v>
      </c>
      <c r="L219" s="163">
        <f t="shared" si="9"/>
        <v>49</v>
      </c>
      <c r="M219" s="83">
        <v>1415</v>
      </c>
      <c r="N219">
        <f t="shared" si="11"/>
        <v>10874</v>
      </c>
    </row>
    <row r="220" spans="1:14" hidden="1">
      <c r="A220">
        <v>10875</v>
      </c>
      <c r="B220" s="83">
        <v>83510</v>
      </c>
      <c r="C220" s="83">
        <v>7282</v>
      </c>
      <c r="D220" s="83">
        <v>8004</v>
      </c>
      <c r="E220" s="83">
        <v>1087</v>
      </c>
      <c r="F220" s="85">
        <f t="shared" si="10"/>
        <v>7763</v>
      </c>
      <c r="G220" s="83">
        <v>107646</v>
      </c>
      <c r="H220" s="83">
        <v>2148.1263000000004</v>
      </c>
      <c r="I220" s="83">
        <v>69.314399999999992</v>
      </c>
      <c r="J220" s="83">
        <v>147.97030000000001</v>
      </c>
      <c r="K220" s="83">
        <v>20.137200000000004</v>
      </c>
      <c r="L220" s="163">
        <f t="shared" si="9"/>
        <v>45.830699999999808</v>
      </c>
      <c r="M220" s="83">
        <v>2431.3789000000002</v>
      </c>
      <c r="N220">
        <f t="shared" si="11"/>
        <v>10875</v>
      </c>
    </row>
    <row r="221" spans="1:14" hidden="1">
      <c r="A221">
        <v>10876</v>
      </c>
      <c r="B221" s="83">
        <v>99622</v>
      </c>
      <c r="C221" s="83">
        <v>27556</v>
      </c>
      <c r="D221" s="83">
        <v>11236</v>
      </c>
      <c r="E221" s="83">
        <v>1437</v>
      </c>
      <c r="F221" s="85">
        <f t="shared" si="10"/>
        <v>56620</v>
      </c>
      <c r="G221" s="83">
        <v>196471</v>
      </c>
      <c r="H221" s="83">
        <v>3201.9909000000002</v>
      </c>
      <c r="I221" s="83">
        <v>456.81180000000001</v>
      </c>
      <c r="J221" s="83">
        <v>10.479100000000001</v>
      </c>
      <c r="K221" s="83">
        <v>43.240400000000001</v>
      </c>
      <c r="L221" s="163">
        <f t="shared" si="9"/>
        <v>916.82190000000003</v>
      </c>
      <c r="M221" s="83">
        <v>4629.3441000000003</v>
      </c>
      <c r="N221">
        <f t="shared" si="11"/>
        <v>10876</v>
      </c>
    </row>
    <row r="222" spans="1:14" hidden="1">
      <c r="A222">
        <v>10877</v>
      </c>
      <c r="B222" s="83">
        <v>167930</v>
      </c>
      <c r="C222" s="83">
        <v>14095</v>
      </c>
      <c r="D222" s="83">
        <v>15414</v>
      </c>
      <c r="E222" s="83">
        <v>2697</v>
      </c>
      <c r="F222" s="85">
        <f t="shared" si="10"/>
        <v>17381</v>
      </c>
      <c r="G222" s="83">
        <v>217517</v>
      </c>
      <c r="H222" s="83">
        <v>6765.9177</v>
      </c>
      <c r="I222" s="83">
        <v>358.82839999999999</v>
      </c>
      <c r="J222" s="83">
        <v>479.56630000000007</v>
      </c>
      <c r="K222" s="83">
        <v>117.8302</v>
      </c>
      <c r="L222" s="163">
        <f t="shared" si="9"/>
        <v>178.43809999999951</v>
      </c>
      <c r="M222" s="83">
        <v>7900.5806999999995</v>
      </c>
      <c r="N222">
        <f t="shared" si="11"/>
        <v>10877</v>
      </c>
    </row>
    <row r="223" spans="1:14" hidden="1">
      <c r="A223">
        <v>10878</v>
      </c>
      <c r="B223" s="83">
        <v>76223</v>
      </c>
      <c r="C223" s="83">
        <v>6962</v>
      </c>
      <c r="D223" s="83">
        <v>8508</v>
      </c>
      <c r="E223" s="83">
        <v>1521</v>
      </c>
      <c r="F223" s="85">
        <f t="shared" si="10"/>
        <v>13005</v>
      </c>
      <c r="G223" s="83">
        <v>106219</v>
      </c>
      <c r="H223" s="83">
        <v>2859.2619</v>
      </c>
      <c r="I223" s="83">
        <v>206.44020000000003</v>
      </c>
      <c r="J223" s="83">
        <v>293.87600000000003</v>
      </c>
      <c r="K223" s="83">
        <v>28.415099999999999</v>
      </c>
      <c r="L223" s="163">
        <f t="shared" si="9"/>
        <v>61.379400000000601</v>
      </c>
      <c r="M223" s="83">
        <v>3449.3726000000006</v>
      </c>
      <c r="N223">
        <f t="shared" si="11"/>
        <v>10878</v>
      </c>
    </row>
    <row r="224" spans="1:14" hidden="1">
      <c r="A224">
        <v>10879</v>
      </c>
      <c r="B224" s="83">
        <v>101256</v>
      </c>
      <c r="C224" s="83">
        <v>9855</v>
      </c>
      <c r="D224" s="83">
        <v>10426</v>
      </c>
      <c r="E224" s="83">
        <v>3883</v>
      </c>
      <c r="F224" s="85">
        <f t="shared" si="10"/>
        <v>21239</v>
      </c>
      <c r="G224" s="83">
        <v>146659</v>
      </c>
      <c r="H224" s="83">
        <v>2980.6449000000002</v>
      </c>
      <c r="I224" s="83">
        <v>17255.2251</v>
      </c>
      <c r="J224" s="83">
        <v>29006.433499999999</v>
      </c>
      <c r="K224" s="83">
        <v>12234.481900000001</v>
      </c>
      <c r="L224" s="163">
        <f t="shared" si="9"/>
        <v>-57842.493000000002</v>
      </c>
      <c r="M224" s="83">
        <v>3634.2923999999998</v>
      </c>
      <c r="N224">
        <f t="shared" si="11"/>
        <v>10879</v>
      </c>
    </row>
    <row r="225" spans="1:14" hidden="1">
      <c r="A225">
        <v>10880</v>
      </c>
      <c r="B225" s="83">
        <v>66185</v>
      </c>
      <c r="C225" s="83">
        <v>3830</v>
      </c>
      <c r="D225" s="83">
        <v>9185</v>
      </c>
      <c r="E225" s="83">
        <v>1465</v>
      </c>
      <c r="F225" s="85">
        <f t="shared" si="10"/>
        <v>25381</v>
      </c>
      <c r="G225" s="83">
        <v>106046</v>
      </c>
      <c r="H225" s="83">
        <v>1436.0615000000003</v>
      </c>
      <c r="I225" s="83">
        <v>38.161299999999997</v>
      </c>
      <c r="J225" s="83">
        <v>139.79789999999997</v>
      </c>
      <c r="K225" s="83">
        <v>22.674099999999996</v>
      </c>
      <c r="L225" s="163">
        <f t="shared" si="9"/>
        <v>58.743099999999927</v>
      </c>
      <c r="M225" s="83">
        <v>1695.4379000000001</v>
      </c>
      <c r="N225">
        <f t="shared" si="11"/>
        <v>10880</v>
      </c>
    </row>
    <row r="226" spans="1:14" hidden="1">
      <c r="A226">
        <v>10881</v>
      </c>
      <c r="B226" s="83">
        <v>124070</v>
      </c>
      <c r="C226" s="83">
        <v>9373</v>
      </c>
      <c r="D226" s="83">
        <v>23291</v>
      </c>
      <c r="E226" s="83">
        <v>5656</v>
      </c>
      <c r="F226" s="85">
        <f t="shared" si="10"/>
        <v>46816</v>
      </c>
      <c r="G226" s="83">
        <v>209206</v>
      </c>
      <c r="H226" s="83">
        <v>6880.485200000001</v>
      </c>
      <c r="I226" s="83">
        <v>402.6515</v>
      </c>
      <c r="J226" s="83">
        <v>911.57960000000003</v>
      </c>
      <c r="K226" s="83">
        <v>162.53910000000002</v>
      </c>
      <c r="L226" s="163">
        <f t="shared" si="9"/>
        <v>801.26079999999911</v>
      </c>
      <c r="M226" s="83">
        <v>9158.5162</v>
      </c>
      <c r="N226">
        <f t="shared" si="11"/>
        <v>10881</v>
      </c>
    </row>
    <row r="227" spans="1:14" hidden="1">
      <c r="A227">
        <v>10882</v>
      </c>
      <c r="B227" s="83">
        <v>99902</v>
      </c>
      <c r="C227" s="83">
        <v>3525</v>
      </c>
      <c r="D227" s="83">
        <v>10790</v>
      </c>
      <c r="E227" s="83">
        <v>2802</v>
      </c>
      <c r="F227" s="85">
        <f t="shared" si="10"/>
        <v>11575</v>
      </c>
      <c r="G227" s="83">
        <v>128594</v>
      </c>
      <c r="H227" s="83">
        <v>3133.1700000000005</v>
      </c>
      <c r="I227" s="83">
        <v>123.87999999999998</v>
      </c>
      <c r="J227" s="83">
        <v>234.71</v>
      </c>
      <c r="K227" s="83">
        <v>59.859999999999992</v>
      </c>
      <c r="L227" s="163">
        <f t="shared" si="9"/>
        <v>89.789999999999338</v>
      </c>
      <c r="M227" s="83">
        <v>3641.41</v>
      </c>
      <c r="N227">
        <f t="shared" si="11"/>
        <v>10882</v>
      </c>
    </row>
    <row r="228" spans="1:14" hidden="1">
      <c r="A228">
        <v>10883</v>
      </c>
      <c r="B228" s="83">
        <v>132795</v>
      </c>
      <c r="C228" s="83">
        <v>20495</v>
      </c>
      <c r="D228" s="83">
        <v>15622</v>
      </c>
      <c r="E228" s="83">
        <v>1896</v>
      </c>
      <c r="F228" s="85">
        <f t="shared" si="10"/>
        <v>18257</v>
      </c>
      <c r="G228" s="83">
        <v>189065</v>
      </c>
      <c r="H228" s="83">
        <v>4285.3819000000003</v>
      </c>
      <c r="I228" s="83">
        <v>345.36850000000004</v>
      </c>
      <c r="J228" s="83">
        <v>346.55689999999998</v>
      </c>
      <c r="K228" s="83">
        <v>31.018899999999995</v>
      </c>
      <c r="L228" s="163">
        <f t="shared" si="9"/>
        <v>142.62820000000019</v>
      </c>
      <c r="M228" s="83">
        <v>5150.9544000000005</v>
      </c>
      <c r="N228">
        <f t="shared" si="11"/>
        <v>10883</v>
      </c>
    </row>
    <row r="229" spans="1:14" hidden="1">
      <c r="A229">
        <v>10884</v>
      </c>
      <c r="B229" s="83">
        <v>135380</v>
      </c>
      <c r="C229" s="83">
        <v>18138</v>
      </c>
      <c r="D229" s="83">
        <v>19913</v>
      </c>
      <c r="E229" s="83">
        <v>2622</v>
      </c>
      <c r="F229" s="85">
        <f t="shared" si="10"/>
        <v>40763</v>
      </c>
      <c r="G229" s="83">
        <v>216816</v>
      </c>
      <c r="H229" s="83">
        <v>10830.610000000002</v>
      </c>
      <c r="I229" s="83">
        <v>654.82000000000005</v>
      </c>
      <c r="J229" s="83">
        <v>1026.83</v>
      </c>
      <c r="K229" s="83">
        <v>162.70000000000002</v>
      </c>
      <c r="L229" s="163">
        <f t="shared" si="9"/>
        <v>136.91999999999851</v>
      </c>
      <c r="M229" s="83">
        <v>12811.880000000001</v>
      </c>
      <c r="N229">
        <f t="shared" si="11"/>
        <v>10884</v>
      </c>
    </row>
    <row r="230" spans="1:14" hidden="1">
      <c r="A230">
        <v>10885</v>
      </c>
      <c r="B230" s="83">
        <v>61402</v>
      </c>
      <c r="C230" s="83">
        <v>4049</v>
      </c>
      <c r="D230" s="83">
        <v>10723</v>
      </c>
      <c r="E230" s="83">
        <v>1341</v>
      </c>
      <c r="F230" s="85">
        <f t="shared" si="10"/>
        <v>40831</v>
      </c>
      <c r="G230" s="83">
        <v>118346</v>
      </c>
      <c r="H230" s="83">
        <v>1975.5344</v>
      </c>
      <c r="I230" s="83">
        <v>56.981399999999994</v>
      </c>
      <c r="J230" s="83">
        <v>216.7457</v>
      </c>
      <c r="K230" s="83">
        <v>28.536600000000004</v>
      </c>
      <c r="L230" s="163">
        <f t="shared" si="9"/>
        <v>821.40870000000007</v>
      </c>
      <c r="M230" s="83">
        <v>3099.2067999999999</v>
      </c>
      <c r="N230">
        <f t="shared" si="11"/>
        <v>10885</v>
      </c>
    </row>
    <row r="231" spans="1:14" hidden="1">
      <c r="A231">
        <v>10886</v>
      </c>
      <c r="B231" s="83">
        <v>115287</v>
      </c>
      <c r="C231" s="83">
        <v>5788</v>
      </c>
      <c r="D231" s="83">
        <v>12224</v>
      </c>
      <c r="E231" s="83">
        <v>1897</v>
      </c>
      <c r="F231" s="85">
        <f t="shared" si="10"/>
        <v>12153</v>
      </c>
      <c r="G231" s="83">
        <v>147349</v>
      </c>
      <c r="H231" s="83">
        <v>3173.61</v>
      </c>
      <c r="I231" s="83">
        <v>93.35</v>
      </c>
      <c r="J231" s="83">
        <v>189.91000000000003</v>
      </c>
      <c r="K231" s="83">
        <v>30.759999999999994</v>
      </c>
      <c r="L231" s="163">
        <f t="shared" si="9"/>
        <v>88.640000000000271</v>
      </c>
      <c r="M231" s="83">
        <v>3576.2700000000004</v>
      </c>
      <c r="N231">
        <f t="shared" si="11"/>
        <v>10886</v>
      </c>
    </row>
    <row r="232" spans="1:14" hidden="1">
      <c r="A232">
        <v>10887</v>
      </c>
      <c r="B232" s="83">
        <v>111218</v>
      </c>
      <c r="C232" s="83">
        <v>33703</v>
      </c>
      <c r="D232" s="83">
        <v>15340</v>
      </c>
      <c r="E232" s="83">
        <v>1690</v>
      </c>
      <c r="F232" s="85">
        <f t="shared" si="10"/>
        <v>18914</v>
      </c>
      <c r="G232" s="83">
        <v>180865</v>
      </c>
      <c r="H232" s="83">
        <v>4096.6507000000001</v>
      </c>
      <c r="I232" s="83">
        <v>450.17320000000001</v>
      </c>
      <c r="J232" s="83">
        <v>403.56229999999999</v>
      </c>
      <c r="K232" s="83">
        <v>34.947000000000003</v>
      </c>
      <c r="L232" s="163">
        <f t="shared" si="9"/>
        <v>171.72980000000001</v>
      </c>
      <c r="M232" s="83">
        <v>5157.0630000000001</v>
      </c>
      <c r="N232">
        <f t="shared" si="11"/>
        <v>10887</v>
      </c>
    </row>
    <row r="233" spans="1:14" hidden="1">
      <c r="A233">
        <v>10888</v>
      </c>
      <c r="B233" s="83">
        <v>48881</v>
      </c>
      <c r="C233" s="83">
        <v>10147</v>
      </c>
      <c r="D233" s="83">
        <v>7365</v>
      </c>
      <c r="E233" s="83">
        <v>680</v>
      </c>
      <c r="F233" s="85">
        <f t="shared" si="10"/>
        <v>8121</v>
      </c>
      <c r="G233" s="83">
        <v>75194</v>
      </c>
      <c r="H233" s="83">
        <v>1310</v>
      </c>
      <c r="I233" s="83">
        <v>79.8</v>
      </c>
      <c r="J233" s="83">
        <v>50.9</v>
      </c>
      <c r="K233" s="83">
        <v>14.6</v>
      </c>
      <c r="L233" s="163">
        <f t="shared" si="9"/>
        <v>9.9999999999999591</v>
      </c>
      <c r="M233" s="83">
        <v>1465.3</v>
      </c>
      <c r="N233">
        <f t="shared" si="11"/>
        <v>10888</v>
      </c>
    </row>
    <row r="234" spans="1:14" hidden="1">
      <c r="A234">
        <v>10889</v>
      </c>
      <c r="B234" s="83">
        <v>132150</v>
      </c>
      <c r="C234" s="83">
        <v>27803</v>
      </c>
      <c r="D234" s="83">
        <v>16731</v>
      </c>
      <c r="E234" s="83">
        <v>2186</v>
      </c>
      <c r="F234" s="85">
        <f t="shared" si="10"/>
        <v>27970</v>
      </c>
      <c r="G234" s="83">
        <v>206840</v>
      </c>
      <c r="H234" s="83">
        <v>4103.9884000000002</v>
      </c>
      <c r="I234" s="83">
        <v>361.03470000000004</v>
      </c>
      <c r="J234" s="83">
        <v>309.49930000000001</v>
      </c>
      <c r="K234" s="83">
        <v>23.158000000000001</v>
      </c>
      <c r="L234" s="163">
        <f t="shared" si="9"/>
        <v>412.15919999999909</v>
      </c>
      <c r="M234" s="83">
        <v>5209.8395999999993</v>
      </c>
      <c r="N234">
        <f t="shared" si="11"/>
        <v>10889</v>
      </c>
    </row>
    <row r="235" spans="1:14" hidden="1">
      <c r="A235">
        <v>10890</v>
      </c>
      <c r="B235" s="83">
        <v>180666</v>
      </c>
      <c r="C235" s="83">
        <v>52544</v>
      </c>
      <c r="D235" s="83">
        <v>27904</v>
      </c>
      <c r="E235" s="83">
        <v>2465</v>
      </c>
      <c r="F235" s="85">
        <f t="shared" si="10"/>
        <v>60635</v>
      </c>
      <c r="G235" s="83">
        <v>324214</v>
      </c>
      <c r="H235" s="83">
        <v>12283.730800000001</v>
      </c>
      <c r="I235" s="83">
        <v>1568.5430000000001</v>
      </c>
      <c r="J235" s="83">
        <v>998.90390000000002</v>
      </c>
      <c r="K235" s="83">
        <v>115.79669999999999</v>
      </c>
      <c r="L235" s="163">
        <f t="shared" si="9"/>
        <v>1992.2448000000022</v>
      </c>
      <c r="M235" s="83">
        <v>16959.219200000003</v>
      </c>
      <c r="N235">
        <f t="shared" si="11"/>
        <v>10890</v>
      </c>
    </row>
    <row r="236" spans="1:14" hidden="1">
      <c r="A236">
        <v>10891</v>
      </c>
      <c r="B236" s="83">
        <v>78270</v>
      </c>
      <c r="C236" s="83">
        <v>13568</v>
      </c>
      <c r="D236" s="83">
        <v>5593</v>
      </c>
      <c r="E236" s="83">
        <v>901</v>
      </c>
      <c r="F236" s="85">
        <f t="shared" si="10"/>
        <v>6845</v>
      </c>
      <c r="G236" s="83">
        <v>105177</v>
      </c>
      <c r="H236" s="83">
        <v>2423.8802000000001</v>
      </c>
      <c r="I236" s="83">
        <v>146.35990000000001</v>
      </c>
      <c r="J236" s="83">
        <v>94.496399999999994</v>
      </c>
      <c r="K236" s="83">
        <v>10.421799999999999</v>
      </c>
      <c r="L236" s="163">
        <f t="shared" si="9"/>
        <v>88.99029999999992</v>
      </c>
      <c r="M236" s="83">
        <v>2764.1486</v>
      </c>
      <c r="N236">
        <f t="shared" si="11"/>
        <v>10891</v>
      </c>
    </row>
    <row r="237" spans="1:14" hidden="1">
      <c r="A237">
        <v>10892</v>
      </c>
      <c r="B237" s="83">
        <v>75516</v>
      </c>
      <c r="C237" s="83">
        <v>4282</v>
      </c>
      <c r="D237" s="83">
        <v>5394</v>
      </c>
      <c r="E237" s="83">
        <v>929</v>
      </c>
      <c r="F237" s="85">
        <f t="shared" si="10"/>
        <v>4387</v>
      </c>
      <c r="G237" s="83">
        <v>90508</v>
      </c>
      <c r="H237" s="83">
        <v>1423.9188000000001</v>
      </c>
      <c r="I237" s="83">
        <v>59.012899999999995</v>
      </c>
      <c r="J237" s="83">
        <v>45.256899999999995</v>
      </c>
      <c r="K237" s="83">
        <v>15.760599999999998</v>
      </c>
      <c r="L237" s="163">
        <f t="shared" si="9"/>
        <v>21.520999999999837</v>
      </c>
      <c r="M237" s="83">
        <v>1565.4702</v>
      </c>
      <c r="N237">
        <f t="shared" si="11"/>
        <v>10892</v>
      </c>
    </row>
    <row r="238" spans="1:14" hidden="1">
      <c r="A238">
        <v>10893</v>
      </c>
      <c r="B238" s="83">
        <v>44383</v>
      </c>
      <c r="C238" s="83">
        <v>2213</v>
      </c>
      <c r="D238" s="83">
        <v>4130</v>
      </c>
      <c r="E238" s="83">
        <v>77</v>
      </c>
      <c r="F238" s="85">
        <f t="shared" si="10"/>
        <v>5806</v>
      </c>
      <c r="G238" s="83">
        <v>56609</v>
      </c>
      <c r="H238" s="83">
        <v>1114.0113999999999</v>
      </c>
      <c r="I238" s="83">
        <v>66.690699999999993</v>
      </c>
      <c r="J238" s="83">
        <v>90.704600000000013</v>
      </c>
      <c r="K238" s="83">
        <v>2.9877000000000002</v>
      </c>
      <c r="L238" s="163">
        <f t="shared" si="9"/>
        <v>13.490100000000243</v>
      </c>
      <c r="M238" s="83">
        <v>1287.8845000000001</v>
      </c>
      <c r="N238">
        <f t="shared" si="11"/>
        <v>10893</v>
      </c>
    </row>
    <row r="239" spans="1:14" hidden="1">
      <c r="A239">
        <v>10894</v>
      </c>
      <c r="B239" s="83">
        <v>53772</v>
      </c>
      <c r="C239" s="83">
        <v>3248</v>
      </c>
      <c r="D239" s="83">
        <v>5139</v>
      </c>
      <c r="E239" s="83">
        <v>506</v>
      </c>
      <c r="F239" s="85">
        <f t="shared" si="10"/>
        <v>11961</v>
      </c>
      <c r="G239" s="83">
        <v>74626</v>
      </c>
      <c r="H239" s="83">
        <v>1489</v>
      </c>
      <c r="I239" s="83">
        <v>38</v>
      </c>
      <c r="J239" s="83">
        <v>65</v>
      </c>
      <c r="K239" s="83">
        <v>10</v>
      </c>
      <c r="L239" s="163">
        <f t="shared" si="9"/>
        <v>156</v>
      </c>
      <c r="M239" s="83">
        <v>1758</v>
      </c>
      <c r="N239">
        <f t="shared" si="11"/>
        <v>10894</v>
      </c>
    </row>
    <row r="240" spans="1:14" hidden="1">
      <c r="A240">
        <v>10895</v>
      </c>
      <c r="B240" s="83">
        <v>88261</v>
      </c>
      <c r="C240" s="83">
        <v>4476</v>
      </c>
      <c r="D240" s="83">
        <v>6712</v>
      </c>
      <c r="E240" s="83">
        <v>1612</v>
      </c>
      <c r="F240" s="85">
        <f t="shared" si="10"/>
        <v>7142</v>
      </c>
      <c r="G240" s="83">
        <v>108203</v>
      </c>
      <c r="H240" s="83">
        <v>2006.5564999999999</v>
      </c>
      <c r="I240" s="83">
        <v>101.42400000000001</v>
      </c>
      <c r="J240" s="83">
        <v>132.6807</v>
      </c>
      <c r="K240" s="83">
        <v>33.6113</v>
      </c>
      <c r="L240" s="163">
        <f t="shared" si="9"/>
        <v>51.88029999999992</v>
      </c>
      <c r="M240" s="83">
        <v>2326.1527999999998</v>
      </c>
      <c r="N240">
        <f t="shared" si="11"/>
        <v>10895</v>
      </c>
    </row>
    <row r="241" spans="1:14" hidden="1">
      <c r="A241">
        <v>10896</v>
      </c>
      <c r="B241" s="83">
        <v>97913</v>
      </c>
      <c r="C241" s="83">
        <v>5829</v>
      </c>
      <c r="D241" s="83">
        <v>9173</v>
      </c>
      <c r="E241" s="83">
        <v>1539</v>
      </c>
      <c r="F241" s="85">
        <f t="shared" si="10"/>
        <v>2750</v>
      </c>
      <c r="G241" s="83">
        <v>117204</v>
      </c>
      <c r="H241" s="83">
        <v>3043.3130999999998</v>
      </c>
      <c r="I241" s="83">
        <v>1107025.6502999999</v>
      </c>
      <c r="J241" s="83">
        <v>185.51440000000002</v>
      </c>
      <c r="K241" s="83">
        <v>29.460700000000003</v>
      </c>
      <c r="L241" s="163">
        <f t="shared" si="9"/>
        <v>-1106916.1607999997</v>
      </c>
      <c r="M241" s="83">
        <v>3367.7777000000001</v>
      </c>
      <c r="N241">
        <f t="shared" si="11"/>
        <v>10896</v>
      </c>
    </row>
    <row r="242" spans="1:14" hidden="1">
      <c r="A242">
        <v>10897</v>
      </c>
      <c r="B242" s="83">
        <v>184519</v>
      </c>
      <c r="C242" s="83">
        <v>22942</v>
      </c>
      <c r="D242" s="83">
        <v>42113</v>
      </c>
      <c r="E242" s="83">
        <v>7031</v>
      </c>
      <c r="F242" s="85">
        <f t="shared" si="10"/>
        <v>18635</v>
      </c>
      <c r="G242" s="83">
        <v>275240</v>
      </c>
      <c r="H242" s="83">
        <v>17233.03</v>
      </c>
      <c r="I242" s="83">
        <v>1692.04</v>
      </c>
      <c r="J242" s="83">
        <v>2537.0200000000004</v>
      </c>
      <c r="K242" s="83">
        <v>479.27999999999992</v>
      </c>
      <c r="L242" s="163">
        <f t="shared" si="9"/>
        <v>1228.3999999999976</v>
      </c>
      <c r="M242" s="83">
        <v>23169.769999999997</v>
      </c>
      <c r="N242">
        <f t="shared" si="11"/>
        <v>10897</v>
      </c>
    </row>
    <row r="243" spans="1:14" hidden="1">
      <c r="A243">
        <v>10898</v>
      </c>
      <c r="B243" s="83">
        <v>97551</v>
      </c>
      <c r="C243" s="83">
        <v>7486</v>
      </c>
      <c r="D243" s="83">
        <v>12923</v>
      </c>
      <c r="E243" s="83">
        <v>2103</v>
      </c>
      <c r="F243" s="85">
        <f t="shared" si="10"/>
        <v>7936</v>
      </c>
      <c r="G243" s="83">
        <v>127999</v>
      </c>
      <c r="H243" s="83">
        <v>2715.37</v>
      </c>
      <c r="I243" s="83">
        <v>110.2761</v>
      </c>
      <c r="J243" s="83">
        <v>191.87010000000001</v>
      </c>
      <c r="K243" s="83">
        <v>24.589099999999998</v>
      </c>
      <c r="L243" s="163">
        <f t="shared" si="9"/>
        <v>112.42470000000031</v>
      </c>
      <c r="M243" s="83">
        <v>3154.53</v>
      </c>
      <c r="N243">
        <f t="shared" si="11"/>
        <v>10898</v>
      </c>
    </row>
    <row r="244" spans="1:14" hidden="1">
      <c r="A244">
        <v>10899</v>
      </c>
      <c r="B244" s="83">
        <v>109221</v>
      </c>
      <c r="C244" s="83">
        <v>6550</v>
      </c>
      <c r="D244" s="83">
        <v>10843</v>
      </c>
      <c r="E244" s="83">
        <v>1516</v>
      </c>
      <c r="F244" s="85">
        <f t="shared" si="10"/>
        <v>6001</v>
      </c>
      <c r="G244" s="83">
        <v>134131</v>
      </c>
      <c r="H244" s="83">
        <v>4377.0200000000004</v>
      </c>
      <c r="I244" s="83">
        <v>171.30590000000001</v>
      </c>
      <c r="J244" s="83">
        <v>253.08820000000003</v>
      </c>
      <c r="K244" s="83">
        <v>47.948000000000008</v>
      </c>
      <c r="L244" s="163">
        <f t="shared" si="9"/>
        <v>-81.355300000000369</v>
      </c>
      <c r="M244" s="83">
        <v>4768.0068000000001</v>
      </c>
      <c r="N244">
        <f t="shared" si="11"/>
        <v>10899</v>
      </c>
    </row>
    <row r="245" spans="1:14" hidden="1">
      <c r="A245">
        <v>10900</v>
      </c>
      <c r="B245" s="83">
        <v>142596</v>
      </c>
      <c r="C245" s="83">
        <v>12890</v>
      </c>
      <c r="D245" s="83">
        <v>24815</v>
      </c>
      <c r="E245" s="83">
        <v>3276</v>
      </c>
      <c r="F245" s="85">
        <f t="shared" si="10"/>
        <v>-1234</v>
      </c>
      <c r="G245" s="83">
        <v>182343</v>
      </c>
      <c r="H245" s="83">
        <v>4957.3600000000006</v>
      </c>
      <c r="I245" s="83">
        <v>338.23</v>
      </c>
      <c r="J245" s="83">
        <v>531.83000000000004</v>
      </c>
      <c r="K245" s="83">
        <v>59.86</v>
      </c>
      <c r="L245" s="163">
        <f t="shared" si="9"/>
        <v>-1.1100000000005679</v>
      </c>
      <c r="M245" s="83">
        <v>5886.17</v>
      </c>
      <c r="N245">
        <f t="shared" si="11"/>
        <v>10900</v>
      </c>
    </row>
    <row r="246" spans="1:14" hidden="1">
      <c r="A246">
        <v>10901</v>
      </c>
      <c r="B246" s="83">
        <v>125840</v>
      </c>
      <c r="C246" s="83">
        <v>6834</v>
      </c>
      <c r="D246" s="83">
        <v>15279</v>
      </c>
      <c r="E246" s="83">
        <v>1925</v>
      </c>
      <c r="F246" s="85">
        <f t="shared" si="10"/>
        <v>5914</v>
      </c>
      <c r="G246" s="83">
        <v>155792</v>
      </c>
      <c r="H246" s="83">
        <v>2457.9300000000003</v>
      </c>
      <c r="I246" s="83">
        <v>102.6</v>
      </c>
      <c r="J246" s="83">
        <v>206.92000000000002</v>
      </c>
      <c r="K246" s="83">
        <v>29.339999999999996</v>
      </c>
      <c r="L246" s="163">
        <f t="shared" si="9"/>
        <v>98.639999999999503</v>
      </c>
      <c r="M246" s="83">
        <v>2895.43</v>
      </c>
      <c r="N246">
        <f t="shared" si="11"/>
        <v>10901</v>
      </c>
    </row>
    <row r="247" spans="1:14" hidden="1">
      <c r="A247">
        <v>10902</v>
      </c>
      <c r="B247" s="83">
        <v>78361</v>
      </c>
      <c r="C247" s="83">
        <v>4843</v>
      </c>
      <c r="D247" s="83">
        <v>13436</v>
      </c>
      <c r="E247" s="83">
        <v>2104</v>
      </c>
      <c r="F247" s="85">
        <f t="shared" si="10"/>
        <v>7076</v>
      </c>
      <c r="G247" s="83">
        <v>105820</v>
      </c>
      <c r="H247" s="83">
        <v>2541.3084999999996</v>
      </c>
      <c r="I247" s="83">
        <v>96.243499999999997</v>
      </c>
      <c r="J247" s="83">
        <v>364.27359999999999</v>
      </c>
      <c r="K247" s="83">
        <v>46.242500000000007</v>
      </c>
      <c r="L247" s="163">
        <f t="shared" si="9"/>
        <v>210.52550000000002</v>
      </c>
      <c r="M247" s="83">
        <v>3258.5935999999997</v>
      </c>
      <c r="N247">
        <f t="shared" si="11"/>
        <v>10902</v>
      </c>
    </row>
    <row r="248" spans="1:14" hidden="1">
      <c r="A248">
        <v>10904</v>
      </c>
      <c r="B248" s="83">
        <v>129682</v>
      </c>
      <c r="C248" s="83">
        <v>10878</v>
      </c>
      <c r="D248" s="83">
        <v>21528</v>
      </c>
      <c r="E248" s="83">
        <v>3760</v>
      </c>
      <c r="F248" s="85">
        <f t="shared" si="10"/>
        <v>4199</v>
      </c>
      <c r="G248" s="83">
        <v>170047</v>
      </c>
      <c r="H248" s="83">
        <v>5532.3700000000008</v>
      </c>
      <c r="I248" s="83">
        <v>293.19389999999999</v>
      </c>
      <c r="J248" s="83">
        <v>715.7518</v>
      </c>
      <c r="K248" s="83">
        <v>129.56970000000001</v>
      </c>
      <c r="L248" s="163">
        <f t="shared" si="9"/>
        <v>237.18989999999962</v>
      </c>
      <c r="M248" s="83">
        <v>6908.0753000000004</v>
      </c>
      <c r="N248">
        <f t="shared" si="11"/>
        <v>10904</v>
      </c>
    </row>
    <row r="249" spans="1:14" hidden="1">
      <c r="A249">
        <v>10905</v>
      </c>
      <c r="B249" s="83">
        <v>108770</v>
      </c>
      <c r="C249" s="83">
        <v>8584</v>
      </c>
      <c r="D249" s="83">
        <v>15640</v>
      </c>
      <c r="E249" s="83">
        <v>2377</v>
      </c>
      <c r="F249" s="85">
        <f t="shared" si="10"/>
        <v>14968</v>
      </c>
      <c r="G249" s="83">
        <v>150339</v>
      </c>
      <c r="H249" s="83">
        <v>3415.97</v>
      </c>
      <c r="I249" s="83">
        <v>156.25530000000001</v>
      </c>
      <c r="J249" s="83">
        <v>296.24019999999996</v>
      </c>
      <c r="K249" s="83">
        <v>49.117000000000004</v>
      </c>
      <c r="L249" s="163">
        <f t="shared" si="9"/>
        <v>117.78590000000004</v>
      </c>
      <c r="M249" s="83">
        <v>4035.3683999999998</v>
      </c>
      <c r="N249">
        <f t="shared" si="11"/>
        <v>10905</v>
      </c>
    </row>
    <row r="250" spans="1:14" hidden="1">
      <c r="A250">
        <v>10906</v>
      </c>
      <c r="B250" s="83">
        <v>60023</v>
      </c>
      <c r="C250" s="83">
        <v>2625</v>
      </c>
      <c r="D250" s="83">
        <v>5301</v>
      </c>
      <c r="E250" s="83">
        <v>941</v>
      </c>
      <c r="F250" s="85">
        <f t="shared" si="10"/>
        <v>-3607</v>
      </c>
      <c r="G250" s="83">
        <v>65283</v>
      </c>
      <c r="H250" s="83">
        <v>1356.7402999999999</v>
      </c>
      <c r="I250" s="83">
        <v>53.656599999999997</v>
      </c>
      <c r="J250" s="83">
        <v>128.0917</v>
      </c>
      <c r="K250" s="83">
        <v>26.297000000000001</v>
      </c>
      <c r="L250" s="163">
        <f t="shared" si="9"/>
        <v>62.660100000000057</v>
      </c>
      <c r="M250" s="83">
        <v>1627.4457</v>
      </c>
      <c r="N250">
        <f t="shared" si="11"/>
        <v>10906</v>
      </c>
    </row>
    <row r="251" spans="1:14" hidden="1">
      <c r="A251">
        <v>10907</v>
      </c>
      <c r="B251" s="83">
        <v>46460</v>
      </c>
      <c r="C251" s="83">
        <v>1828</v>
      </c>
      <c r="D251" s="83">
        <v>8292</v>
      </c>
      <c r="E251" s="83">
        <v>1348</v>
      </c>
      <c r="F251" s="85">
        <f t="shared" si="10"/>
        <v>9467</v>
      </c>
      <c r="G251" s="83">
        <v>67395</v>
      </c>
      <c r="H251" s="83">
        <v>1083.088</v>
      </c>
      <c r="I251" s="83">
        <v>33.805099999999996</v>
      </c>
      <c r="J251" s="83">
        <v>172.76820000000004</v>
      </c>
      <c r="K251" s="83">
        <v>20.948799999999999</v>
      </c>
      <c r="L251" s="163">
        <f t="shared" si="9"/>
        <v>17.343999999999944</v>
      </c>
      <c r="M251" s="83">
        <v>1327.9540999999999</v>
      </c>
      <c r="N251">
        <f t="shared" si="11"/>
        <v>10907</v>
      </c>
    </row>
    <row r="252" spans="1:14" hidden="1">
      <c r="A252">
        <v>10908</v>
      </c>
      <c r="B252" s="83">
        <v>82485</v>
      </c>
      <c r="C252" s="83">
        <v>3640</v>
      </c>
      <c r="D252" s="83">
        <v>7594</v>
      </c>
      <c r="E252" s="83">
        <v>11186</v>
      </c>
      <c r="F252" s="85">
        <f t="shared" si="10"/>
        <v>-8090</v>
      </c>
      <c r="G252" s="83">
        <v>96815</v>
      </c>
      <c r="H252" s="83">
        <v>1381.1275000000001</v>
      </c>
      <c r="I252" s="83">
        <v>41.170199999999994</v>
      </c>
      <c r="J252" s="83">
        <v>129.1189</v>
      </c>
      <c r="K252" s="83">
        <v>1107.2351999999998</v>
      </c>
      <c r="L252" s="163">
        <f t="shared" si="9"/>
        <v>-1044.0121999999997</v>
      </c>
      <c r="M252" s="83">
        <v>1614.6396000000002</v>
      </c>
      <c r="N252">
        <f t="shared" si="11"/>
        <v>10908</v>
      </c>
    </row>
    <row r="253" spans="1:14" hidden="1">
      <c r="A253">
        <v>10909</v>
      </c>
      <c r="B253" s="83">
        <v>66027</v>
      </c>
      <c r="C253" s="83">
        <v>2713</v>
      </c>
      <c r="D253" s="83">
        <v>4398</v>
      </c>
      <c r="E253" s="83">
        <v>1009</v>
      </c>
      <c r="F253" s="85">
        <f t="shared" si="10"/>
        <v>993</v>
      </c>
      <c r="G253" s="83">
        <v>75140</v>
      </c>
      <c r="H253" s="83">
        <v>1348</v>
      </c>
      <c r="I253" s="83">
        <v>43</v>
      </c>
      <c r="J253" s="83">
        <v>84</v>
      </c>
      <c r="K253" s="83">
        <v>19</v>
      </c>
      <c r="L253" s="163">
        <f t="shared" si="9"/>
        <v>37</v>
      </c>
      <c r="M253" s="83">
        <v>1531</v>
      </c>
      <c r="N253">
        <f t="shared" si="11"/>
        <v>10909</v>
      </c>
    </row>
    <row r="254" spans="1:14" hidden="1">
      <c r="A254">
        <v>10910</v>
      </c>
      <c r="B254" s="83">
        <v>56431</v>
      </c>
      <c r="C254" s="83">
        <v>3802</v>
      </c>
      <c r="D254" s="83">
        <v>5136</v>
      </c>
      <c r="E254" s="83">
        <v>1376</v>
      </c>
      <c r="F254" s="85">
        <f t="shared" si="10"/>
        <v>3010</v>
      </c>
      <c r="G254" s="83">
        <v>69755</v>
      </c>
      <c r="H254" s="83">
        <v>1493</v>
      </c>
      <c r="I254" s="83">
        <v>59</v>
      </c>
      <c r="J254" s="83">
        <v>87</v>
      </c>
      <c r="K254" s="83">
        <v>33</v>
      </c>
      <c r="L254" s="163">
        <f t="shared" si="9"/>
        <v>67</v>
      </c>
      <c r="M254" s="83">
        <v>1739</v>
      </c>
      <c r="N254">
        <f t="shared" si="11"/>
        <v>10910</v>
      </c>
    </row>
    <row r="255" spans="1:14" hidden="1">
      <c r="A255">
        <v>10911</v>
      </c>
      <c r="B255" s="83">
        <v>39587</v>
      </c>
      <c r="C255" s="83">
        <v>1822</v>
      </c>
      <c r="D255" s="83">
        <v>4096</v>
      </c>
      <c r="E255" s="83">
        <v>646</v>
      </c>
      <c r="F255" s="85">
        <f t="shared" si="10"/>
        <v>3196</v>
      </c>
      <c r="G255" s="83">
        <v>49347</v>
      </c>
      <c r="H255" s="83">
        <v>914.49329999999998</v>
      </c>
      <c r="I255" s="83">
        <v>29.8018</v>
      </c>
      <c r="J255" s="83">
        <v>51.795699999999997</v>
      </c>
      <c r="K255" s="83">
        <v>7.0560999999999998</v>
      </c>
      <c r="L255" s="163">
        <f t="shared" si="9"/>
        <v>67.344399999999936</v>
      </c>
      <c r="M255" s="83">
        <v>1070.4912999999999</v>
      </c>
      <c r="N255">
        <f t="shared" si="11"/>
        <v>10911</v>
      </c>
    </row>
    <row r="256" spans="1:14" hidden="1">
      <c r="A256">
        <v>10912</v>
      </c>
      <c r="B256" s="83">
        <v>69780</v>
      </c>
      <c r="C256" s="83">
        <v>3662</v>
      </c>
      <c r="D256" s="83">
        <v>6171</v>
      </c>
      <c r="E256" s="83">
        <v>3916</v>
      </c>
      <c r="F256" s="85">
        <f t="shared" si="10"/>
        <v>81</v>
      </c>
      <c r="G256" s="83">
        <v>83610</v>
      </c>
      <c r="H256" s="83">
        <v>1217.4599999999998</v>
      </c>
      <c r="I256" s="83">
        <v>44.75</v>
      </c>
      <c r="J256" s="83">
        <v>93.35</v>
      </c>
      <c r="K256" s="83">
        <v>36.120000000000005</v>
      </c>
      <c r="L256" s="163">
        <f t="shared" si="9"/>
        <v>-0.52999999999994429</v>
      </c>
      <c r="M256" s="83">
        <v>1391.1499999999999</v>
      </c>
      <c r="N256">
        <f t="shared" si="11"/>
        <v>10912</v>
      </c>
    </row>
    <row r="257" spans="1:14" hidden="1">
      <c r="A257">
        <v>10913</v>
      </c>
      <c r="B257" s="83">
        <v>43238</v>
      </c>
      <c r="C257" s="83">
        <v>1410</v>
      </c>
      <c r="D257" s="83">
        <v>6049</v>
      </c>
      <c r="E257" s="83">
        <v>1584</v>
      </c>
      <c r="F257" s="85">
        <f t="shared" si="10"/>
        <v>4820</v>
      </c>
      <c r="G257" s="83">
        <v>57101</v>
      </c>
      <c r="H257" s="83">
        <v>662.92269999999996</v>
      </c>
      <c r="I257" s="83">
        <v>29.975000000000001</v>
      </c>
      <c r="J257" s="83">
        <v>97.131599999999978</v>
      </c>
      <c r="K257" s="83">
        <v>18.569699999999997</v>
      </c>
      <c r="L257" s="163">
        <f t="shared" si="9"/>
        <v>42.210500000000025</v>
      </c>
      <c r="M257" s="83">
        <v>850.80949999999996</v>
      </c>
      <c r="N257">
        <f t="shared" si="11"/>
        <v>10913</v>
      </c>
    </row>
    <row r="258" spans="1:14" hidden="1">
      <c r="A258">
        <v>10914</v>
      </c>
      <c r="B258" s="83">
        <v>63979</v>
      </c>
      <c r="C258" s="83">
        <v>2575</v>
      </c>
      <c r="D258" s="83">
        <v>4401</v>
      </c>
      <c r="E258" s="83">
        <v>646</v>
      </c>
      <c r="F258" s="85">
        <f t="shared" si="10"/>
        <v>-74</v>
      </c>
      <c r="G258" s="83">
        <v>71527</v>
      </c>
      <c r="H258" s="83">
        <v>1078.2244000000001</v>
      </c>
      <c r="I258" s="83">
        <v>39.591700000000003</v>
      </c>
      <c r="J258" s="83">
        <v>70.561500000000009</v>
      </c>
      <c r="K258" s="83">
        <v>11.796000000000001</v>
      </c>
      <c r="L258" s="163">
        <f t="shared" si="9"/>
        <v>2.9828000000000028</v>
      </c>
      <c r="M258" s="83">
        <v>1203.1564000000001</v>
      </c>
      <c r="N258">
        <f t="shared" si="11"/>
        <v>10914</v>
      </c>
    </row>
    <row r="259" spans="1:14" hidden="1">
      <c r="A259">
        <v>10915</v>
      </c>
      <c r="B259" s="83">
        <v>71981</v>
      </c>
      <c r="C259" s="83">
        <v>2796</v>
      </c>
      <c r="D259" s="83">
        <v>9205</v>
      </c>
      <c r="E259" s="83">
        <v>1390</v>
      </c>
      <c r="F259" s="85">
        <f t="shared" si="10"/>
        <v>2684</v>
      </c>
      <c r="G259" s="83">
        <v>88056</v>
      </c>
      <c r="H259" s="83">
        <v>1482.9035000000001</v>
      </c>
      <c r="I259" s="83">
        <v>46.639200000000002</v>
      </c>
      <c r="J259" s="83">
        <v>143.05789999999999</v>
      </c>
      <c r="K259" s="83">
        <v>28.219799999999999</v>
      </c>
      <c r="L259" s="163">
        <f t="shared" ref="L259:L322" si="12">M259-H259-I259-J259-K259</f>
        <v>42.718299999999935</v>
      </c>
      <c r="M259" s="83">
        <v>1743.5387000000001</v>
      </c>
      <c r="N259">
        <f t="shared" si="11"/>
        <v>10915</v>
      </c>
    </row>
    <row r="260" spans="1:14" hidden="1">
      <c r="A260">
        <v>10916</v>
      </c>
      <c r="B260" s="83">
        <v>127516</v>
      </c>
      <c r="C260" s="83">
        <v>9203</v>
      </c>
      <c r="D260" s="83">
        <v>22151</v>
      </c>
      <c r="E260" s="83">
        <v>3191</v>
      </c>
      <c r="F260" s="85">
        <f t="shared" ref="F260:F323" si="13">G260-B260-C260-D260-E260</f>
        <v>8258</v>
      </c>
      <c r="G260" s="83">
        <v>170319</v>
      </c>
      <c r="H260" s="83">
        <v>4758.3275000000003</v>
      </c>
      <c r="I260" s="83">
        <v>206.40550000000002</v>
      </c>
      <c r="J260" s="83">
        <v>538.24430000000007</v>
      </c>
      <c r="K260" s="83">
        <v>96.34</v>
      </c>
      <c r="L260" s="163">
        <f t="shared" si="12"/>
        <v>355.27069999999833</v>
      </c>
      <c r="M260" s="83">
        <v>5954.5879999999988</v>
      </c>
      <c r="N260">
        <f t="shared" ref="N260:N323" si="14">INT(A260)</f>
        <v>10916</v>
      </c>
    </row>
    <row r="261" spans="1:14" hidden="1">
      <c r="A261">
        <v>10917</v>
      </c>
      <c r="B261" s="83">
        <v>77788</v>
      </c>
      <c r="C261" s="83">
        <v>3710</v>
      </c>
      <c r="D261" s="83">
        <v>7315</v>
      </c>
      <c r="E261" s="83">
        <v>911</v>
      </c>
      <c r="F261" s="85">
        <f t="shared" si="13"/>
        <v>3331</v>
      </c>
      <c r="G261" s="83">
        <v>93055</v>
      </c>
      <c r="H261" s="83">
        <v>1270.4880999999998</v>
      </c>
      <c r="I261" s="83">
        <v>71.447000000000003</v>
      </c>
      <c r="J261" s="83">
        <v>101.16800000000001</v>
      </c>
      <c r="K261" s="83">
        <v>9.8112999999999992</v>
      </c>
      <c r="L261" s="163">
        <f t="shared" si="12"/>
        <v>39.579700000000074</v>
      </c>
      <c r="M261" s="83">
        <v>1492.4940999999999</v>
      </c>
      <c r="N261">
        <f t="shared" si="14"/>
        <v>10917</v>
      </c>
    </row>
    <row r="262" spans="1:14" hidden="1">
      <c r="A262">
        <v>10918</v>
      </c>
      <c r="B262" s="83">
        <v>189215</v>
      </c>
      <c r="C262" s="83">
        <v>27495</v>
      </c>
      <c r="D262" s="83">
        <v>30302</v>
      </c>
      <c r="E262" s="83">
        <v>3697</v>
      </c>
      <c r="F262" s="85">
        <f t="shared" si="13"/>
        <v>17163</v>
      </c>
      <c r="G262" s="83">
        <v>267872</v>
      </c>
      <c r="H262" s="83">
        <v>7612.1489999999994</v>
      </c>
      <c r="I262" s="83">
        <v>333.15389999999996</v>
      </c>
      <c r="J262" s="83">
        <v>356.3107</v>
      </c>
      <c r="K262" s="83">
        <v>61.142899999999997</v>
      </c>
      <c r="L262" s="163">
        <f t="shared" si="12"/>
        <v>1276.5204000000012</v>
      </c>
      <c r="M262" s="83">
        <v>9639.2769000000008</v>
      </c>
      <c r="N262">
        <f t="shared" si="14"/>
        <v>10918</v>
      </c>
    </row>
    <row r="263" spans="1:14" hidden="1">
      <c r="A263">
        <v>10919</v>
      </c>
      <c r="B263" s="83">
        <v>72844</v>
      </c>
      <c r="C263" s="83">
        <v>4036</v>
      </c>
      <c r="D263" s="83">
        <v>6856</v>
      </c>
      <c r="E263" s="83">
        <v>788</v>
      </c>
      <c r="F263" s="85">
        <f t="shared" si="13"/>
        <v>9907</v>
      </c>
      <c r="G263" s="83">
        <v>94431</v>
      </c>
      <c r="H263" s="83">
        <v>2314.6951999999997</v>
      </c>
      <c r="I263" s="83">
        <v>72.928399999999996</v>
      </c>
      <c r="J263" s="83">
        <v>170.12560000000002</v>
      </c>
      <c r="K263" s="83">
        <v>23.578699999999998</v>
      </c>
      <c r="L263" s="163">
        <f t="shared" si="12"/>
        <v>123.47500000000045</v>
      </c>
      <c r="M263" s="83">
        <v>2704.8029000000001</v>
      </c>
      <c r="N263">
        <f t="shared" si="14"/>
        <v>10919</v>
      </c>
    </row>
    <row r="264" spans="1:14" hidden="1">
      <c r="A264">
        <v>10920</v>
      </c>
      <c r="B264" s="83">
        <v>127547</v>
      </c>
      <c r="C264" s="83">
        <v>9850</v>
      </c>
      <c r="D264" s="83">
        <v>20491</v>
      </c>
      <c r="E264" s="83">
        <v>2103</v>
      </c>
      <c r="F264" s="85">
        <f t="shared" si="13"/>
        <v>6970</v>
      </c>
      <c r="G264" s="83">
        <v>166961</v>
      </c>
      <c r="H264" s="83">
        <v>4013.2211000000007</v>
      </c>
      <c r="I264" s="83">
        <v>341.55539999999996</v>
      </c>
      <c r="J264" s="83">
        <v>478.5401</v>
      </c>
      <c r="K264" s="83">
        <v>63.395599999999995</v>
      </c>
      <c r="L264" s="163">
        <f t="shared" si="12"/>
        <v>72.084899999999152</v>
      </c>
      <c r="M264" s="83">
        <v>4968.7970999999998</v>
      </c>
      <c r="N264">
        <f t="shared" si="14"/>
        <v>10920</v>
      </c>
    </row>
    <row r="265" spans="1:14" hidden="1">
      <c r="A265">
        <v>10921</v>
      </c>
      <c r="B265" s="83">
        <v>55567</v>
      </c>
      <c r="C265" s="83">
        <v>2064</v>
      </c>
      <c r="D265" s="83">
        <v>6345</v>
      </c>
      <c r="E265" s="83">
        <v>961</v>
      </c>
      <c r="F265" s="85">
        <f t="shared" si="13"/>
        <v>4972</v>
      </c>
      <c r="G265" s="83">
        <v>69909</v>
      </c>
      <c r="H265" s="83">
        <v>1919.9471999999998</v>
      </c>
      <c r="I265" s="83">
        <v>95.536000000000001</v>
      </c>
      <c r="J265" s="83">
        <v>184.61900000000003</v>
      </c>
      <c r="K265" s="83">
        <v>22.459000000000003</v>
      </c>
      <c r="L265" s="163">
        <f t="shared" si="12"/>
        <v>69.306000000000267</v>
      </c>
      <c r="M265" s="83">
        <v>2291.8672000000001</v>
      </c>
      <c r="N265">
        <f t="shared" si="14"/>
        <v>10921</v>
      </c>
    </row>
    <row r="266" spans="1:14" hidden="1">
      <c r="A266">
        <v>10922</v>
      </c>
      <c r="B266" s="83">
        <v>148631</v>
      </c>
      <c r="C266" s="83">
        <v>8418</v>
      </c>
      <c r="D266" s="83">
        <v>21702</v>
      </c>
      <c r="E266" s="83">
        <v>2783</v>
      </c>
      <c r="F266" s="85">
        <f t="shared" si="13"/>
        <v>6906</v>
      </c>
      <c r="G266" s="83">
        <v>188440</v>
      </c>
      <c r="H266" s="83">
        <v>13154.807400000002</v>
      </c>
      <c r="I266" s="83">
        <v>650.81870000000004</v>
      </c>
      <c r="J266" s="83">
        <v>1166.7412999999999</v>
      </c>
      <c r="K266" s="83">
        <v>147.9563</v>
      </c>
      <c r="L266" s="163">
        <f t="shared" si="12"/>
        <v>125.4518999999994</v>
      </c>
      <c r="M266" s="83">
        <v>15245.775600000001</v>
      </c>
      <c r="N266">
        <f t="shared" si="14"/>
        <v>10922</v>
      </c>
    </row>
    <row r="267" spans="1:14" hidden="1">
      <c r="A267">
        <v>10923</v>
      </c>
      <c r="B267" s="83">
        <v>150835</v>
      </c>
      <c r="C267" s="83">
        <v>9394</v>
      </c>
      <c r="D267" s="83">
        <v>17292</v>
      </c>
      <c r="E267" s="83">
        <v>1621</v>
      </c>
      <c r="F267" s="85">
        <f t="shared" si="13"/>
        <v>-8362.070000000007</v>
      </c>
      <c r="G267" s="83">
        <v>170779.93</v>
      </c>
      <c r="H267" s="83">
        <v>6323.5841999999993</v>
      </c>
      <c r="I267" s="83">
        <v>282.82619999999997</v>
      </c>
      <c r="J267" s="83">
        <v>448.99959999999999</v>
      </c>
      <c r="K267" s="83">
        <v>74.944299999999998</v>
      </c>
      <c r="L267" s="163">
        <f t="shared" si="12"/>
        <v>408.38870000000111</v>
      </c>
      <c r="M267" s="83">
        <v>7538.7430000000004</v>
      </c>
      <c r="N267">
        <f t="shared" si="14"/>
        <v>10923</v>
      </c>
    </row>
    <row r="268" spans="1:14" hidden="1">
      <c r="A268">
        <v>10924</v>
      </c>
      <c r="B268" s="83">
        <v>58251</v>
      </c>
      <c r="C268" s="83">
        <v>2272</v>
      </c>
      <c r="D268" s="83">
        <v>6611</v>
      </c>
      <c r="E268" s="83">
        <v>966</v>
      </c>
      <c r="F268" s="85">
        <f t="shared" si="13"/>
        <v>16677</v>
      </c>
      <c r="G268" s="83">
        <v>84777</v>
      </c>
      <c r="H268" s="83">
        <v>4521.1617999999999</v>
      </c>
      <c r="I268" s="83">
        <v>163.79539999999997</v>
      </c>
      <c r="J268" s="83">
        <v>391.19419999999997</v>
      </c>
      <c r="K268" s="83">
        <v>55.942299999999996</v>
      </c>
      <c r="L268" s="163">
        <f t="shared" si="12"/>
        <v>159.94320000000027</v>
      </c>
      <c r="M268" s="83">
        <v>5292.0369000000001</v>
      </c>
      <c r="N268">
        <f t="shared" si="14"/>
        <v>10924</v>
      </c>
    </row>
    <row r="269" spans="1:14" hidden="1">
      <c r="A269">
        <v>10925</v>
      </c>
      <c r="B269" s="83">
        <v>62188.341999999997</v>
      </c>
      <c r="C269" s="83">
        <v>3501</v>
      </c>
      <c r="D269" s="83">
        <v>8064</v>
      </c>
      <c r="E269" s="83">
        <v>1257</v>
      </c>
      <c r="F269" s="85">
        <f t="shared" si="13"/>
        <v>17015.658000000003</v>
      </c>
      <c r="G269" s="83">
        <v>92026</v>
      </c>
      <c r="H269" s="83">
        <v>1683.9128000000001</v>
      </c>
      <c r="I269" s="83">
        <v>58.527599999999993</v>
      </c>
      <c r="J269" s="83">
        <v>122.2843</v>
      </c>
      <c r="K269" s="83">
        <v>17.704000000000001</v>
      </c>
      <c r="L269" s="163">
        <f t="shared" si="12"/>
        <v>2761602.4737</v>
      </c>
      <c r="M269" s="83">
        <v>2763484.9024</v>
      </c>
      <c r="N269">
        <f t="shared" si="14"/>
        <v>10925</v>
      </c>
    </row>
    <row r="270" spans="1:14" hidden="1">
      <c r="A270">
        <v>10926</v>
      </c>
      <c r="B270" s="83">
        <v>58106</v>
      </c>
      <c r="C270" s="83">
        <v>3200</v>
      </c>
      <c r="D270" s="83">
        <v>5463</v>
      </c>
      <c r="E270" s="83">
        <v>1247</v>
      </c>
      <c r="F270" s="85">
        <f t="shared" si="13"/>
        <v>3955</v>
      </c>
      <c r="G270" s="83">
        <v>71971</v>
      </c>
      <c r="H270" s="83">
        <v>1160.0254000000002</v>
      </c>
      <c r="I270" s="83">
        <v>49.6432</v>
      </c>
      <c r="J270" s="83">
        <v>55.246800000000007</v>
      </c>
      <c r="K270" s="83">
        <v>9.4225999999999992</v>
      </c>
      <c r="L270" s="163">
        <f t="shared" si="12"/>
        <v>46.112299999999735</v>
      </c>
      <c r="M270" s="83">
        <v>1320.4503</v>
      </c>
      <c r="N270">
        <f t="shared" si="14"/>
        <v>10926</v>
      </c>
    </row>
    <row r="271" spans="1:14" hidden="1">
      <c r="A271">
        <v>10927</v>
      </c>
      <c r="B271" s="83">
        <v>58991</v>
      </c>
      <c r="C271" s="83">
        <v>1931</v>
      </c>
      <c r="D271" s="83">
        <v>6009</v>
      </c>
      <c r="E271" s="83">
        <v>1135</v>
      </c>
      <c r="F271" s="85">
        <f t="shared" si="13"/>
        <v>4096</v>
      </c>
      <c r="G271" s="83">
        <v>72162</v>
      </c>
      <c r="H271" s="83">
        <v>1395.6936999999998</v>
      </c>
      <c r="I271" s="83">
        <v>61.616899999999994</v>
      </c>
      <c r="J271" s="83">
        <v>175.65459999999999</v>
      </c>
      <c r="K271" s="83">
        <v>0</v>
      </c>
      <c r="L271" s="163">
        <f t="shared" si="12"/>
        <v>41.034100000000393</v>
      </c>
      <c r="M271" s="83">
        <v>1673.9993000000002</v>
      </c>
      <c r="N271">
        <f t="shared" si="14"/>
        <v>10927</v>
      </c>
    </row>
    <row r="272" spans="1:14" hidden="1">
      <c r="A272">
        <v>10928</v>
      </c>
      <c r="B272" s="83">
        <v>116774</v>
      </c>
      <c r="C272" s="83">
        <v>6824</v>
      </c>
      <c r="D272" s="83">
        <v>15319</v>
      </c>
      <c r="E272" s="83">
        <v>3288</v>
      </c>
      <c r="F272" s="85">
        <f t="shared" si="13"/>
        <v>8746</v>
      </c>
      <c r="G272" s="83">
        <v>150951</v>
      </c>
      <c r="H272" s="83">
        <v>3739.7159999999999</v>
      </c>
      <c r="I272" s="83">
        <v>157.61620000000002</v>
      </c>
      <c r="J272" s="83">
        <v>360.47270000000003</v>
      </c>
      <c r="K272" s="83">
        <v>85.803299999999993</v>
      </c>
      <c r="L272" s="163">
        <f t="shared" si="12"/>
        <v>79.45760000000034</v>
      </c>
      <c r="M272" s="83">
        <v>4423.0658000000003</v>
      </c>
      <c r="N272">
        <f t="shared" si="14"/>
        <v>10928</v>
      </c>
    </row>
    <row r="273" spans="1:14" hidden="1">
      <c r="A273">
        <v>10929</v>
      </c>
      <c r="B273" s="83">
        <v>203026</v>
      </c>
      <c r="C273" s="83">
        <v>10417</v>
      </c>
      <c r="D273" s="83">
        <v>30509</v>
      </c>
      <c r="E273" s="83">
        <v>4783</v>
      </c>
      <c r="F273" s="85">
        <f t="shared" si="13"/>
        <v>20265</v>
      </c>
      <c r="G273" s="83">
        <v>269000</v>
      </c>
      <c r="H273" s="83">
        <v>10047.974099999999</v>
      </c>
      <c r="I273" s="83">
        <v>615.37910000000011</v>
      </c>
      <c r="J273" s="83">
        <v>872.27020000000005</v>
      </c>
      <c r="K273" s="83">
        <v>135.49080000000001</v>
      </c>
      <c r="L273" s="163">
        <f t="shared" si="12"/>
        <v>347.12050000000124</v>
      </c>
      <c r="M273" s="83">
        <v>12018.234700000001</v>
      </c>
      <c r="N273">
        <f t="shared" si="14"/>
        <v>10929</v>
      </c>
    </row>
    <row r="274" spans="1:14" hidden="1">
      <c r="A274">
        <v>10930</v>
      </c>
      <c r="B274" s="83">
        <v>141147</v>
      </c>
      <c r="C274" s="83">
        <v>5387</v>
      </c>
      <c r="D274" s="83">
        <v>17175</v>
      </c>
      <c r="E274" s="83">
        <v>2761</v>
      </c>
      <c r="F274" s="85">
        <f t="shared" si="13"/>
        <v>10944</v>
      </c>
      <c r="G274" s="83">
        <v>177414</v>
      </c>
      <c r="H274" s="83">
        <v>3996.8429000000006</v>
      </c>
      <c r="I274" s="83">
        <v>116.6233</v>
      </c>
      <c r="J274" s="83">
        <v>292.92250000000001</v>
      </c>
      <c r="K274" s="83">
        <v>40.611300000000014</v>
      </c>
      <c r="L274" s="163">
        <f t="shared" si="12"/>
        <v>203.90769999999918</v>
      </c>
      <c r="M274" s="83">
        <v>4650.9076999999997</v>
      </c>
      <c r="N274">
        <f t="shared" si="14"/>
        <v>10930</v>
      </c>
    </row>
    <row r="275" spans="1:14" hidden="1">
      <c r="A275">
        <v>10931</v>
      </c>
      <c r="B275" s="83">
        <v>52868</v>
      </c>
      <c r="C275" s="83">
        <v>2113</v>
      </c>
      <c r="D275" s="83">
        <v>3855</v>
      </c>
      <c r="E275" s="83">
        <v>724</v>
      </c>
      <c r="F275" s="85">
        <f t="shared" si="13"/>
        <v>4211</v>
      </c>
      <c r="G275" s="83">
        <v>63771</v>
      </c>
      <c r="H275" s="83">
        <v>1562.9515999999999</v>
      </c>
      <c r="I275" s="83">
        <v>49.718000000000004</v>
      </c>
      <c r="J275" s="83">
        <v>55.590700000000005</v>
      </c>
      <c r="K275" s="83">
        <v>15.516299999999999</v>
      </c>
      <c r="L275" s="163">
        <f t="shared" si="12"/>
        <v>38.569800000000249</v>
      </c>
      <c r="M275" s="83">
        <v>1722.3464000000001</v>
      </c>
      <c r="N275">
        <f t="shared" si="14"/>
        <v>10931</v>
      </c>
    </row>
    <row r="276" spans="1:14" hidden="1">
      <c r="A276">
        <v>10932</v>
      </c>
      <c r="B276" s="83">
        <v>68304</v>
      </c>
      <c r="C276" s="83">
        <v>2295</v>
      </c>
      <c r="D276" s="83">
        <v>6867</v>
      </c>
      <c r="E276" s="83">
        <v>0</v>
      </c>
      <c r="F276" s="85">
        <f t="shared" si="13"/>
        <v>6457</v>
      </c>
      <c r="G276" s="83">
        <v>83923</v>
      </c>
      <c r="H276" s="83">
        <v>2343.7772999999997</v>
      </c>
      <c r="I276" s="83">
        <v>101.66540000000002</v>
      </c>
      <c r="J276" s="83">
        <v>205.13810000000001</v>
      </c>
      <c r="K276" s="83">
        <v>0</v>
      </c>
      <c r="L276" s="163">
        <f t="shared" si="12"/>
        <v>93.208199999999977</v>
      </c>
      <c r="M276" s="83">
        <v>2743.7889999999998</v>
      </c>
      <c r="N276">
        <f t="shared" si="14"/>
        <v>10932</v>
      </c>
    </row>
    <row r="277" spans="1:14" hidden="1">
      <c r="A277">
        <v>10933</v>
      </c>
      <c r="B277" s="83">
        <v>165330</v>
      </c>
      <c r="C277" s="83">
        <v>6485</v>
      </c>
      <c r="D277" s="83">
        <v>15603</v>
      </c>
      <c r="E277" s="83">
        <v>4403</v>
      </c>
      <c r="F277" s="85">
        <f t="shared" si="13"/>
        <v>12641</v>
      </c>
      <c r="G277" s="83">
        <v>204462</v>
      </c>
      <c r="H277" s="83">
        <v>5466.7789000000002</v>
      </c>
      <c r="I277" s="83">
        <v>188.84179999999998</v>
      </c>
      <c r="J277" s="83">
        <v>379.44870000000003</v>
      </c>
      <c r="K277" s="83">
        <v>92.586499999999987</v>
      </c>
      <c r="L277" s="163">
        <f t="shared" si="12"/>
        <v>128.01119999999946</v>
      </c>
      <c r="M277" s="83">
        <v>6255.6670999999997</v>
      </c>
      <c r="N277">
        <f t="shared" si="14"/>
        <v>10933</v>
      </c>
    </row>
    <row r="278" spans="1:14" hidden="1">
      <c r="A278">
        <v>10934</v>
      </c>
      <c r="B278" s="83">
        <v>89849</v>
      </c>
      <c r="C278" s="83">
        <v>6352</v>
      </c>
      <c r="D278" s="83">
        <v>18377</v>
      </c>
      <c r="E278" s="83">
        <v>2890</v>
      </c>
      <c r="F278" s="85">
        <f t="shared" si="13"/>
        <v>2587</v>
      </c>
      <c r="G278" s="83">
        <v>120055</v>
      </c>
      <c r="H278" s="83">
        <v>4116.6089000000002</v>
      </c>
      <c r="I278" s="83">
        <v>298.46780000000001</v>
      </c>
      <c r="J278" s="83">
        <v>488.41999999999996</v>
      </c>
      <c r="K278" s="83">
        <v>74.061000000000007</v>
      </c>
      <c r="L278" s="163">
        <f t="shared" si="12"/>
        <v>12.756300000000152</v>
      </c>
      <c r="M278" s="83">
        <v>4990.3140000000003</v>
      </c>
      <c r="N278">
        <f t="shared" si="14"/>
        <v>10934</v>
      </c>
    </row>
    <row r="279" spans="1:14" hidden="1">
      <c r="A279">
        <v>10935</v>
      </c>
      <c r="B279" s="83">
        <v>112069</v>
      </c>
      <c r="C279" s="83">
        <v>6985</v>
      </c>
      <c r="D279" s="83">
        <v>18241</v>
      </c>
      <c r="E279" s="83">
        <v>3217</v>
      </c>
      <c r="F279" s="85">
        <f t="shared" si="13"/>
        <v>18760</v>
      </c>
      <c r="G279" s="83">
        <v>159272</v>
      </c>
      <c r="H279" s="83">
        <v>6114.7964999999995</v>
      </c>
      <c r="I279" s="83">
        <v>204.6473</v>
      </c>
      <c r="J279" s="83">
        <v>851.2562999999999</v>
      </c>
      <c r="K279" s="83">
        <v>171.69320000000002</v>
      </c>
      <c r="L279" s="163">
        <f t="shared" si="12"/>
        <v>-29.732999999999805</v>
      </c>
      <c r="M279" s="83">
        <v>7312.6602999999996</v>
      </c>
      <c r="N279">
        <f t="shared" si="14"/>
        <v>10935</v>
      </c>
    </row>
    <row r="280" spans="1:14" hidden="1">
      <c r="A280">
        <v>10936</v>
      </c>
      <c r="B280" s="83">
        <v>33088</v>
      </c>
      <c r="C280" s="83">
        <v>1453</v>
      </c>
      <c r="D280" s="83">
        <v>4150</v>
      </c>
      <c r="E280" s="83">
        <v>883</v>
      </c>
      <c r="F280" s="85">
        <f t="shared" si="13"/>
        <v>9579</v>
      </c>
      <c r="G280" s="83">
        <v>49153</v>
      </c>
      <c r="H280" s="83">
        <v>642.72270000000003</v>
      </c>
      <c r="I280" s="83">
        <v>32.801700000000004</v>
      </c>
      <c r="J280" s="83">
        <v>145.06989999999999</v>
      </c>
      <c r="K280" s="83">
        <v>0</v>
      </c>
      <c r="L280" s="163">
        <f t="shared" si="12"/>
        <v>15.803999999999917</v>
      </c>
      <c r="M280" s="83">
        <v>836.39829999999995</v>
      </c>
      <c r="N280">
        <f t="shared" si="14"/>
        <v>10936</v>
      </c>
    </row>
    <row r="281" spans="1:14" hidden="1">
      <c r="A281">
        <v>10937</v>
      </c>
      <c r="B281" s="83">
        <v>48636</v>
      </c>
      <c r="C281" s="83">
        <v>2462</v>
      </c>
      <c r="D281" s="83">
        <v>4955</v>
      </c>
      <c r="E281" s="83">
        <v>1068</v>
      </c>
      <c r="F281" s="85">
        <f t="shared" si="13"/>
        <v>13217</v>
      </c>
      <c r="G281" s="83">
        <v>70338</v>
      </c>
      <c r="H281" s="83">
        <v>1314.3909999999998</v>
      </c>
      <c r="I281" s="83">
        <v>53.390900000000002</v>
      </c>
      <c r="J281" s="83">
        <v>71.567099999999996</v>
      </c>
      <c r="K281" s="83">
        <v>12.9694</v>
      </c>
      <c r="L281" s="163">
        <f t="shared" si="12"/>
        <v>43.034200000000091</v>
      </c>
      <c r="M281" s="83">
        <v>1495.3525999999999</v>
      </c>
      <c r="N281">
        <f t="shared" si="14"/>
        <v>10937</v>
      </c>
    </row>
    <row r="282" spans="1:14" hidden="1">
      <c r="A282">
        <v>10938</v>
      </c>
      <c r="B282" s="83">
        <v>60209</v>
      </c>
      <c r="C282" s="83">
        <v>1856</v>
      </c>
      <c r="D282" s="83">
        <v>4469</v>
      </c>
      <c r="E282" s="83">
        <v>482</v>
      </c>
      <c r="F282" s="85">
        <f t="shared" si="13"/>
        <v>-19333</v>
      </c>
      <c r="G282" s="83">
        <v>47683</v>
      </c>
      <c r="H282" s="83">
        <v>1154.4485999999999</v>
      </c>
      <c r="I282" s="83">
        <v>26.233399999999996</v>
      </c>
      <c r="J282" s="83">
        <v>84.110399999999998</v>
      </c>
      <c r="K282" s="83">
        <v>8.8929000000000009</v>
      </c>
      <c r="L282" s="163">
        <f t="shared" si="12"/>
        <v>-2.6556999999998574</v>
      </c>
      <c r="M282" s="83">
        <v>1271.0296000000001</v>
      </c>
      <c r="N282">
        <f t="shared" si="14"/>
        <v>10938</v>
      </c>
    </row>
    <row r="283" spans="1:14" hidden="1">
      <c r="A283">
        <v>10939</v>
      </c>
      <c r="B283" s="83">
        <v>65711</v>
      </c>
      <c r="C283" s="83">
        <v>2246</v>
      </c>
      <c r="D283" s="83">
        <v>8859</v>
      </c>
      <c r="E283" s="83">
        <v>1578</v>
      </c>
      <c r="F283" s="85">
        <f t="shared" si="13"/>
        <v>19384</v>
      </c>
      <c r="G283" s="83">
        <v>97778</v>
      </c>
      <c r="H283" s="83">
        <v>2496.8662999999997</v>
      </c>
      <c r="I283" s="83">
        <v>108.0065</v>
      </c>
      <c r="J283" s="83">
        <v>146.017</v>
      </c>
      <c r="K283" s="83">
        <v>38.048100000000005</v>
      </c>
      <c r="L283" s="163">
        <f t="shared" si="12"/>
        <v>50.753300000000507</v>
      </c>
      <c r="M283" s="83">
        <v>2839.6912000000002</v>
      </c>
      <c r="N283">
        <f t="shared" si="14"/>
        <v>10939</v>
      </c>
    </row>
    <row r="284" spans="1:14" hidden="1">
      <c r="A284">
        <v>10940</v>
      </c>
      <c r="B284" s="83">
        <v>45943</v>
      </c>
      <c r="C284" s="83">
        <v>1792</v>
      </c>
      <c r="D284" s="83">
        <v>4437</v>
      </c>
      <c r="E284" s="83">
        <v>731</v>
      </c>
      <c r="F284" s="85">
        <f t="shared" si="13"/>
        <v>3840</v>
      </c>
      <c r="G284" s="83">
        <v>56743</v>
      </c>
      <c r="H284" s="83">
        <v>1793.7060999999999</v>
      </c>
      <c r="I284" s="83">
        <v>50.010099999999994</v>
      </c>
      <c r="J284" s="83">
        <v>93.907600000000002</v>
      </c>
      <c r="K284" s="83">
        <v>16.342699999999997</v>
      </c>
      <c r="L284" s="163">
        <f t="shared" si="12"/>
        <v>66.068100000000314</v>
      </c>
      <c r="M284" s="83">
        <v>2020.0346000000002</v>
      </c>
      <c r="N284">
        <f t="shared" si="14"/>
        <v>10940</v>
      </c>
    </row>
    <row r="285" spans="1:14" hidden="1">
      <c r="A285">
        <v>10941</v>
      </c>
      <c r="B285" s="83">
        <v>51764</v>
      </c>
      <c r="C285" s="83">
        <v>1424</v>
      </c>
      <c r="D285" s="83">
        <v>3535</v>
      </c>
      <c r="E285" s="83">
        <v>630</v>
      </c>
      <c r="F285" s="85">
        <f t="shared" si="13"/>
        <v>4295</v>
      </c>
      <c r="G285" s="83">
        <v>61648</v>
      </c>
      <c r="H285" s="83">
        <v>1358.3412000000001</v>
      </c>
      <c r="I285" s="83">
        <v>25.033900000000003</v>
      </c>
      <c r="J285" s="83">
        <v>100.9083</v>
      </c>
      <c r="K285" s="83">
        <v>8.7690999999999999</v>
      </c>
      <c r="L285" s="163">
        <f t="shared" si="12"/>
        <v>26.783099999999799</v>
      </c>
      <c r="M285" s="83">
        <v>1519.8355999999999</v>
      </c>
      <c r="N285">
        <f t="shared" si="14"/>
        <v>10941</v>
      </c>
    </row>
    <row r="286" spans="1:14" hidden="1">
      <c r="A286">
        <v>10942</v>
      </c>
      <c r="B286" s="83">
        <v>75170</v>
      </c>
      <c r="C286" s="83">
        <v>2004</v>
      </c>
      <c r="D286" s="83">
        <v>5289</v>
      </c>
      <c r="E286" s="83">
        <v>816</v>
      </c>
      <c r="F286" s="85">
        <f t="shared" si="13"/>
        <v>7829</v>
      </c>
      <c r="G286" s="83">
        <v>91108</v>
      </c>
      <c r="H286" s="83">
        <v>1509.8667</v>
      </c>
      <c r="I286" s="83">
        <v>61.610300000000002</v>
      </c>
      <c r="J286" s="83">
        <v>97.762600000000006</v>
      </c>
      <c r="K286" s="83">
        <v>15.048400000000001</v>
      </c>
      <c r="L286" s="163">
        <f t="shared" si="12"/>
        <v>68.345099999999974</v>
      </c>
      <c r="M286" s="83">
        <v>1752.6331</v>
      </c>
      <c r="N286">
        <f t="shared" si="14"/>
        <v>10942</v>
      </c>
    </row>
    <row r="287" spans="1:14" hidden="1">
      <c r="A287">
        <v>10943</v>
      </c>
      <c r="B287" s="83">
        <v>33230</v>
      </c>
      <c r="C287" s="83">
        <v>1403</v>
      </c>
      <c r="D287" s="83">
        <v>4216</v>
      </c>
      <c r="E287" s="83">
        <v>569</v>
      </c>
      <c r="F287" s="85">
        <f t="shared" si="13"/>
        <v>1168</v>
      </c>
      <c r="G287" s="83">
        <v>40586</v>
      </c>
      <c r="H287" s="83">
        <v>1213.5871000000002</v>
      </c>
      <c r="I287" s="83">
        <v>52.945300000000003</v>
      </c>
      <c r="J287" s="83">
        <v>125.96540000000002</v>
      </c>
      <c r="K287" s="83">
        <v>14.390600000000001</v>
      </c>
      <c r="L287" s="163">
        <f t="shared" si="12"/>
        <v>-2.6195000000001816</v>
      </c>
      <c r="M287" s="83">
        <v>1404.2689</v>
      </c>
      <c r="N287">
        <f t="shared" si="14"/>
        <v>10943</v>
      </c>
    </row>
    <row r="288" spans="1:14" hidden="1">
      <c r="A288">
        <v>10944</v>
      </c>
      <c r="B288" s="83">
        <v>97254</v>
      </c>
      <c r="C288" s="83">
        <v>3234</v>
      </c>
      <c r="D288" s="83">
        <v>9130</v>
      </c>
      <c r="E288" s="83">
        <v>1437</v>
      </c>
      <c r="F288" s="85">
        <f t="shared" si="13"/>
        <v>5260</v>
      </c>
      <c r="G288" s="83">
        <v>116315</v>
      </c>
      <c r="H288" s="83">
        <v>1752.53</v>
      </c>
      <c r="I288" s="83">
        <v>29.303300000000004</v>
      </c>
      <c r="J288" s="83">
        <v>92.290500000000009</v>
      </c>
      <c r="K288" s="83">
        <v>14.8057</v>
      </c>
      <c r="L288" s="163">
        <f t="shared" si="12"/>
        <v>77.773700000000161</v>
      </c>
      <c r="M288" s="83">
        <v>1966.7032000000002</v>
      </c>
      <c r="N288">
        <f t="shared" si="14"/>
        <v>10944</v>
      </c>
    </row>
    <row r="289" spans="1:14" hidden="1">
      <c r="A289">
        <v>10945</v>
      </c>
      <c r="B289" s="83">
        <v>41964</v>
      </c>
      <c r="C289" s="83">
        <v>2448</v>
      </c>
      <c r="D289" s="83">
        <v>4001</v>
      </c>
      <c r="E289" s="83">
        <v>528</v>
      </c>
      <c r="F289" s="85">
        <f t="shared" si="13"/>
        <v>6585</v>
      </c>
      <c r="G289" s="83">
        <v>55526</v>
      </c>
      <c r="H289" s="83">
        <v>1573.4147000000003</v>
      </c>
      <c r="I289" s="83">
        <v>40.6492</v>
      </c>
      <c r="J289" s="83">
        <v>92.573099999999997</v>
      </c>
      <c r="K289" s="83">
        <v>11.0313</v>
      </c>
      <c r="L289" s="163">
        <f t="shared" si="12"/>
        <v>127.14429999999969</v>
      </c>
      <c r="M289" s="83">
        <v>1844.8126</v>
      </c>
      <c r="N289">
        <f t="shared" si="14"/>
        <v>10945</v>
      </c>
    </row>
    <row r="290" spans="1:14" hidden="1">
      <c r="A290">
        <v>10946</v>
      </c>
      <c r="B290" s="83">
        <v>119204</v>
      </c>
      <c r="C290" s="83">
        <v>5656</v>
      </c>
      <c r="D290" s="83">
        <v>19268</v>
      </c>
      <c r="E290" s="83">
        <v>2859</v>
      </c>
      <c r="F290" s="85">
        <f t="shared" si="13"/>
        <v>7364</v>
      </c>
      <c r="G290" s="83">
        <v>154351</v>
      </c>
      <c r="H290" s="83">
        <v>5371.76</v>
      </c>
      <c r="I290" s="83">
        <v>173.64</v>
      </c>
      <c r="J290" s="83">
        <v>439.10019999999997</v>
      </c>
      <c r="K290" s="83">
        <v>77.063400000000001</v>
      </c>
      <c r="L290" s="163">
        <f t="shared" si="12"/>
        <v>-1.7000000004827598E-3</v>
      </c>
      <c r="M290" s="83">
        <v>6061.5618999999997</v>
      </c>
      <c r="N290">
        <f t="shared" si="14"/>
        <v>10946</v>
      </c>
    </row>
    <row r="291" spans="1:14" hidden="1">
      <c r="A291">
        <v>10947</v>
      </c>
      <c r="B291" s="83">
        <v>93102</v>
      </c>
      <c r="C291" s="83">
        <v>4216</v>
      </c>
      <c r="D291" s="83">
        <v>18274</v>
      </c>
      <c r="E291" s="83">
        <v>2725</v>
      </c>
      <c r="F291" s="85">
        <f t="shared" si="13"/>
        <v>15655</v>
      </c>
      <c r="G291" s="83">
        <v>133972</v>
      </c>
      <c r="H291" s="83">
        <v>2001.288</v>
      </c>
      <c r="I291" s="83">
        <v>51.997599999999998</v>
      </c>
      <c r="J291" s="83">
        <v>202.39330000000001</v>
      </c>
      <c r="K291" s="83">
        <v>23.064100000000003</v>
      </c>
      <c r="L291" s="163">
        <f t="shared" si="12"/>
        <v>63.490400000000072</v>
      </c>
      <c r="M291" s="83">
        <v>2342.2334000000001</v>
      </c>
      <c r="N291">
        <f t="shared" si="14"/>
        <v>10947</v>
      </c>
    </row>
    <row r="292" spans="1:14" hidden="1">
      <c r="A292">
        <v>10948</v>
      </c>
      <c r="B292" s="83">
        <v>66333</v>
      </c>
      <c r="C292" s="83">
        <v>2984</v>
      </c>
      <c r="D292" s="83">
        <v>12502</v>
      </c>
      <c r="E292" s="83">
        <v>1173</v>
      </c>
      <c r="F292" s="85">
        <f t="shared" si="13"/>
        <v>-2149</v>
      </c>
      <c r="G292" s="83">
        <v>80843</v>
      </c>
      <c r="H292" s="83">
        <v>1209.2</v>
      </c>
      <c r="I292" s="83">
        <v>32.08</v>
      </c>
      <c r="J292" s="83">
        <v>78.449999999999989</v>
      </c>
      <c r="K292" s="83">
        <v>10.32</v>
      </c>
      <c r="L292" s="163">
        <f t="shared" si="12"/>
        <v>67.130000000000052</v>
      </c>
      <c r="M292" s="83">
        <v>1397.18</v>
      </c>
      <c r="N292">
        <f t="shared" si="14"/>
        <v>10948</v>
      </c>
    </row>
    <row r="293" spans="1:14" hidden="1">
      <c r="A293">
        <v>10949</v>
      </c>
      <c r="B293" s="83">
        <v>81319</v>
      </c>
      <c r="C293" s="83">
        <v>5321</v>
      </c>
      <c r="D293" s="83">
        <v>7241</v>
      </c>
      <c r="E293" s="83">
        <v>1760</v>
      </c>
      <c r="F293" s="85">
        <f t="shared" si="13"/>
        <v>1664</v>
      </c>
      <c r="G293" s="83">
        <v>97305</v>
      </c>
      <c r="H293" s="83">
        <v>1834.4290000000001</v>
      </c>
      <c r="I293" s="83">
        <v>59.1845</v>
      </c>
      <c r="J293" s="83">
        <v>101.93510000000002</v>
      </c>
      <c r="K293" s="83">
        <v>38.303199999999997</v>
      </c>
      <c r="L293" s="163">
        <f t="shared" si="12"/>
        <v>94.738099999999804</v>
      </c>
      <c r="M293" s="83">
        <v>2128.5898999999999</v>
      </c>
      <c r="N293">
        <f t="shared" si="14"/>
        <v>10949</v>
      </c>
    </row>
    <row r="294" spans="1:14" hidden="1">
      <c r="A294">
        <v>10950</v>
      </c>
      <c r="B294" s="83">
        <v>103996</v>
      </c>
      <c r="C294" s="83">
        <v>3797</v>
      </c>
      <c r="D294" s="83">
        <v>9654</v>
      </c>
      <c r="E294" s="83">
        <v>1261</v>
      </c>
      <c r="F294" s="85">
        <f t="shared" si="13"/>
        <v>7803</v>
      </c>
      <c r="G294" s="83">
        <v>126511</v>
      </c>
      <c r="H294" s="83">
        <v>2756.6632</v>
      </c>
      <c r="I294" s="83">
        <v>74.475899999999996</v>
      </c>
      <c r="J294" s="83">
        <v>107.65480000000001</v>
      </c>
      <c r="K294" s="83">
        <v>24.323499999999999</v>
      </c>
      <c r="L294" s="163">
        <f t="shared" si="12"/>
        <v>22.19319999999983</v>
      </c>
      <c r="M294" s="83">
        <v>2985.3105999999998</v>
      </c>
      <c r="N294">
        <f t="shared" si="14"/>
        <v>10950</v>
      </c>
    </row>
    <row r="295" spans="1:14" hidden="1">
      <c r="A295">
        <v>10951</v>
      </c>
      <c r="B295" s="83">
        <v>122810</v>
      </c>
      <c r="C295" s="83">
        <v>5478</v>
      </c>
      <c r="D295" s="83">
        <v>14974</v>
      </c>
      <c r="E295" s="83">
        <v>2965</v>
      </c>
      <c r="F295" s="85">
        <f t="shared" si="13"/>
        <v>20823</v>
      </c>
      <c r="G295" s="83">
        <v>167050</v>
      </c>
      <c r="H295" s="83">
        <v>7378.0857999999998</v>
      </c>
      <c r="I295" s="83">
        <v>182.06419999999997</v>
      </c>
      <c r="J295" s="83">
        <v>560.899</v>
      </c>
      <c r="K295" s="83">
        <v>106.39699999999999</v>
      </c>
      <c r="L295" s="163">
        <f t="shared" si="12"/>
        <v>471.0301</v>
      </c>
      <c r="M295" s="83">
        <v>8698.4760999999999</v>
      </c>
      <c r="N295">
        <f t="shared" si="14"/>
        <v>10951</v>
      </c>
    </row>
    <row r="296" spans="1:14" hidden="1">
      <c r="A296">
        <v>10952</v>
      </c>
      <c r="B296" s="83">
        <v>60597</v>
      </c>
      <c r="C296" s="83">
        <v>3749</v>
      </c>
      <c r="D296" s="83">
        <v>6390</v>
      </c>
      <c r="E296" s="83">
        <v>1085</v>
      </c>
      <c r="F296" s="85">
        <f t="shared" si="13"/>
        <v>5398</v>
      </c>
      <c r="G296" s="83">
        <v>77219</v>
      </c>
      <c r="H296" s="83">
        <v>1721.7902000000001</v>
      </c>
      <c r="I296" s="83">
        <v>58.851399999999991</v>
      </c>
      <c r="J296" s="83">
        <v>125.36330000000001</v>
      </c>
      <c r="K296" s="83">
        <v>34.722400000000007</v>
      </c>
      <c r="L296" s="163">
        <f t="shared" si="12"/>
        <v>972.20189999999945</v>
      </c>
      <c r="M296" s="83">
        <v>2912.9291999999996</v>
      </c>
      <c r="N296">
        <f t="shared" si="14"/>
        <v>10952</v>
      </c>
    </row>
    <row r="297" spans="1:14" hidden="1">
      <c r="A297">
        <v>10953</v>
      </c>
      <c r="B297" s="83">
        <v>120351</v>
      </c>
      <c r="C297" s="83">
        <v>6148</v>
      </c>
      <c r="D297" s="83">
        <v>12956</v>
      </c>
      <c r="E297" s="83">
        <v>2417</v>
      </c>
      <c r="F297" s="85">
        <f t="shared" si="13"/>
        <v>3393</v>
      </c>
      <c r="G297" s="83">
        <v>145265</v>
      </c>
      <c r="H297" s="83">
        <v>2951.0879999999997</v>
      </c>
      <c r="I297" s="83">
        <v>100.2602</v>
      </c>
      <c r="J297" s="83">
        <v>223.23839999999998</v>
      </c>
      <c r="K297" s="83">
        <v>6.4787999999999997</v>
      </c>
      <c r="L297" s="163">
        <f t="shared" si="12"/>
        <v>132.85929999999985</v>
      </c>
      <c r="M297" s="83">
        <v>3413.9246999999996</v>
      </c>
      <c r="N297">
        <f t="shared" si="14"/>
        <v>10953</v>
      </c>
    </row>
    <row r="298" spans="1:14" hidden="1">
      <c r="A298">
        <v>10954</v>
      </c>
      <c r="B298" s="83">
        <v>220336</v>
      </c>
      <c r="C298" s="83">
        <v>23212</v>
      </c>
      <c r="D298" s="83">
        <v>32349</v>
      </c>
      <c r="E298" s="83">
        <v>3975</v>
      </c>
      <c r="F298" s="85">
        <f t="shared" si="13"/>
        <v>36146</v>
      </c>
      <c r="G298" s="83">
        <v>316018</v>
      </c>
      <c r="H298" s="83">
        <v>17240.031999999999</v>
      </c>
      <c r="I298" s="83">
        <v>442.92539999999985</v>
      </c>
      <c r="J298" s="83">
        <v>1277.4384</v>
      </c>
      <c r="K298" s="83">
        <v>91.8476</v>
      </c>
      <c r="L298" s="163">
        <f t="shared" si="12"/>
        <v>1103.0916000000034</v>
      </c>
      <c r="M298" s="83">
        <v>20155.335000000003</v>
      </c>
      <c r="N298">
        <f t="shared" si="14"/>
        <v>10954</v>
      </c>
    </row>
    <row r="299" spans="1:14" hidden="1">
      <c r="A299">
        <v>10956</v>
      </c>
      <c r="B299" s="83">
        <v>237474</v>
      </c>
      <c r="C299" s="83">
        <v>12256</v>
      </c>
      <c r="D299" s="83">
        <v>23185</v>
      </c>
      <c r="E299" s="83">
        <v>6177</v>
      </c>
      <c r="F299" s="85">
        <f t="shared" si="13"/>
        <v>0</v>
      </c>
      <c r="G299" s="83">
        <v>279092</v>
      </c>
      <c r="H299" s="83">
        <v>5521.0583000000006</v>
      </c>
      <c r="I299" s="83">
        <v>207.1825</v>
      </c>
      <c r="J299" s="83">
        <v>341.6413</v>
      </c>
      <c r="K299" s="83">
        <v>807.15219999999988</v>
      </c>
      <c r="L299" s="163">
        <f t="shared" si="12"/>
        <v>555.0000000000008</v>
      </c>
      <c r="M299" s="83">
        <v>7432.0343000000012</v>
      </c>
      <c r="N299">
        <f t="shared" si="14"/>
        <v>10956</v>
      </c>
    </row>
    <row r="300" spans="1:14" hidden="1">
      <c r="A300">
        <v>10957</v>
      </c>
      <c r="B300" s="83">
        <v>46310</v>
      </c>
      <c r="C300" s="83">
        <v>2730</v>
      </c>
      <c r="D300" s="83">
        <v>4878</v>
      </c>
      <c r="E300" s="83">
        <v>561</v>
      </c>
      <c r="F300" s="85">
        <f t="shared" si="13"/>
        <v>3237</v>
      </c>
      <c r="G300" s="83">
        <v>57716</v>
      </c>
      <c r="H300" s="83">
        <v>723.10360000000003</v>
      </c>
      <c r="I300" s="83">
        <v>16.262700000000002</v>
      </c>
      <c r="J300" s="83">
        <v>37.190399999999997</v>
      </c>
      <c r="K300" s="83">
        <v>7.3602999999999996</v>
      </c>
      <c r="L300" s="163">
        <f t="shared" si="12"/>
        <v>53.17959999999983</v>
      </c>
      <c r="M300" s="83">
        <v>837.09659999999985</v>
      </c>
      <c r="N300">
        <f t="shared" si="14"/>
        <v>10957</v>
      </c>
    </row>
    <row r="301" spans="1:14" hidden="1">
      <c r="A301">
        <v>10958</v>
      </c>
      <c r="B301" s="83">
        <v>53887.091</v>
      </c>
      <c r="C301" s="83">
        <v>2465</v>
      </c>
      <c r="D301" s="83">
        <v>6148</v>
      </c>
      <c r="E301" s="83">
        <v>1049</v>
      </c>
      <c r="F301" s="85">
        <f t="shared" si="13"/>
        <v>-6247.1450000000041</v>
      </c>
      <c r="G301" s="83">
        <v>57301.945999999996</v>
      </c>
      <c r="H301" s="83">
        <v>1981.5368000000001</v>
      </c>
      <c r="I301" s="83">
        <v>25.628299999999996</v>
      </c>
      <c r="J301" s="83">
        <v>200.70570000000004</v>
      </c>
      <c r="K301" s="83">
        <v>28.7972</v>
      </c>
      <c r="L301" s="163">
        <f t="shared" si="12"/>
        <v>179.75339999999963</v>
      </c>
      <c r="M301" s="83">
        <v>2416.4213999999997</v>
      </c>
      <c r="N301">
        <f t="shared" si="14"/>
        <v>10958</v>
      </c>
    </row>
    <row r="302" spans="1:14" hidden="1">
      <c r="A302">
        <v>10959</v>
      </c>
      <c r="B302" s="83">
        <v>70860</v>
      </c>
      <c r="C302" s="83">
        <v>6705</v>
      </c>
      <c r="D302" s="83">
        <v>5032</v>
      </c>
      <c r="E302" s="83">
        <v>779</v>
      </c>
      <c r="F302" s="85">
        <f t="shared" si="13"/>
        <v>9094</v>
      </c>
      <c r="G302" s="83">
        <v>92470</v>
      </c>
      <c r="H302" s="83">
        <v>1693.857</v>
      </c>
      <c r="I302" s="83">
        <v>74.957599999999985</v>
      </c>
      <c r="J302" s="83">
        <v>69.876400000000004</v>
      </c>
      <c r="K302" s="83">
        <v>10.262699999999999</v>
      </c>
      <c r="L302" s="163">
        <f t="shared" si="12"/>
        <v>35.1908999999999</v>
      </c>
      <c r="M302" s="83">
        <v>1884.1445999999999</v>
      </c>
      <c r="N302">
        <f t="shared" si="14"/>
        <v>10959</v>
      </c>
    </row>
    <row r="303" spans="1:14" hidden="1">
      <c r="A303">
        <v>10960</v>
      </c>
      <c r="B303" s="83">
        <v>42975</v>
      </c>
      <c r="C303" s="83">
        <v>2350</v>
      </c>
      <c r="D303" s="83">
        <v>3446</v>
      </c>
      <c r="E303" s="83">
        <v>642</v>
      </c>
      <c r="F303" s="85">
        <f t="shared" si="13"/>
        <v>3828</v>
      </c>
      <c r="G303" s="83">
        <v>53241</v>
      </c>
      <c r="H303" s="83">
        <v>1200.2602999999999</v>
      </c>
      <c r="I303" s="83">
        <v>61.596999999999994</v>
      </c>
      <c r="J303" s="83">
        <v>82.105400000000003</v>
      </c>
      <c r="K303" s="83">
        <v>22.299500000000002</v>
      </c>
      <c r="L303" s="163">
        <f t="shared" si="12"/>
        <v>-25.117599999999833</v>
      </c>
      <c r="M303" s="83">
        <v>1341.1446000000001</v>
      </c>
      <c r="N303">
        <f t="shared" si="14"/>
        <v>10960</v>
      </c>
    </row>
    <row r="304" spans="1:14" hidden="1">
      <c r="A304">
        <v>10961</v>
      </c>
      <c r="B304" s="83">
        <v>64922</v>
      </c>
      <c r="C304" s="83">
        <v>4539</v>
      </c>
      <c r="D304" s="83">
        <v>4850</v>
      </c>
      <c r="E304" s="83">
        <v>1092</v>
      </c>
      <c r="F304" s="85">
        <f t="shared" si="13"/>
        <v>7913</v>
      </c>
      <c r="G304" s="83">
        <v>83316</v>
      </c>
      <c r="H304" s="83">
        <v>2013.8439000000001</v>
      </c>
      <c r="I304" s="83">
        <v>68.117000000000004</v>
      </c>
      <c r="J304" s="83">
        <v>109.14059999999999</v>
      </c>
      <c r="K304" s="83">
        <v>17.273399999999999</v>
      </c>
      <c r="L304" s="163">
        <f t="shared" si="12"/>
        <v>153.93769999999964</v>
      </c>
      <c r="M304" s="83">
        <v>2362.3125999999997</v>
      </c>
      <c r="N304">
        <f t="shared" si="14"/>
        <v>10961</v>
      </c>
    </row>
    <row r="305" spans="1:14" hidden="1">
      <c r="A305">
        <v>10962</v>
      </c>
      <c r="B305" s="83">
        <v>48552</v>
      </c>
      <c r="C305" s="83">
        <v>2064</v>
      </c>
      <c r="D305" s="83">
        <v>4016</v>
      </c>
      <c r="E305" s="83">
        <v>881</v>
      </c>
      <c r="F305" s="85">
        <f t="shared" si="13"/>
        <v>5557</v>
      </c>
      <c r="G305" s="83">
        <v>61070</v>
      </c>
      <c r="H305" s="83">
        <v>434.75810000000007</v>
      </c>
      <c r="I305" s="83">
        <v>0</v>
      </c>
      <c r="J305" s="83">
        <v>26.874500000000001</v>
      </c>
      <c r="K305" s="83">
        <v>1.0105</v>
      </c>
      <c r="L305" s="163">
        <f t="shared" si="12"/>
        <v>-95.202800000000082</v>
      </c>
      <c r="M305" s="83">
        <v>367.44029999999998</v>
      </c>
      <c r="N305">
        <f t="shared" si="14"/>
        <v>10962</v>
      </c>
    </row>
    <row r="306" spans="1:14" hidden="1">
      <c r="A306">
        <v>10963</v>
      </c>
      <c r="B306" s="83">
        <v>36050</v>
      </c>
      <c r="C306" s="83">
        <v>3653</v>
      </c>
      <c r="D306" s="83">
        <v>5416</v>
      </c>
      <c r="E306" s="83">
        <v>630</v>
      </c>
      <c r="F306" s="85">
        <f t="shared" si="13"/>
        <v>3100</v>
      </c>
      <c r="G306" s="83">
        <v>48849</v>
      </c>
      <c r="H306" s="83">
        <v>740.44650000000001</v>
      </c>
      <c r="I306" s="83">
        <v>34.697000000000003</v>
      </c>
      <c r="J306" s="83">
        <v>78.852800000000002</v>
      </c>
      <c r="K306" s="83">
        <v>12.0281</v>
      </c>
      <c r="L306" s="163">
        <f t="shared" si="12"/>
        <v>20.862499999999947</v>
      </c>
      <c r="M306" s="83">
        <v>886.88689999999997</v>
      </c>
      <c r="N306">
        <f t="shared" si="14"/>
        <v>10963</v>
      </c>
    </row>
    <row r="307" spans="1:14" hidden="1">
      <c r="A307">
        <v>10964</v>
      </c>
      <c r="B307" s="83">
        <v>71784</v>
      </c>
      <c r="C307" s="83">
        <v>3543</v>
      </c>
      <c r="D307" s="83">
        <v>12316</v>
      </c>
      <c r="E307" s="83">
        <v>1970</v>
      </c>
      <c r="F307" s="85">
        <f t="shared" si="13"/>
        <v>3088</v>
      </c>
      <c r="G307" s="83">
        <v>92701</v>
      </c>
      <c r="H307" s="83">
        <v>1609.9</v>
      </c>
      <c r="I307" s="83">
        <v>44</v>
      </c>
      <c r="J307" s="83">
        <v>154.77000000000001</v>
      </c>
      <c r="K307" s="83">
        <v>32.69</v>
      </c>
      <c r="L307" s="163">
        <f t="shared" si="12"/>
        <v>54.369999999999919</v>
      </c>
      <c r="M307" s="83">
        <v>1895.73</v>
      </c>
      <c r="N307">
        <f t="shared" si="14"/>
        <v>10964</v>
      </c>
    </row>
    <row r="308" spans="1:14" hidden="1">
      <c r="A308">
        <v>10965</v>
      </c>
      <c r="B308" s="83">
        <v>93502</v>
      </c>
      <c r="C308" s="83">
        <v>4268</v>
      </c>
      <c r="D308" s="83">
        <v>16285</v>
      </c>
      <c r="E308" s="83">
        <v>1694</v>
      </c>
      <c r="F308" s="85">
        <f t="shared" si="13"/>
        <v>4325</v>
      </c>
      <c r="G308" s="83">
        <v>120074</v>
      </c>
      <c r="H308" s="83">
        <v>2199.1239999999998</v>
      </c>
      <c r="I308" s="83">
        <v>76.14200000000001</v>
      </c>
      <c r="J308" s="83">
        <v>228.73700000000002</v>
      </c>
      <c r="K308" s="83">
        <v>31.126999999999995</v>
      </c>
      <c r="L308" s="163">
        <f t="shared" si="12"/>
        <v>71.483000000000018</v>
      </c>
      <c r="M308" s="83">
        <v>2606.6129999999998</v>
      </c>
      <c r="N308">
        <f t="shared" si="14"/>
        <v>10965</v>
      </c>
    </row>
    <row r="309" spans="1:14" hidden="1">
      <c r="A309">
        <v>10966</v>
      </c>
      <c r="B309" s="83">
        <v>63212</v>
      </c>
      <c r="C309" s="83">
        <v>2632</v>
      </c>
      <c r="D309" s="83">
        <v>6002</v>
      </c>
      <c r="E309" s="83">
        <v>895</v>
      </c>
      <c r="F309" s="85">
        <f t="shared" si="13"/>
        <v>181</v>
      </c>
      <c r="G309" s="83">
        <v>72922</v>
      </c>
      <c r="H309" s="83">
        <v>1200.1136000000001</v>
      </c>
      <c r="I309" s="83">
        <v>39.007999999999996</v>
      </c>
      <c r="J309" s="83">
        <v>104.82640000000001</v>
      </c>
      <c r="K309" s="83">
        <v>16.0564</v>
      </c>
      <c r="L309" s="163">
        <f t="shared" si="12"/>
        <v>38.62249999999986</v>
      </c>
      <c r="M309" s="83">
        <v>1398.6269</v>
      </c>
      <c r="N309">
        <f t="shared" si="14"/>
        <v>10966</v>
      </c>
    </row>
    <row r="310" spans="1:14" hidden="1">
      <c r="A310">
        <v>10967</v>
      </c>
      <c r="B310" s="83">
        <v>80242</v>
      </c>
      <c r="C310" s="83">
        <v>2260</v>
      </c>
      <c r="D310" s="83">
        <v>8582</v>
      </c>
      <c r="E310" s="83">
        <v>1189</v>
      </c>
      <c r="F310" s="85">
        <f t="shared" si="13"/>
        <v>4726</v>
      </c>
      <c r="G310" s="83">
        <v>96999</v>
      </c>
      <c r="H310" s="83">
        <v>1689.8927000000001</v>
      </c>
      <c r="I310" s="83">
        <v>25.179800000000004</v>
      </c>
      <c r="J310" s="83">
        <v>138.23520000000002</v>
      </c>
      <c r="K310" s="83">
        <v>24.570200000000003</v>
      </c>
      <c r="L310" s="163">
        <f t="shared" si="12"/>
        <v>33.533299999999883</v>
      </c>
      <c r="M310" s="83">
        <v>1911.4112</v>
      </c>
      <c r="N310">
        <f t="shared" si="14"/>
        <v>10967</v>
      </c>
    </row>
    <row r="311" spans="1:14" hidden="1">
      <c r="A311">
        <v>10968</v>
      </c>
      <c r="B311" s="83">
        <v>42699</v>
      </c>
      <c r="C311" s="83">
        <v>1604</v>
      </c>
      <c r="D311" s="83">
        <v>4789</v>
      </c>
      <c r="E311" s="83">
        <v>790</v>
      </c>
      <c r="F311" s="85">
        <f t="shared" si="13"/>
        <v>2162</v>
      </c>
      <c r="G311" s="83">
        <v>52044</v>
      </c>
      <c r="H311" s="83">
        <v>865.23429999999996</v>
      </c>
      <c r="I311" s="83">
        <v>17.362399999999997</v>
      </c>
      <c r="J311" s="83">
        <v>60.092200000000005</v>
      </c>
      <c r="K311" s="83">
        <v>11.1661</v>
      </c>
      <c r="L311" s="163">
        <f t="shared" si="12"/>
        <v>16.198599999999999</v>
      </c>
      <c r="M311" s="83">
        <v>970.05359999999996</v>
      </c>
      <c r="N311">
        <f t="shared" si="14"/>
        <v>10968</v>
      </c>
    </row>
    <row r="312" spans="1:14" hidden="1">
      <c r="A312">
        <v>10969</v>
      </c>
      <c r="B312" s="83">
        <v>47290</v>
      </c>
      <c r="C312" s="83">
        <v>1304</v>
      </c>
      <c r="D312" s="83">
        <v>3648</v>
      </c>
      <c r="E312" s="83">
        <v>704</v>
      </c>
      <c r="F312" s="85">
        <f t="shared" si="13"/>
        <v>2234</v>
      </c>
      <c r="G312" s="83">
        <v>55180</v>
      </c>
      <c r="H312" s="83">
        <v>827.66079999999999</v>
      </c>
      <c r="I312" s="83">
        <v>22.917400000000001</v>
      </c>
      <c r="J312" s="83">
        <v>52.609200000000001</v>
      </c>
      <c r="K312" s="83">
        <v>4.0705999999999998</v>
      </c>
      <c r="L312" s="163">
        <f t="shared" si="12"/>
        <v>32.206899999999948</v>
      </c>
      <c r="M312" s="83">
        <v>939.46489999999994</v>
      </c>
      <c r="N312">
        <f t="shared" si="14"/>
        <v>10969</v>
      </c>
    </row>
    <row r="313" spans="1:14" hidden="1">
      <c r="A313">
        <v>10970</v>
      </c>
      <c r="B313" s="83">
        <v>83340</v>
      </c>
      <c r="C313" s="83">
        <v>4174</v>
      </c>
      <c r="D313" s="83">
        <v>12488</v>
      </c>
      <c r="E313" s="83">
        <v>2074</v>
      </c>
      <c r="F313" s="85">
        <f t="shared" si="13"/>
        <v>2803</v>
      </c>
      <c r="G313" s="83">
        <v>104879</v>
      </c>
      <c r="H313" s="83">
        <v>843.23839999999984</v>
      </c>
      <c r="I313" s="83">
        <v>38.707099999999997</v>
      </c>
      <c r="J313" s="83">
        <v>107.41789999999999</v>
      </c>
      <c r="K313" s="83">
        <v>15.806699999999996</v>
      </c>
      <c r="L313" s="163">
        <f t="shared" si="12"/>
        <v>-0.15839999999980492</v>
      </c>
      <c r="M313" s="83">
        <v>1005.0117</v>
      </c>
      <c r="N313">
        <f t="shared" si="14"/>
        <v>10970</v>
      </c>
    </row>
    <row r="314" spans="1:14" hidden="1">
      <c r="A314">
        <v>10971</v>
      </c>
      <c r="B314" s="83">
        <v>83719</v>
      </c>
      <c r="C314" s="83">
        <v>4952</v>
      </c>
      <c r="D314" s="83">
        <v>11042</v>
      </c>
      <c r="E314" s="83">
        <v>1487</v>
      </c>
      <c r="F314" s="85">
        <f t="shared" si="13"/>
        <v>5270</v>
      </c>
      <c r="G314" s="83">
        <v>106470</v>
      </c>
      <c r="H314" s="83">
        <v>1275.2433000000001</v>
      </c>
      <c r="I314" s="83">
        <v>67.810900000000004</v>
      </c>
      <c r="J314" s="83">
        <v>153.13989999999998</v>
      </c>
      <c r="K314" s="83">
        <v>18.251099999999997</v>
      </c>
      <c r="L314" s="163">
        <f t="shared" si="12"/>
        <v>27.845199999999789</v>
      </c>
      <c r="M314" s="83">
        <v>1542.2903999999999</v>
      </c>
      <c r="N314">
        <f t="shared" si="14"/>
        <v>10971</v>
      </c>
    </row>
    <row r="315" spans="1:14" hidden="1">
      <c r="A315">
        <v>10972</v>
      </c>
      <c r="B315" s="83">
        <v>127951</v>
      </c>
      <c r="C315" s="83">
        <v>6182</v>
      </c>
      <c r="D315" s="83">
        <v>11709</v>
      </c>
      <c r="E315" s="83">
        <v>2008</v>
      </c>
      <c r="F315" s="85">
        <f t="shared" si="13"/>
        <v>11691</v>
      </c>
      <c r="G315" s="83">
        <v>159541</v>
      </c>
      <c r="H315" s="83">
        <v>999.33000000000015</v>
      </c>
      <c r="I315" s="83">
        <v>24.401100000000003</v>
      </c>
      <c r="J315" s="83">
        <v>64.610100000000003</v>
      </c>
      <c r="K315" s="83">
        <v>12.690700000000001</v>
      </c>
      <c r="L315" s="163">
        <f t="shared" si="12"/>
        <v>6.5377999999998533</v>
      </c>
      <c r="M315" s="83">
        <v>1107.5697</v>
      </c>
      <c r="N315">
        <f t="shared" si="14"/>
        <v>10972</v>
      </c>
    </row>
    <row r="316" spans="1:14" hidden="1">
      <c r="A316">
        <v>10973</v>
      </c>
      <c r="B316" s="83">
        <v>146713</v>
      </c>
      <c r="C316" s="83">
        <v>7857</v>
      </c>
      <c r="D316" s="83">
        <v>10659</v>
      </c>
      <c r="E316" s="83">
        <v>1731</v>
      </c>
      <c r="F316" s="85">
        <f t="shared" si="13"/>
        <v>11000</v>
      </c>
      <c r="G316" s="83">
        <v>177960</v>
      </c>
      <c r="H316" s="83">
        <v>2779.4455000000003</v>
      </c>
      <c r="I316" s="83">
        <v>156.65790000000001</v>
      </c>
      <c r="J316" s="83">
        <v>162.1961</v>
      </c>
      <c r="K316" s="83">
        <v>8.0968999999999998</v>
      </c>
      <c r="L316" s="163">
        <f t="shared" si="12"/>
        <v>348.48409999999944</v>
      </c>
      <c r="M316" s="83">
        <v>3454.8804999999998</v>
      </c>
      <c r="N316">
        <f t="shared" si="14"/>
        <v>10973</v>
      </c>
    </row>
    <row r="317" spans="1:14" hidden="1">
      <c r="A317">
        <v>10974</v>
      </c>
      <c r="B317" s="83">
        <v>109688</v>
      </c>
      <c r="C317" s="83">
        <v>8332</v>
      </c>
      <c r="D317" s="83">
        <v>21169</v>
      </c>
      <c r="E317" s="83">
        <v>2472</v>
      </c>
      <c r="F317" s="85">
        <f t="shared" si="13"/>
        <v>2990</v>
      </c>
      <c r="G317" s="83">
        <v>144651</v>
      </c>
      <c r="H317" s="83">
        <v>3376.1099999999997</v>
      </c>
      <c r="I317" s="83">
        <v>139.79999999999998</v>
      </c>
      <c r="J317" s="83">
        <v>428.48999999999995</v>
      </c>
      <c r="K317" s="83">
        <v>148.92000000000002</v>
      </c>
      <c r="L317" s="163">
        <f t="shared" si="12"/>
        <v>-43.679999999999723</v>
      </c>
      <c r="M317" s="83">
        <v>4049.64</v>
      </c>
      <c r="N317">
        <f t="shared" si="14"/>
        <v>10974</v>
      </c>
    </row>
    <row r="318" spans="1:14" hidden="1">
      <c r="A318">
        <v>10975</v>
      </c>
      <c r="B318" s="83">
        <v>85890</v>
      </c>
      <c r="C318" s="83">
        <v>7297</v>
      </c>
      <c r="D318" s="83">
        <v>9851</v>
      </c>
      <c r="E318" s="83">
        <v>1619</v>
      </c>
      <c r="F318" s="85">
        <f t="shared" si="13"/>
        <v>8257</v>
      </c>
      <c r="G318" s="83">
        <v>112914</v>
      </c>
      <c r="H318" s="83">
        <v>1451.0320999999999</v>
      </c>
      <c r="I318" s="83">
        <v>113.2595</v>
      </c>
      <c r="J318" s="83">
        <v>103.72930000000001</v>
      </c>
      <c r="K318" s="83">
        <v>17.097300000000001</v>
      </c>
      <c r="L318" s="163">
        <f t="shared" si="12"/>
        <v>48.734200000000072</v>
      </c>
      <c r="M318" s="83">
        <v>1733.8524</v>
      </c>
      <c r="N318">
        <f t="shared" si="14"/>
        <v>10975</v>
      </c>
    </row>
    <row r="319" spans="1:14" hidden="1">
      <c r="A319">
        <v>10976</v>
      </c>
      <c r="B319" s="83">
        <v>64635</v>
      </c>
      <c r="C319" s="83">
        <v>3684</v>
      </c>
      <c r="D319" s="83">
        <v>7745</v>
      </c>
      <c r="E319" s="83">
        <v>1470</v>
      </c>
      <c r="F319" s="85">
        <f t="shared" si="13"/>
        <v>11394</v>
      </c>
      <c r="G319" s="83">
        <v>88928</v>
      </c>
      <c r="H319" s="83">
        <v>1469.7255</v>
      </c>
      <c r="I319" s="83">
        <v>24.35</v>
      </c>
      <c r="J319" s="83">
        <v>79.942999999999998</v>
      </c>
      <c r="K319" s="83">
        <v>22.744199999999996</v>
      </c>
      <c r="L319" s="163">
        <f t="shared" si="12"/>
        <v>-29.329600000000031</v>
      </c>
      <c r="M319" s="83">
        <v>1567.4331</v>
      </c>
      <c r="N319">
        <f t="shared" si="14"/>
        <v>10976</v>
      </c>
    </row>
    <row r="320" spans="1:14" hidden="1">
      <c r="A320">
        <v>10977</v>
      </c>
      <c r="B320" s="83">
        <v>65122</v>
      </c>
      <c r="C320" s="83">
        <v>1914</v>
      </c>
      <c r="D320" s="83">
        <v>3988</v>
      </c>
      <c r="E320" s="83">
        <v>303</v>
      </c>
      <c r="F320" s="85">
        <f t="shared" si="13"/>
        <v>6915</v>
      </c>
      <c r="G320" s="83">
        <v>78242</v>
      </c>
      <c r="H320" s="83">
        <v>577.6400000000001</v>
      </c>
      <c r="I320" s="83">
        <v>15.389999999999999</v>
      </c>
      <c r="J320" s="83">
        <v>13.62</v>
      </c>
      <c r="K320" s="83">
        <v>0.28000000000000003</v>
      </c>
      <c r="L320" s="163">
        <f t="shared" si="12"/>
        <v>26.149999999999942</v>
      </c>
      <c r="M320" s="83">
        <v>633.08000000000004</v>
      </c>
      <c r="N320">
        <f t="shared" si="14"/>
        <v>10977</v>
      </c>
    </row>
    <row r="321" spans="1:14" hidden="1">
      <c r="A321">
        <v>10978</v>
      </c>
      <c r="B321" s="83">
        <v>173941</v>
      </c>
      <c r="C321" s="83">
        <v>15616</v>
      </c>
      <c r="D321" s="83">
        <v>34066</v>
      </c>
      <c r="E321" s="83">
        <v>4955</v>
      </c>
      <c r="F321" s="85">
        <f t="shared" si="13"/>
        <v>5188</v>
      </c>
      <c r="G321" s="83">
        <v>233766</v>
      </c>
      <c r="H321" s="83">
        <v>8026.27</v>
      </c>
      <c r="I321" s="83">
        <v>517.71</v>
      </c>
      <c r="J321" s="83">
        <v>1152.22</v>
      </c>
      <c r="K321" s="83">
        <v>125.01000000000002</v>
      </c>
      <c r="L321" s="163">
        <f t="shared" si="12"/>
        <v>145.21999999999977</v>
      </c>
      <c r="M321" s="83">
        <v>9966.43</v>
      </c>
      <c r="N321">
        <f t="shared" si="14"/>
        <v>10978</v>
      </c>
    </row>
    <row r="322" spans="1:14" hidden="1">
      <c r="A322">
        <v>10979</v>
      </c>
      <c r="B322" s="83">
        <v>79052</v>
      </c>
      <c r="C322" s="83">
        <v>3190</v>
      </c>
      <c r="D322" s="83">
        <v>6613</v>
      </c>
      <c r="E322" s="83">
        <v>1062</v>
      </c>
      <c r="F322" s="85">
        <f t="shared" si="13"/>
        <v>9114</v>
      </c>
      <c r="G322" s="83">
        <v>99031</v>
      </c>
      <c r="H322" s="83">
        <v>1120.2002</v>
      </c>
      <c r="I322" s="83">
        <v>36.174199999999999</v>
      </c>
      <c r="J322" s="83">
        <v>81.589200000000005</v>
      </c>
      <c r="K322" s="83">
        <v>12.146399999999998</v>
      </c>
      <c r="L322" s="163">
        <f t="shared" si="12"/>
        <v>49.793900000000036</v>
      </c>
      <c r="M322" s="83">
        <v>1299.9039</v>
      </c>
      <c r="N322">
        <f t="shared" si="14"/>
        <v>10979</v>
      </c>
    </row>
    <row r="323" spans="1:14" hidden="1">
      <c r="A323">
        <v>10980</v>
      </c>
      <c r="B323" s="83">
        <v>134954</v>
      </c>
      <c r="C323" s="83">
        <v>5939</v>
      </c>
      <c r="D323" s="83">
        <v>15947</v>
      </c>
      <c r="E323" s="83">
        <v>2574</v>
      </c>
      <c r="F323" s="85">
        <f t="shared" si="13"/>
        <v>13244</v>
      </c>
      <c r="G323" s="83">
        <v>172658</v>
      </c>
      <c r="H323" s="83">
        <v>3103.4855999999995</v>
      </c>
      <c r="I323" s="83">
        <v>124.4597</v>
      </c>
      <c r="J323" s="83">
        <v>272.50209999999998</v>
      </c>
      <c r="K323" s="83">
        <v>61.654199999999996</v>
      </c>
      <c r="L323" s="163">
        <f t="shared" ref="L323:L386" si="15">M323-H323-I323-J323-K323</f>
        <v>1662504.8827</v>
      </c>
      <c r="M323" s="83">
        <v>1666066.9842999999</v>
      </c>
      <c r="N323">
        <f t="shared" si="14"/>
        <v>10980</v>
      </c>
    </row>
    <row r="324" spans="1:14" hidden="1">
      <c r="A324">
        <v>10981</v>
      </c>
      <c r="B324" s="83">
        <v>87275</v>
      </c>
      <c r="C324" s="83">
        <v>5204</v>
      </c>
      <c r="D324" s="83">
        <v>9679</v>
      </c>
      <c r="E324" s="83">
        <v>1982</v>
      </c>
      <c r="F324" s="85">
        <f t="shared" ref="F324:F387" si="16">G324-B324-C324-D324-E324</f>
        <v>4322</v>
      </c>
      <c r="G324" s="83">
        <v>108462</v>
      </c>
      <c r="H324" s="83">
        <v>2388.2689999999998</v>
      </c>
      <c r="I324" s="83">
        <v>86.702000000000012</v>
      </c>
      <c r="J324" s="83">
        <v>162.39999999999998</v>
      </c>
      <c r="K324" s="83">
        <v>24.303000000000001</v>
      </c>
      <c r="L324" s="163">
        <f t="shared" si="15"/>
        <v>103.34800000000018</v>
      </c>
      <c r="M324" s="83">
        <v>2765.0219999999999</v>
      </c>
      <c r="N324">
        <f t="shared" ref="N324:N387" si="17">INT(A324)</f>
        <v>10981</v>
      </c>
    </row>
    <row r="325" spans="1:14" hidden="1">
      <c r="A325">
        <v>10982</v>
      </c>
      <c r="B325" s="83">
        <v>50260</v>
      </c>
      <c r="C325" s="83">
        <v>2677</v>
      </c>
      <c r="D325" s="83">
        <v>4848</v>
      </c>
      <c r="E325" s="83">
        <v>401</v>
      </c>
      <c r="F325" s="85">
        <f t="shared" si="16"/>
        <v>10581</v>
      </c>
      <c r="G325" s="83">
        <v>68767</v>
      </c>
      <c r="H325" s="83">
        <v>642.71769999999992</v>
      </c>
      <c r="I325" s="83">
        <v>33.6995</v>
      </c>
      <c r="J325" s="83">
        <v>35.320399999999992</v>
      </c>
      <c r="K325" s="83">
        <v>5.7536999999999994</v>
      </c>
      <c r="L325" s="163">
        <f t="shared" si="15"/>
        <v>94.963799999999992</v>
      </c>
      <c r="M325" s="83">
        <v>812.4550999999999</v>
      </c>
      <c r="N325">
        <f t="shared" si="17"/>
        <v>10982</v>
      </c>
    </row>
    <row r="326" spans="1:14" hidden="1">
      <c r="A326">
        <v>10983</v>
      </c>
      <c r="B326" s="83">
        <v>42933</v>
      </c>
      <c r="C326" s="83">
        <v>2274</v>
      </c>
      <c r="D326" s="83">
        <v>4978</v>
      </c>
      <c r="E326" s="83">
        <v>695</v>
      </c>
      <c r="F326" s="85">
        <f t="shared" si="16"/>
        <v>1894</v>
      </c>
      <c r="G326" s="83">
        <v>52774</v>
      </c>
      <c r="H326" s="83">
        <v>488.97999999999996</v>
      </c>
      <c r="I326" s="83">
        <v>19.189999999999998</v>
      </c>
      <c r="J326" s="83">
        <v>21.18</v>
      </c>
      <c r="K326" s="83">
        <v>1.8</v>
      </c>
      <c r="L326" s="163">
        <f t="shared" si="15"/>
        <v>3.1699999999999777</v>
      </c>
      <c r="M326" s="83">
        <v>534.31999999999994</v>
      </c>
      <c r="N326">
        <f t="shared" si="17"/>
        <v>10983</v>
      </c>
    </row>
    <row r="327" spans="1:14" hidden="1">
      <c r="A327">
        <v>10985</v>
      </c>
      <c r="B327" s="83">
        <v>62833</v>
      </c>
      <c r="C327" s="83">
        <v>2222</v>
      </c>
      <c r="D327" s="83">
        <v>8164</v>
      </c>
      <c r="E327" s="83">
        <v>1209</v>
      </c>
      <c r="F327" s="85">
        <f t="shared" si="16"/>
        <v>5745</v>
      </c>
      <c r="G327" s="83">
        <v>80173</v>
      </c>
      <c r="H327" s="83">
        <v>1221.6600000000001</v>
      </c>
      <c r="I327" s="83">
        <v>34.0901</v>
      </c>
      <c r="J327" s="83">
        <v>61.651200000000003</v>
      </c>
      <c r="K327" s="83">
        <v>10.742000000000001</v>
      </c>
      <c r="L327" s="163">
        <f t="shared" si="15"/>
        <v>98.39700000000002</v>
      </c>
      <c r="M327" s="83">
        <v>1426.5403000000001</v>
      </c>
      <c r="N327">
        <f t="shared" si="17"/>
        <v>10985</v>
      </c>
    </row>
    <row r="328" spans="1:14" hidden="1">
      <c r="A328">
        <v>10986</v>
      </c>
      <c r="B328" s="83">
        <v>70348</v>
      </c>
      <c r="C328" s="83">
        <v>3058</v>
      </c>
      <c r="D328" s="83">
        <v>9298</v>
      </c>
      <c r="E328" s="83">
        <v>2120</v>
      </c>
      <c r="F328" s="85">
        <f t="shared" si="16"/>
        <v>3615</v>
      </c>
      <c r="G328" s="83">
        <v>88439</v>
      </c>
      <c r="H328" s="83">
        <v>1166.3776999999998</v>
      </c>
      <c r="I328" s="83">
        <v>28.623800000000003</v>
      </c>
      <c r="J328" s="83">
        <v>100.5599</v>
      </c>
      <c r="K328" s="83">
        <v>25.556699999999999</v>
      </c>
      <c r="L328" s="163">
        <f t="shared" si="15"/>
        <v>57.595799999999947</v>
      </c>
      <c r="M328" s="83">
        <v>1378.7138999999997</v>
      </c>
      <c r="N328">
        <f t="shared" si="17"/>
        <v>10986</v>
      </c>
    </row>
    <row r="329" spans="1:14" hidden="1">
      <c r="A329">
        <v>10987</v>
      </c>
      <c r="B329" s="83">
        <v>46862</v>
      </c>
      <c r="C329" s="83">
        <v>2687</v>
      </c>
      <c r="D329" s="83">
        <v>12171</v>
      </c>
      <c r="E329" s="83">
        <v>2161</v>
      </c>
      <c r="F329" s="85">
        <f t="shared" si="16"/>
        <v>2532</v>
      </c>
      <c r="G329" s="83">
        <v>66413</v>
      </c>
      <c r="H329" s="83">
        <v>815.8528</v>
      </c>
      <c r="I329" s="83">
        <v>25.604799999999997</v>
      </c>
      <c r="J329" s="83">
        <v>127.90620000000001</v>
      </c>
      <c r="K329" s="83">
        <v>13.073</v>
      </c>
      <c r="L329" s="163">
        <f t="shared" si="15"/>
        <v>40.846399999999939</v>
      </c>
      <c r="M329" s="83">
        <v>1023.2832</v>
      </c>
      <c r="N329">
        <f t="shared" si="17"/>
        <v>10987</v>
      </c>
    </row>
    <row r="330" spans="1:14" hidden="1">
      <c r="A330">
        <v>10988</v>
      </c>
      <c r="B330" s="83">
        <v>51174</v>
      </c>
      <c r="C330" s="83">
        <v>2038</v>
      </c>
      <c r="D330" s="83">
        <v>6763</v>
      </c>
      <c r="E330" s="83">
        <v>999</v>
      </c>
      <c r="F330" s="85">
        <f t="shared" si="16"/>
        <v>3292</v>
      </c>
      <c r="G330" s="83">
        <v>64266</v>
      </c>
      <c r="H330" s="83">
        <v>1135.6723999999999</v>
      </c>
      <c r="I330" s="83">
        <v>35.912200000000006</v>
      </c>
      <c r="J330" s="83">
        <v>152.61450000000002</v>
      </c>
      <c r="K330" s="83">
        <v>19.0047</v>
      </c>
      <c r="L330" s="163">
        <f t="shared" si="15"/>
        <v>48.745100000000136</v>
      </c>
      <c r="M330" s="83">
        <v>1391.9489000000001</v>
      </c>
      <c r="N330">
        <f t="shared" si="17"/>
        <v>10988</v>
      </c>
    </row>
    <row r="331" spans="1:14" hidden="1">
      <c r="A331">
        <v>10989</v>
      </c>
      <c r="B331" s="83">
        <v>78330</v>
      </c>
      <c r="C331" s="83">
        <v>3900</v>
      </c>
      <c r="D331" s="83">
        <v>12693</v>
      </c>
      <c r="E331" s="83">
        <v>1702</v>
      </c>
      <c r="F331" s="85">
        <f t="shared" si="16"/>
        <v>3300</v>
      </c>
      <c r="G331" s="83">
        <v>99925</v>
      </c>
      <c r="H331" s="83">
        <v>2087.3678</v>
      </c>
      <c r="I331" s="83">
        <v>74.571200000000005</v>
      </c>
      <c r="J331" s="83">
        <v>163.86280000000002</v>
      </c>
      <c r="K331" s="83">
        <v>17.239699999999999</v>
      </c>
      <c r="L331" s="163">
        <f t="shared" si="15"/>
        <v>29.623399999999748</v>
      </c>
      <c r="M331" s="83">
        <v>2372.6648999999998</v>
      </c>
      <c r="N331">
        <f t="shared" si="17"/>
        <v>10989</v>
      </c>
    </row>
    <row r="332" spans="1:14" hidden="1">
      <c r="A332">
        <v>10990</v>
      </c>
      <c r="B332" s="83">
        <v>56503</v>
      </c>
      <c r="C332" s="83">
        <v>2494</v>
      </c>
      <c r="D332" s="83">
        <v>7404</v>
      </c>
      <c r="E332" s="83">
        <v>1278</v>
      </c>
      <c r="F332" s="85">
        <f t="shared" si="16"/>
        <v>2259</v>
      </c>
      <c r="G332" s="83">
        <v>69938</v>
      </c>
      <c r="H332" s="83">
        <v>1040.7696000000001</v>
      </c>
      <c r="I332" s="83">
        <v>38.870200000000004</v>
      </c>
      <c r="J332" s="83">
        <v>73.363</v>
      </c>
      <c r="K332" s="83">
        <v>15.531899999999998</v>
      </c>
      <c r="L332" s="163">
        <f t="shared" si="15"/>
        <v>21.090999999999958</v>
      </c>
      <c r="M332" s="83">
        <v>1189.6257000000001</v>
      </c>
      <c r="N332">
        <f t="shared" si="17"/>
        <v>10990</v>
      </c>
    </row>
    <row r="333" spans="1:14">
      <c r="A333">
        <v>10991</v>
      </c>
      <c r="B333" s="83">
        <v>88347</v>
      </c>
      <c r="C333" s="83">
        <v>5125</v>
      </c>
      <c r="D333" s="83">
        <v>12852</v>
      </c>
      <c r="E333" s="83">
        <v>1588</v>
      </c>
      <c r="F333" s="85">
        <f t="shared" si="16"/>
        <v>10700</v>
      </c>
      <c r="G333" s="83">
        <v>118612</v>
      </c>
      <c r="H333" s="83">
        <v>2570.2617</v>
      </c>
      <c r="I333" s="83">
        <v>86.681000000000012</v>
      </c>
      <c r="J333" s="83">
        <v>131.22620000000001</v>
      </c>
      <c r="K333" s="83">
        <v>17.504100000000001</v>
      </c>
      <c r="L333" s="163">
        <f t="shared" si="15"/>
        <v>135.10359999999963</v>
      </c>
      <c r="M333" s="83">
        <v>2940.7765999999997</v>
      </c>
      <c r="N333">
        <f t="shared" si="17"/>
        <v>10991</v>
      </c>
    </row>
    <row r="334" spans="1:14">
      <c r="A334">
        <v>10992</v>
      </c>
      <c r="B334" s="83">
        <v>73656</v>
      </c>
      <c r="C334" s="83">
        <v>4651</v>
      </c>
      <c r="D334" s="83">
        <v>8426</v>
      </c>
      <c r="E334" s="83">
        <v>1288</v>
      </c>
      <c r="F334" s="85">
        <f t="shared" si="16"/>
        <v>5355</v>
      </c>
      <c r="G334" s="83">
        <v>93376</v>
      </c>
      <c r="H334" s="83">
        <v>1524.8076999999996</v>
      </c>
      <c r="I334" s="83">
        <v>47.280200000000001</v>
      </c>
      <c r="J334" s="83">
        <v>129.67420000000001</v>
      </c>
      <c r="K334" s="83">
        <v>29.234100000000002</v>
      </c>
      <c r="L334" s="163">
        <f t="shared" si="15"/>
        <v>48.709300000000169</v>
      </c>
      <c r="M334" s="83">
        <v>1779.7054999999998</v>
      </c>
      <c r="N334">
        <f t="shared" si="17"/>
        <v>10992</v>
      </c>
    </row>
    <row r="335" spans="1:14">
      <c r="A335">
        <v>10993</v>
      </c>
      <c r="B335" s="83">
        <v>118778</v>
      </c>
      <c r="C335" s="83">
        <v>5625</v>
      </c>
      <c r="D335" s="83">
        <v>11334</v>
      </c>
      <c r="E335" s="83">
        <v>1739</v>
      </c>
      <c r="F335" s="85">
        <f t="shared" si="16"/>
        <v>11648</v>
      </c>
      <c r="G335" s="83">
        <v>149124</v>
      </c>
      <c r="H335" s="83">
        <v>4497.2037</v>
      </c>
      <c r="I335" s="83">
        <v>171.60570000000001</v>
      </c>
      <c r="J335" s="83">
        <v>352.26170000000002</v>
      </c>
      <c r="K335" s="83">
        <v>59.167500000000004</v>
      </c>
      <c r="L335" s="163">
        <f t="shared" si="15"/>
        <v>151.0342999999998</v>
      </c>
      <c r="M335" s="83">
        <v>5231.2728999999999</v>
      </c>
      <c r="N335">
        <f t="shared" si="17"/>
        <v>10993</v>
      </c>
    </row>
    <row r="336" spans="1:14">
      <c r="A336">
        <v>10994</v>
      </c>
      <c r="B336" s="83">
        <v>82136</v>
      </c>
      <c r="C336" s="83">
        <v>3334</v>
      </c>
      <c r="D336" s="83">
        <v>6268</v>
      </c>
      <c r="E336" s="83">
        <v>1031</v>
      </c>
      <c r="F336" s="85">
        <f t="shared" si="16"/>
        <v>1037</v>
      </c>
      <c r="G336" s="83">
        <v>93806</v>
      </c>
      <c r="H336" s="83">
        <v>2055.6769999999997</v>
      </c>
      <c r="I336" s="83">
        <v>87.309299999999993</v>
      </c>
      <c r="J336" s="83">
        <v>99.061400000000006</v>
      </c>
      <c r="K336" s="83">
        <v>17.242100000000001</v>
      </c>
      <c r="L336" s="163">
        <f t="shared" si="15"/>
        <v>52.491600000000155</v>
      </c>
      <c r="M336" s="83">
        <v>2311.7813999999998</v>
      </c>
      <c r="N336">
        <f t="shared" si="17"/>
        <v>10994</v>
      </c>
    </row>
    <row r="337" spans="1:14" hidden="1">
      <c r="A337">
        <v>10995</v>
      </c>
      <c r="B337" s="83">
        <v>60140</v>
      </c>
      <c r="C337" s="83">
        <v>10225</v>
      </c>
      <c r="D337" s="83">
        <v>6660</v>
      </c>
      <c r="E337" s="83">
        <v>1118</v>
      </c>
      <c r="F337" s="85">
        <f t="shared" si="16"/>
        <v>4891</v>
      </c>
      <c r="G337" s="83">
        <v>83034</v>
      </c>
      <c r="H337" s="83">
        <v>1621.1389999999999</v>
      </c>
      <c r="I337" s="83">
        <v>140.61000000000001</v>
      </c>
      <c r="J337" s="83">
        <v>95.035899999999998</v>
      </c>
      <c r="K337" s="83">
        <v>17.938100000000002</v>
      </c>
      <c r="L337" s="163">
        <f t="shared" si="15"/>
        <v>49.80199999999995</v>
      </c>
      <c r="M337" s="83">
        <v>1924.5249999999999</v>
      </c>
      <c r="N337">
        <f t="shared" si="17"/>
        <v>10995</v>
      </c>
    </row>
    <row r="338" spans="1:14" hidden="1">
      <c r="A338">
        <v>10996</v>
      </c>
      <c r="B338" s="83">
        <v>65167</v>
      </c>
      <c r="C338" s="83">
        <v>8782</v>
      </c>
      <c r="D338" s="83">
        <v>7983</v>
      </c>
      <c r="E338" s="83">
        <v>1142</v>
      </c>
      <c r="F338" s="85">
        <f t="shared" si="16"/>
        <v>1376</v>
      </c>
      <c r="G338" s="83">
        <v>84450</v>
      </c>
      <c r="H338" s="83">
        <v>1480.2828</v>
      </c>
      <c r="I338" s="83">
        <v>86.354100000000003</v>
      </c>
      <c r="J338" s="83">
        <v>106.7101</v>
      </c>
      <c r="K338" s="83">
        <v>24.077900000000003</v>
      </c>
      <c r="L338" s="163">
        <f t="shared" si="15"/>
        <v>34.174000000000447</v>
      </c>
      <c r="M338" s="83">
        <v>1731.5989000000004</v>
      </c>
      <c r="N338">
        <f t="shared" si="17"/>
        <v>10996</v>
      </c>
    </row>
    <row r="339" spans="1:14" hidden="1">
      <c r="A339">
        <v>10997</v>
      </c>
      <c r="B339" s="83">
        <v>95045</v>
      </c>
      <c r="C339" s="83">
        <v>10032</v>
      </c>
      <c r="D339" s="83">
        <v>9178</v>
      </c>
      <c r="E339" s="83">
        <v>1360</v>
      </c>
      <c r="F339" s="85">
        <f t="shared" si="16"/>
        <v>5847</v>
      </c>
      <c r="G339" s="83">
        <v>121462</v>
      </c>
      <c r="H339" s="83">
        <v>3390.2092000000007</v>
      </c>
      <c r="I339" s="83">
        <v>270741.55290000001</v>
      </c>
      <c r="J339" s="83">
        <v>277.92410000000001</v>
      </c>
      <c r="K339" s="83">
        <v>35.452699999999993</v>
      </c>
      <c r="L339" s="163">
        <f t="shared" si="15"/>
        <v>-270452.65890000004</v>
      </c>
      <c r="M339" s="83">
        <v>3992.4800000000005</v>
      </c>
      <c r="N339">
        <f t="shared" si="17"/>
        <v>10997</v>
      </c>
    </row>
    <row r="340" spans="1:14" hidden="1">
      <c r="A340">
        <v>10998</v>
      </c>
      <c r="B340" s="83">
        <v>209770</v>
      </c>
      <c r="C340" s="83">
        <v>32671</v>
      </c>
      <c r="D340" s="83">
        <v>42989</v>
      </c>
      <c r="E340" s="83">
        <v>6169</v>
      </c>
      <c r="F340" s="85">
        <f t="shared" si="16"/>
        <v>21660</v>
      </c>
      <c r="G340" s="83">
        <v>313259</v>
      </c>
      <c r="H340" s="83">
        <v>14571.778299999996</v>
      </c>
      <c r="I340" s="83">
        <v>1316.934</v>
      </c>
      <c r="J340" s="83">
        <v>2049.2906999999996</v>
      </c>
      <c r="K340" s="83">
        <v>209.03730000000002</v>
      </c>
      <c r="L340" s="163">
        <f t="shared" si="15"/>
        <v>170.36090000000416</v>
      </c>
      <c r="M340" s="83">
        <v>18317.4012</v>
      </c>
      <c r="N340">
        <f t="shared" si="17"/>
        <v>10998</v>
      </c>
    </row>
    <row r="341" spans="1:14" hidden="1">
      <c r="A341">
        <v>10999</v>
      </c>
      <c r="B341" s="83">
        <v>83045</v>
      </c>
      <c r="C341" s="83">
        <v>2845</v>
      </c>
      <c r="D341" s="83">
        <v>7050</v>
      </c>
      <c r="E341" s="83">
        <v>809</v>
      </c>
      <c r="F341" s="85">
        <f t="shared" si="16"/>
        <v>5619</v>
      </c>
      <c r="G341" s="83">
        <v>99368</v>
      </c>
      <c r="H341" s="83">
        <v>1910.7350000000001</v>
      </c>
      <c r="I341" s="83">
        <v>42.210300000000004</v>
      </c>
      <c r="J341" s="83">
        <v>104.4875</v>
      </c>
      <c r="K341" s="83">
        <v>8.548</v>
      </c>
      <c r="L341" s="163">
        <f t="shared" si="15"/>
        <v>295.80369999999959</v>
      </c>
      <c r="M341" s="83">
        <v>2361.7844999999998</v>
      </c>
      <c r="N341">
        <f t="shared" si="17"/>
        <v>10999</v>
      </c>
    </row>
    <row r="342" spans="1:14" hidden="1">
      <c r="A342">
        <v>11000</v>
      </c>
      <c r="B342" s="83">
        <v>136534</v>
      </c>
      <c r="C342" s="83">
        <v>24035</v>
      </c>
      <c r="D342" s="83">
        <v>15481</v>
      </c>
      <c r="E342" s="83">
        <v>2689</v>
      </c>
      <c r="F342" s="85">
        <f t="shared" si="16"/>
        <v>11647</v>
      </c>
      <c r="G342" s="83">
        <v>190386</v>
      </c>
      <c r="H342" s="83">
        <v>5057.3588000000009</v>
      </c>
      <c r="I342" s="83">
        <v>459.01680000000005</v>
      </c>
      <c r="J342" s="83">
        <v>80944.997000000003</v>
      </c>
      <c r="K342" s="83">
        <v>75.188799999999986</v>
      </c>
      <c r="L342" s="163">
        <f t="shared" si="15"/>
        <v>-79950.987500000003</v>
      </c>
      <c r="M342" s="83">
        <v>6585.5739000000003</v>
      </c>
      <c r="N342">
        <f t="shared" si="17"/>
        <v>11000</v>
      </c>
    </row>
    <row r="343" spans="1:14" hidden="1">
      <c r="A343">
        <v>11001</v>
      </c>
      <c r="B343" s="83">
        <v>57780</v>
      </c>
      <c r="C343" s="83">
        <v>5861</v>
      </c>
      <c r="D343" s="83">
        <v>7551</v>
      </c>
      <c r="E343" s="83">
        <v>666</v>
      </c>
      <c r="F343" s="85">
        <f t="shared" si="16"/>
        <v>6465</v>
      </c>
      <c r="G343" s="83">
        <v>78323</v>
      </c>
      <c r="H343" s="83">
        <v>2094.4758000000002</v>
      </c>
      <c r="I343" s="83">
        <v>118.76610000000002</v>
      </c>
      <c r="J343" s="83">
        <v>135.42500000000001</v>
      </c>
      <c r="K343" s="83">
        <v>18.032499999999999</v>
      </c>
      <c r="L343" s="163">
        <f t="shared" si="15"/>
        <v>78.205499999999802</v>
      </c>
      <c r="M343" s="83">
        <v>2444.9049</v>
      </c>
      <c r="N343">
        <f t="shared" si="17"/>
        <v>11001</v>
      </c>
    </row>
    <row r="344" spans="1:14" hidden="1">
      <c r="A344">
        <v>11002</v>
      </c>
      <c r="B344" s="83">
        <v>106341</v>
      </c>
      <c r="C344" s="83">
        <v>16799</v>
      </c>
      <c r="D344" s="83">
        <v>28040</v>
      </c>
      <c r="E344" s="83">
        <v>3058</v>
      </c>
      <c r="F344" s="85">
        <f t="shared" si="16"/>
        <v>4772</v>
      </c>
      <c r="G344" s="83">
        <v>159010</v>
      </c>
      <c r="H344" s="83">
        <v>5485.5917000000009</v>
      </c>
      <c r="I344" s="83">
        <v>515.67219999999998</v>
      </c>
      <c r="J344" s="83">
        <v>457.21450000000004</v>
      </c>
      <c r="K344" s="83">
        <v>67.772700000000015</v>
      </c>
      <c r="L344" s="163">
        <f t="shared" si="15"/>
        <v>50.027499999998753</v>
      </c>
      <c r="M344" s="83">
        <v>6576.2785999999996</v>
      </c>
      <c r="N344">
        <f t="shared" si="17"/>
        <v>11002</v>
      </c>
    </row>
    <row r="345" spans="1:14" hidden="1">
      <c r="A345">
        <v>11003</v>
      </c>
      <c r="B345" s="83">
        <v>34258</v>
      </c>
      <c r="C345" s="83">
        <v>2034</v>
      </c>
      <c r="D345" s="83">
        <v>4235</v>
      </c>
      <c r="E345" s="83">
        <v>622</v>
      </c>
      <c r="F345" s="85">
        <f t="shared" si="16"/>
        <v>2298</v>
      </c>
      <c r="G345" s="83">
        <v>43447</v>
      </c>
      <c r="H345" s="83">
        <v>1156.7956999999999</v>
      </c>
      <c r="I345" s="83">
        <v>34.251000000000005</v>
      </c>
      <c r="J345" s="83">
        <v>105.25020000000001</v>
      </c>
      <c r="K345" s="83">
        <v>11.980799999999999</v>
      </c>
      <c r="L345" s="163">
        <f t="shared" si="15"/>
        <v>59.197200000000251</v>
      </c>
      <c r="M345" s="83">
        <v>1367.4749000000002</v>
      </c>
      <c r="N345">
        <f t="shared" si="17"/>
        <v>11003</v>
      </c>
    </row>
    <row r="346" spans="1:14" hidden="1">
      <c r="A346">
        <v>11004</v>
      </c>
      <c r="B346" s="83">
        <v>87059</v>
      </c>
      <c r="C346" s="83">
        <v>18766</v>
      </c>
      <c r="D346" s="83">
        <v>23392</v>
      </c>
      <c r="E346" s="83">
        <v>6953</v>
      </c>
      <c r="F346" s="85">
        <f t="shared" si="16"/>
        <v>15557</v>
      </c>
      <c r="G346" s="83">
        <v>151727</v>
      </c>
      <c r="H346" s="83">
        <v>4452.6354999999994</v>
      </c>
      <c r="I346" s="83">
        <v>290.803</v>
      </c>
      <c r="J346" s="83">
        <v>573.17579999999998</v>
      </c>
      <c r="K346" s="83">
        <v>146.08609999999999</v>
      </c>
      <c r="L346" s="163">
        <f t="shared" si="15"/>
        <v>597.37480000000005</v>
      </c>
      <c r="M346" s="83">
        <v>6060.0751999999993</v>
      </c>
      <c r="N346">
        <f t="shared" si="17"/>
        <v>11004</v>
      </c>
    </row>
    <row r="347" spans="1:14" hidden="1">
      <c r="A347">
        <v>11005</v>
      </c>
      <c r="B347" s="83">
        <v>37069</v>
      </c>
      <c r="C347" s="83">
        <v>2275</v>
      </c>
      <c r="D347" s="83">
        <v>6061</v>
      </c>
      <c r="E347" s="83">
        <v>709</v>
      </c>
      <c r="F347" s="85">
        <f t="shared" si="16"/>
        <v>3197</v>
      </c>
      <c r="G347" s="83">
        <v>49311</v>
      </c>
      <c r="H347" s="83">
        <v>1228.4021000000002</v>
      </c>
      <c r="I347" s="83">
        <v>44.731199999999994</v>
      </c>
      <c r="J347" s="83">
        <v>101.515</v>
      </c>
      <c r="K347" s="83">
        <v>16.409399999999998</v>
      </c>
      <c r="L347" s="163">
        <f t="shared" si="15"/>
        <v>33.509799999999863</v>
      </c>
      <c r="M347" s="83">
        <v>1424.5675000000001</v>
      </c>
      <c r="N347">
        <f t="shared" si="17"/>
        <v>11005</v>
      </c>
    </row>
    <row r="348" spans="1:14" hidden="1">
      <c r="A348">
        <v>11006</v>
      </c>
      <c r="B348" s="83">
        <v>65299</v>
      </c>
      <c r="C348" s="83">
        <v>2465</v>
      </c>
      <c r="D348" s="83">
        <v>6697</v>
      </c>
      <c r="E348" s="83">
        <v>967</v>
      </c>
      <c r="F348" s="85">
        <f t="shared" si="16"/>
        <v>5109</v>
      </c>
      <c r="G348" s="83">
        <v>80537</v>
      </c>
      <c r="H348" s="83">
        <v>1471.6499999999996</v>
      </c>
      <c r="I348" s="83">
        <v>53.489999999999995</v>
      </c>
      <c r="J348" s="83">
        <v>122.26</v>
      </c>
      <c r="K348" s="83">
        <v>17.59</v>
      </c>
      <c r="L348" s="163">
        <f t="shared" si="15"/>
        <v>59.940000000000637</v>
      </c>
      <c r="M348" s="83">
        <v>1724.9300000000003</v>
      </c>
      <c r="N348">
        <f t="shared" si="17"/>
        <v>11006</v>
      </c>
    </row>
    <row r="349" spans="1:14" hidden="1">
      <c r="A349">
        <v>11007</v>
      </c>
      <c r="B349" s="83">
        <v>77980</v>
      </c>
      <c r="C349" s="83">
        <v>5726</v>
      </c>
      <c r="D349" s="83">
        <v>11187</v>
      </c>
      <c r="E349" s="83">
        <v>1499</v>
      </c>
      <c r="F349" s="85">
        <f t="shared" si="16"/>
        <v>3803</v>
      </c>
      <c r="G349" s="83">
        <v>100195</v>
      </c>
      <c r="H349" s="83">
        <v>2523.5796</v>
      </c>
      <c r="I349" s="83">
        <v>58.802199999999992</v>
      </c>
      <c r="J349" s="83">
        <v>286.2756</v>
      </c>
      <c r="K349" s="83">
        <v>24.711299999999998</v>
      </c>
      <c r="L349" s="163">
        <f t="shared" si="15"/>
        <v>120.71799999999985</v>
      </c>
      <c r="M349" s="83">
        <v>3014.0866999999998</v>
      </c>
      <c r="N349">
        <f t="shared" si="17"/>
        <v>11007</v>
      </c>
    </row>
    <row r="350" spans="1:14" hidden="1">
      <c r="A350">
        <v>11008</v>
      </c>
      <c r="B350" s="83">
        <v>86057</v>
      </c>
      <c r="C350" s="83">
        <v>5014</v>
      </c>
      <c r="D350" s="83">
        <v>10747</v>
      </c>
      <c r="E350" s="83">
        <v>1572</v>
      </c>
      <c r="F350" s="85">
        <f t="shared" si="16"/>
        <v>3538</v>
      </c>
      <c r="G350" s="83">
        <v>106928</v>
      </c>
      <c r="H350" s="83">
        <v>2401.3269999999998</v>
      </c>
      <c r="I350" s="83">
        <v>98.433999999999997</v>
      </c>
      <c r="J350" s="83">
        <v>235.76409999999998</v>
      </c>
      <c r="K350" s="83">
        <v>26.205900000000003</v>
      </c>
      <c r="L350" s="163">
        <f t="shared" si="15"/>
        <v>218.65089999999967</v>
      </c>
      <c r="M350" s="83">
        <v>2980.3818999999994</v>
      </c>
      <c r="N350">
        <f t="shared" si="17"/>
        <v>11008</v>
      </c>
    </row>
    <row r="351" spans="1:14" hidden="1">
      <c r="A351">
        <v>11009</v>
      </c>
      <c r="B351" s="83">
        <v>87700</v>
      </c>
      <c r="C351" s="83">
        <v>6273</v>
      </c>
      <c r="D351" s="83">
        <v>15253</v>
      </c>
      <c r="E351" s="83">
        <v>2043</v>
      </c>
      <c r="F351" s="85">
        <f t="shared" si="16"/>
        <v>6474</v>
      </c>
      <c r="G351" s="83">
        <v>117743</v>
      </c>
      <c r="H351" s="83">
        <v>2829.6158999999993</v>
      </c>
      <c r="I351" s="83">
        <v>108.0626</v>
      </c>
      <c r="J351" s="83">
        <v>281.13350000000003</v>
      </c>
      <c r="K351" s="83">
        <v>70.844200000000001</v>
      </c>
      <c r="L351" s="163">
        <f t="shared" si="15"/>
        <v>53.20750000000055</v>
      </c>
      <c r="M351" s="83">
        <v>3342.8636999999999</v>
      </c>
      <c r="N351">
        <f t="shared" si="17"/>
        <v>11009</v>
      </c>
    </row>
    <row r="352" spans="1:14" hidden="1">
      <c r="A352">
        <v>11010</v>
      </c>
      <c r="B352" s="83">
        <v>57727</v>
      </c>
      <c r="C352" s="83">
        <v>4474</v>
      </c>
      <c r="D352" s="83">
        <v>10296</v>
      </c>
      <c r="E352" s="83">
        <v>1383</v>
      </c>
      <c r="F352" s="85">
        <f t="shared" si="16"/>
        <v>4361</v>
      </c>
      <c r="G352" s="83">
        <v>78241</v>
      </c>
      <c r="H352" s="83">
        <v>1697.0700000000002</v>
      </c>
      <c r="I352" s="83">
        <v>84.29</v>
      </c>
      <c r="J352" s="83">
        <v>137.22</v>
      </c>
      <c r="K352" s="83">
        <v>30.169999999999998</v>
      </c>
      <c r="L352" s="163">
        <f t="shared" si="15"/>
        <v>62.929999999999879</v>
      </c>
      <c r="M352" s="83">
        <v>2011.68</v>
      </c>
      <c r="N352">
        <f t="shared" si="17"/>
        <v>11010</v>
      </c>
    </row>
    <row r="353" spans="1:14" hidden="1">
      <c r="A353">
        <v>11011</v>
      </c>
      <c r="B353" s="83">
        <v>57973</v>
      </c>
      <c r="C353" s="83">
        <v>6487</v>
      </c>
      <c r="D353" s="83">
        <v>4929</v>
      </c>
      <c r="E353" s="83">
        <v>690</v>
      </c>
      <c r="F353" s="85">
        <f t="shared" si="16"/>
        <v>3941</v>
      </c>
      <c r="G353" s="83">
        <v>74020</v>
      </c>
      <c r="H353" s="83">
        <v>1180.9752000000001</v>
      </c>
      <c r="I353" s="83">
        <v>64.373900000000006</v>
      </c>
      <c r="J353" s="83">
        <v>54.453699999999998</v>
      </c>
      <c r="K353" s="83">
        <v>5.1151999999999997</v>
      </c>
      <c r="L353" s="163">
        <f t="shared" si="15"/>
        <v>66.420499999999748</v>
      </c>
      <c r="M353" s="83">
        <v>1371.3384999999998</v>
      </c>
      <c r="N353">
        <f t="shared" si="17"/>
        <v>11011</v>
      </c>
    </row>
    <row r="354" spans="1:14" hidden="1">
      <c r="A354">
        <v>11012</v>
      </c>
      <c r="B354" s="83">
        <v>37737</v>
      </c>
      <c r="C354" s="83">
        <v>2182</v>
      </c>
      <c r="D354" s="83">
        <v>3473</v>
      </c>
      <c r="E354" s="83">
        <v>822</v>
      </c>
      <c r="F354" s="85">
        <f t="shared" si="16"/>
        <v>1755</v>
      </c>
      <c r="G354" s="83">
        <v>45969</v>
      </c>
      <c r="H354" s="83">
        <v>1282.02</v>
      </c>
      <c r="I354" s="83">
        <v>36.892499999999998</v>
      </c>
      <c r="J354" s="83">
        <v>83.529700000000005</v>
      </c>
      <c r="K354" s="83">
        <v>18.266500000000001</v>
      </c>
      <c r="L354" s="163">
        <f t="shared" si="15"/>
        <v>31.528900000000185</v>
      </c>
      <c r="M354" s="83">
        <v>1452.2376000000002</v>
      </c>
      <c r="N354">
        <f t="shared" si="17"/>
        <v>11012</v>
      </c>
    </row>
    <row r="355" spans="1:14">
      <c r="A355">
        <v>11013</v>
      </c>
      <c r="B355" s="83">
        <v>89553</v>
      </c>
      <c r="C355" s="83">
        <v>7309</v>
      </c>
      <c r="D355" s="83">
        <v>7123</v>
      </c>
      <c r="E355" s="83">
        <v>1820</v>
      </c>
      <c r="F355" s="85">
        <f t="shared" si="16"/>
        <v>8098</v>
      </c>
      <c r="G355" s="83">
        <v>113903</v>
      </c>
      <c r="H355" s="83">
        <v>2080.3874999999998</v>
      </c>
      <c r="I355" s="83">
        <v>109.1636</v>
      </c>
      <c r="J355" s="83">
        <v>128.79960000000003</v>
      </c>
      <c r="K355" s="83">
        <v>11.799699999999998</v>
      </c>
      <c r="L355" s="163">
        <f t="shared" si="15"/>
        <v>72.640399999999914</v>
      </c>
      <c r="M355" s="83">
        <v>2402.7907999999998</v>
      </c>
      <c r="N355">
        <f t="shared" si="17"/>
        <v>11013</v>
      </c>
    </row>
    <row r="356" spans="1:14">
      <c r="A356">
        <v>11014</v>
      </c>
      <c r="B356" s="83">
        <v>77697</v>
      </c>
      <c r="C356" s="83">
        <v>3068</v>
      </c>
      <c r="D356" s="83">
        <v>6687</v>
      </c>
      <c r="E356" s="83">
        <v>1438</v>
      </c>
      <c r="F356" s="85">
        <f t="shared" si="16"/>
        <v>80206</v>
      </c>
      <c r="G356" s="83">
        <v>169096</v>
      </c>
      <c r="H356" s="83">
        <v>2160.4634999999998</v>
      </c>
      <c r="I356" s="83">
        <v>55.841800000000006</v>
      </c>
      <c r="J356" s="83">
        <v>148.61240000000001</v>
      </c>
      <c r="K356" s="83">
        <v>49.188699999999997</v>
      </c>
      <c r="L356" s="163">
        <f t="shared" si="15"/>
        <v>69.447500000000005</v>
      </c>
      <c r="M356" s="83">
        <v>2483.5538999999999</v>
      </c>
      <c r="N356">
        <f t="shared" si="17"/>
        <v>11014</v>
      </c>
    </row>
    <row r="357" spans="1:14">
      <c r="A357">
        <v>11015</v>
      </c>
      <c r="B357" s="83">
        <v>155117</v>
      </c>
      <c r="C357" s="83">
        <v>12601</v>
      </c>
      <c r="D357" s="83">
        <v>27108</v>
      </c>
      <c r="E357" s="83">
        <v>4081</v>
      </c>
      <c r="F357" s="85">
        <f t="shared" si="16"/>
        <v>22490</v>
      </c>
      <c r="G357" s="83">
        <v>221397</v>
      </c>
      <c r="H357" s="83">
        <v>10912.98</v>
      </c>
      <c r="I357" s="83">
        <v>545.57999999999993</v>
      </c>
      <c r="J357" s="83">
        <v>1367.9</v>
      </c>
      <c r="K357" s="83">
        <v>107.14999999999999</v>
      </c>
      <c r="L357" s="163">
        <f t="shared" si="15"/>
        <v>654.4200000000011</v>
      </c>
      <c r="M357" s="83">
        <v>13588.03</v>
      </c>
      <c r="N357">
        <f t="shared" si="17"/>
        <v>11015</v>
      </c>
    </row>
    <row r="358" spans="1:14">
      <c r="A358">
        <v>11016</v>
      </c>
      <c r="B358" s="83">
        <v>15807</v>
      </c>
      <c r="C358" s="83">
        <v>2235</v>
      </c>
      <c r="D358" s="83">
        <v>3108</v>
      </c>
      <c r="E358" s="83">
        <v>822</v>
      </c>
      <c r="F358" s="85">
        <f t="shared" si="16"/>
        <v>2211</v>
      </c>
      <c r="G358" s="83">
        <v>24183</v>
      </c>
      <c r="H358" s="83">
        <v>46.062400000000004</v>
      </c>
      <c r="I358" s="83">
        <v>2.1551999999999998</v>
      </c>
      <c r="J358" s="83">
        <v>14.066599999999999</v>
      </c>
      <c r="K358" s="83">
        <v>1.6074999999999999</v>
      </c>
      <c r="L358" s="165">
        <f t="shared" si="15"/>
        <v>-0.39820000000001343</v>
      </c>
      <c r="M358" s="83">
        <v>63.49349999999999</v>
      </c>
      <c r="N358">
        <f t="shared" si="17"/>
        <v>11016</v>
      </c>
    </row>
    <row r="359" spans="1:14">
      <c r="A359">
        <v>11017</v>
      </c>
      <c r="B359" s="83">
        <v>69193</v>
      </c>
      <c r="C359" s="83">
        <v>2456</v>
      </c>
      <c r="D359" s="83">
        <v>6447</v>
      </c>
      <c r="E359" s="83">
        <v>991</v>
      </c>
      <c r="F359" s="85">
        <f t="shared" si="16"/>
        <v>4080</v>
      </c>
      <c r="G359" s="83">
        <v>83167</v>
      </c>
      <c r="H359" s="83">
        <v>1767.5991000000001</v>
      </c>
      <c r="I359" s="83">
        <v>41.351699999999994</v>
      </c>
      <c r="J359" s="83">
        <v>101.0835</v>
      </c>
      <c r="K359" s="83">
        <v>14.990100000000002</v>
      </c>
      <c r="L359" s="163">
        <f t="shared" si="15"/>
        <v>65.078199999999811</v>
      </c>
      <c r="M359" s="83">
        <v>1990.1025999999999</v>
      </c>
      <c r="N359">
        <f t="shared" si="17"/>
        <v>11017</v>
      </c>
    </row>
    <row r="360" spans="1:14">
      <c r="A360">
        <v>11018</v>
      </c>
      <c r="B360" s="83">
        <v>141529</v>
      </c>
      <c r="C360" s="83">
        <v>9089</v>
      </c>
      <c r="D360" s="83">
        <v>18679</v>
      </c>
      <c r="E360" s="83">
        <v>2433</v>
      </c>
      <c r="F360" s="85">
        <f t="shared" si="16"/>
        <v>13001</v>
      </c>
      <c r="G360" s="83">
        <v>184731</v>
      </c>
      <c r="H360" s="83">
        <v>4326.7831999999999</v>
      </c>
      <c r="I360" s="83">
        <v>172.18520000000001</v>
      </c>
      <c r="J360" s="83">
        <v>231.32789999999997</v>
      </c>
      <c r="K360" s="83">
        <v>39.987100000000005</v>
      </c>
      <c r="L360" s="163">
        <f t="shared" si="15"/>
        <v>203.31600000000023</v>
      </c>
      <c r="M360" s="83">
        <v>4973.5994000000001</v>
      </c>
      <c r="N360">
        <f t="shared" si="17"/>
        <v>11018</v>
      </c>
    </row>
    <row r="361" spans="1:14">
      <c r="A361">
        <v>11019</v>
      </c>
      <c r="B361" s="83">
        <v>61311</v>
      </c>
      <c r="C361" s="83">
        <v>2312</v>
      </c>
      <c r="D361" s="83">
        <v>6210</v>
      </c>
      <c r="E361" s="83">
        <v>1347</v>
      </c>
      <c r="F361" s="85">
        <f t="shared" si="16"/>
        <v>2985</v>
      </c>
      <c r="G361" s="83">
        <v>74165</v>
      </c>
      <c r="H361" s="83">
        <v>959.73659999999995</v>
      </c>
      <c r="I361" s="83">
        <v>30.885000000000002</v>
      </c>
      <c r="J361" s="83">
        <v>63.49580000000001</v>
      </c>
      <c r="K361" s="83">
        <v>10.42</v>
      </c>
      <c r="L361" s="163">
        <f t="shared" si="15"/>
        <v>22.553199999999798</v>
      </c>
      <c r="M361" s="83">
        <v>1087.0905999999998</v>
      </c>
      <c r="N361">
        <f t="shared" si="17"/>
        <v>11019</v>
      </c>
    </row>
    <row r="362" spans="1:14">
      <c r="A362">
        <v>11020</v>
      </c>
      <c r="B362" s="83">
        <v>62724</v>
      </c>
      <c r="C362" s="83">
        <v>2860</v>
      </c>
      <c r="D362" s="83">
        <v>5186</v>
      </c>
      <c r="E362" s="83">
        <v>878</v>
      </c>
      <c r="F362" s="85">
        <f t="shared" si="16"/>
        <v>3093</v>
      </c>
      <c r="G362" s="83">
        <v>74741</v>
      </c>
      <c r="H362" s="83">
        <v>921.94959999999992</v>
      </c>
      <c r="I362" s="83">
        <v>39.159199999999998</v>
      </c>
      <c r="J362" s="83">
        <v>59.615299999999991</v>
      </c>
      <c r="K362" s="83">
        <v>7.8658999999999999</v>
      </c>
      <c r="L362" s="163">
        <f t="shared" si="15"/>
        <v>23.461000000000023</v>
      </c>
      <c r="M362" s="83">
        <v>1052.0509999999999</v>
      </c>
      <c r="N362">
        <f t="shared" si="17"/>
        <v>11020</v>
      </c>
    </row>
    <row r="363" spans="1:14">
      <c r="A363">
        <v>11021</v>
      </c>
      <c r="B363" s="83">
        <v>58365</v>
      </c>
      <c r="C363" s="83">
        <v>2348</v>
      </c>
      <c r="D363" s="83">
        <v>8365</v>
      </c>
      <c r="E363" s="83">
        <v>1278</v>
      </c>
      <c r="F363" s="85">
        <f t="shared" si="16"/>
        <v>2999</v>
      </c>
      <c r="G363" s="83">
        <v>73355</v>
      </c>
      <c r="H363" s="83">
        <v>1533.6900000000003</v>
      </c>
      <c r="I363" s="83">
        <v>63.34</v>
      </c>
      <c r="J363" s="83">
        <v>174.54999999999998</v>
      </c>
      <c r="K363" s="83">
        <v>22.003</v>
      </c>
      <c r="L363" s="163">
        <f t="shared" si="15"/>
        <v>48.367000000000004</v>
      </c>
      <c r="M363" s="83">
        <v>1841.9500000000003</v>
      </c>
      <c r="N363">
        <f t="shared" si="17"/>
        <v>11021</v>
      </c>
    </row>
    <row r="364" spans="1:14">
      <c r="A364">
        <v>11022</v>
      </c>
      <c r="B364" s="83">
        <v>69470</v>
      </c>
      <c r="C364" s="83">
        <v>3267</v>
      </c>
      <c r="D364" s="83">
        <v>8005</v>
      </c>
      <c r="E364" s="83">
        <v>1598</v>
      </c>
      <c r="F364" s="85">
        <f t="shared" si="16"/>
        <v>4265</v>
      </c>
      <c r="G364" s="83">
        <v>86605</v>
      </c>
      <c r="H364" s="83">
        <v>2218.3429999999998</v>
      </c>
      <c r="I364" s="83">
        <v>81.99499999999999</v>
      </c>
      <c r="J364" s="83">
        <v>172.3989</v>
      </c>
      <c r="K364" s="83">
        <v>30.0337</v>
      </c>
      <c r="L364" s="163">
        <f t="shared" si="15"/>
        <v>65.034700000000143</v>
      </c>
      <c r="M364" s="83">
        <v>2567.8053</v>
      </c>
      <c r="N364">
        <f t="shared" si="17"/>
        <v>11022</v>
      </c>
    </row>
    <row r="365" spans="1:14">
      <c r="A365">
        <v>11023</v>
      </c>
      <c r="B365" s="83">
        <v>145660</v>
      </c>
      <c r="C365" s="83">
        <v>7680</v>
      </c>
      <c r="D365" s="83">
        <v>17429</v>
      </c>
      <c r="E365" s="83">
        <v>2328</v>
      </c>
      <c r="F365" s="85">
        <f t="shared" si="16"/>
        <v>10398</v>
      </c>
      <c r="G365" s="83">
        <v>183495</v>
      </c>
      <c r="H365" s="83">
        <v>5003.9767000000002</v>
      </c>
      <c r="I365" s="83">
        <v>137.69669999999999</v>
      </c>
      <c r="J365" s="83">
        <v>231.7423</v>
      </c>
      <c r="K365" s="83">
        <v>59.385600000000004</v>
      </c>
      <c r="L365" s="163">
        <f t="shared" si="15"/>
        <v>403.33140000000088</v>
      </c>
      <c r="M365" s="83">
        <v>5836.132700000001</v>
      </c>
      <c r="N365">
        <f t="shared" si="17"/>
        <v>11023</v>
      </c>
    </row>
    <row r="366" spans="1:14">
      <c r="A366">
        <v>11024</v>
      </c>
      <c r="B366" s="83">
        <v>90873</v>
      </c>
      <c r="C366" s="83">
        <v>4119</v>
      </c>
      <c r="D366" s="83">
        <v>8534</v>
      </c>
      <c r="E366" s="83">
        <v>1665</v>
      </c>
      <c r="F366" s="85">
        <f t="shared" si="16"/>
        <v>7568</v>
      </c>
      <c r="G366" s="83">
        <v>112759</v>
      </c>
      <c r="H366" s="83">
        <v>2555.1366999999996</v>
      </c>
      <c r="I366" s="83">
        <v>91.496799999999979</v>
      </c>
      <c r="J366" s="83">
        <v>132.73220000000001</v>
      </c>
      <c r="K366" s="83">
        <v>21.349999999999998</v>
      </c>
      <c r="L366" s="163">
        <f t="shared" si="15"/>
        <v>110.52840000000032</v>
      </c>
      <c r="M366" s="83">
        <v>2911.2440999999999</v>
      </c>
      <c r="N366">
        <f t="shared" si="17"/>
        <v>11024</v>
      </c>
    </row>
    <row r="367" spans="1:14">
      <c r="A367">
        <v>11025</v>
      </c>
      <c r="B367" s="83">
        <v>135372</v>
      </c>
      <c r="C367" s="83">
        <v>8169</v>
      </c>
      <c r="D367" s="83">
        <v>11753</v>
      </c>
      <c r="E367" s="83">
        <v>2161</v>
      </c>
      <c r="F367" s="85">
        <f t="shared" si="16"/>
        <v>10381</v>
      </c>
      <c r="G367" s="83">
        <v>167836</v>
      </c>
      <c r="H367" s="83">
        <v>4317.8809000000001</v>
      </c>
      <c r="I367" s="83">
        <v>168.8098</v>
      </c>
      <c r="J367" s="83">
        <v>268.05369999999999</v>
      </c>
      <c r="K367" s="83">
        <v>36.331699999999991</v>
      </c>
      <c r="L367" s="163">
        <f t="shared" si="15"/>
        <v>173.08270000000007</v>
      </c>
      <c r="M367" s="83">
        <v>4964.1588000000002</v>
      </c>
      <c r="N367">
        <f t="shared" si="17"/>
        <v>11025</v>
      </c>
    </row>
    <row r="368" spans="1:14">
      <c r="A368">
        <v>11026</v>
      </c>
      <c r="B368" s="83">
        <v>49137</v>
      </c>
      <c r="C368" s="83">
        <v>1791</v>
      </c>
      <c r="D368" s="83">
        <v>5405</v>
      </c>
      <c r="E368" s="83">
        <v>949</v>
      </c>
      <c r="F368" s="85">
        <f t="shared" si="16"/>
        <v>2817</v>
      </c>
      <c r="G368" s="83">
        <v>60099</v>
      </c>
      <c r="H368" s="83">
        <v>986.89809999999989</v>
      </c>
      <c r="I368" s="83">
        <v>37.169800000000002</v>
      </c>
      <c r="J368" s="83">
        <v>134.05880000000002</v>
      </c>
      <c r="K368" s="83">
        <v>11.313000000000001</v>
      </c>
      <c r="L368" s="163">
        <f t="shared" si="15"/>
        <v>20.110000000000113</v>
      </c>
      <c r="M368" s="83">
        <v>1189.5497</v>
      </c>
      <c r="N368">
        <f t="shared" si="17"/>
        <v>11026</v>
      </c>
    </row>
    <row r="369" spans="1:14">
      <c r="A369">
        <v>11027</v>
      </c>
      <c r="B369" s="83">
        <v>42307</v>
      </c>
      <c r="C369" s="83">
        <v>1804</v>
      </c>
      <c r="D369" s="83">
        <v>4060</v>
      </c>
      <c r="E369" s="83">
        <v>510</v>
      </c>
      <c r="F369" s="85">
        <f t="shared" si="16"/>
        <v>3381</v>
      </c>
      <c r="G369" s="83">
        <v>52062</v>
      </c>
      <c r="H369" s="83">
        <v>950.93959999999993</v>
      </c>
      <c r="I369" s="83">
        <v>29.035799999999998</v>
      </c>
      <c r="J369" s="83">
        <v>70.578299999999984</v>
      </c>
      <c r="K369" s="83">
        <v>5.5639000000000003</v>
      </c>
      <c r="L369" s="163">
        <f t="shared" si="15"/>
        <v>34.857000000000099</v>
      </c>
      <c r="M369" s="83">
        <v>1090.9746</v>
      </c>
      <c r="N369">
        <f t="shared" si="17"/>
        <v>11027</v>
      </c>
    </row>
    <row r="370" spans="1:14">
      <c r="A370">
        <v>11028</v>
      </c>
      <c r="B370" s="83">
        <v>49037</v>
      </c>
      <c r="C370" s="83">
        <v>1208</v>
      </c>
      <c r="D370" s="83">
        <v>3138</v>
      </c>
      <c r="E370" s="83">
        <v>439</v>
      </c>
      <c r="F370" s="85">
        <f t="shared" si="16"/>
        <v>2384</v>
      </c>
      <c r="G370" s="83">
        <v>56206</v>
      </c>
      <c r="H370" s="83">
        <v>867.52170000000012</v>
      </c>
      <c r="I370" s="83">
        <v>16.400199999999998</v>
      </c>
      <c r="J370" s="83">
        <v>35.308499999999995</v>
      </c>
      <c r="K370" s="83">
        <v>7.3626000000000005</v>
      </c>
      <c r="L370" s="163">
        <f t="shared" si="15"/>
        <v>36.28669999999984</v>
      </c>
      <c r="M370" s="83">
        <v>962.87969999999996</v>
      </c>
      <c r="N370">
        <f t="shared" si="17"/>
        <v>11028</v>
      </c>
    </row>
    <row r="371" spans="1:14">
      <c r="A371">
        <v>11029</v>
      </c>
      <c r="B371" s="83">
        <v>41296</v>
      </c>
      <c r="C371" s="83">
        <v>1765</v>
      </c>
      <c r="D371" s="83">
        <v>3781</v>
      </c>
      <c r="E371" s="83">
        <v>640</v>
      </c>
      <c r="F371" s="85">
        <f t="shared" si="16"/>
        <v>4003</v>
      </c>
      <c r="G371" s="83">
        <v>51485</v>
      </c>
      <c r="H371" s="83">
        <v>1509.1247000000003</v>
      </c>
      <c r="I371" s="83">
        <v>40.632200000000005</v>
      </c>
      <c r="J371" s="83">
        <v>90.910300000000007</v>
      </c>
      <c r="K371" s="83">
        <v>16.221399999999999</v>
      </c>
      <c r="L371" s="163">
        <f t="shared" si="15"/>
        <v>26.946599999999894</v>
      </c>
      <c r="M371" s="83">
        <v>1683.8352000000002</v>
      </c>
      <c r="N371">
        <f t="shared" si="17"/>
        <v>11029</v>
      </c>
    </row>
    <row r="372" spans="1:14">
      <c r="A372">
        <v>11030</v>
      </c>
      <c r="B372" s="83">
        <v>52223</v>
      </c>
      <c r="C372" s="83">
        <v>1524</v>
      </c>
      <c r="D372" s="83">
        <v>3235</v>
      </c>
      <c r="E372" s="83">
        <v>729</v>
      </c>
      <c r="F372" s="85">
        <f t="shared" si="16"/>
        <v>3545</v>
      </c>
      <c r="G372" s="83">
        <v>61256</v>
      </c>
      <c r="H372" s="83">
        <v>962.72599999999989</v>
      </c>
      <c r="I372" s="83">
        <v>32.013300000000001</v>
      </c>
      <c r="J372" s="83">
        <v>50.499700000000004</v>
      </c>
      <c r="K372" s="83">
        <v>13.856999999999999</v>
      </c>
      <c r="L372" s="163">
        <f t="shared" si="15"/>
        <v>54.318300000000249</v>
      </c>
      <c r="M372" s="83">
        <v>1113.4143000000001</v>
      </c>
      <c r="N372">
        <f t="shared" si="17"/>
        <v>11030</v>
      </c>
    </row>
    <row r="373" spans="1:14">
      <c r="A373">
        <v>11031</v>
      </c>
      <c r="B373" s="83">
        <v>93293</v>
      </c>
      <c r="C373" s="83">
        <v>3371</v>
      </c>
      <c r="D373" s="83">
        <v>11019</v>
      </c>
      <c r="E373" s="83">
        <v>1675</v>
      </c>
      <c r="F373" s="85">
        <f t="shared" si="16"/>
        <v>11403</v>
      </c>
      <c r="G373" s="83">
        <v>120761</v>
      </c>
      <c r="H373" s="166">
        <v>2087293.0737000003</v>
      </c>
      <c r="I373" s="83">
        <v>75057.761300000013</v>
      </c>
      <c r="J373" s="83">
        <v>146.48250000000002</v>
      </c>
      <c r="K373" s="83">
        <v>32.113500000000002</v>
      </c>
      <c r="L373" s="165">
        <f t="shared" si="15"/>
        <v>508539.91139999923</v>
      </c>
      <c r="M373" s="166">
        <v>2671069.3423999995</v>
      </c>
      <c r="N373">
        <f t="shared" si="17"/>
        <v>11031</v>
      </c>
    </row>
    <row r="374" spans="1:14">
      <c r="A374">
        <v>11032</v>
      </c>
      <c r="B374" s="83">
        <v>70007</v>
      </c>
      <c r="C374" s="83">
        <v>2401</v>
      </c>
      <c r="D374" s="83">
        <v>5108</v>
      </c>
      <c r="E374" s="83">
        <v>905</v>
      </c>
      <c r="F374" s="85">
        <f t="shared" si="16"/>
        <v>963</v>
      </c>
      <c r="G374" s="83">
        <v>79384</v>
      </c>
      <c r="H374" s="83">
        <v>1921.1589000000004</v>
      </c>
      <c r="I374" s="83">
        <v>38.081700000000005</v>
      </c>
      <c r="J374" s="83">
        <v>84.060399999999987</v>
      </c>
      <c r="K374" s="83">
        <v>14.218499999999999</v>
      </c>
      <c r="L374" s="163">
        <f t="shared" si="15"/>
        <v>187.13389999999978</v>
      </c>
      <c r="M374" s="83">
        <v>2244.6534000000001</v>
      </c>
      <c r="N374">
        <f t="shared" si="17"/>
        <v>11032</v>
      </c>
    </row>
    <row r="375" spans="1:14">
      <c r="A375">
        <v>11033</v>
      </c>
      <c r="B375" s="83">
        <v>20873</v>
      </c>
      <c r="C375" s="83">
        <v>1113</v>
      </c>
      <c r="D375" s="83">
        <v>3693</v>
      </c>
      <c r="E375" s="83">
        <v>817</v>
      </c>
      <c r="F375" s="85">
        <f t="shared" si="16"/>
        <v>6411</v>
      </c>
      <c r="G375" s="83">
        <v>32907</v>
      </c>
      <c r="H375" s="83">
        <v>502.21679999999998</v>
      </c>
      <c r="I375" s="83">
        <v>17.796400000000002</v>
      </c>
      <c r="J375" s="83">
        <v>41.862299999999998</v>
      </c>
      <c r="K375" s="83">
        <v>16.799299999999999</v>
      </c>
      <c r="L375" s="163">
        <f t="shared" si="15"/>
        <v>34.563500000000005</v>
      </c>
      <c r="M375" s="83">
        <v>613.23829999999998</v>
      </c>
      <c r="N375">
        <f t="shared" si="17"/>
        <v>11033</v>
      </c>
    </row>
    <row r="376" spans="1:14">
      <c r="A376">
        <v>11034</v>
      </c>
      <c r="B376" s="83">
        <v>43816</v>
      </c>
      <c r="C376" s="83">
        <v>2384</v>
      </c>
      <c r="D376" s="83">
        <v>4492</v>
      </c>
      <c r="E376" s="83">
        <v>1151</v>
      </c>
      <c r="F376" s="85">
        <f t="shared" si="16"/>
        <v>5454</v>
      </c>
      <c r="G376" s="83">
        <v>57297</v>
      </c>
      <c r="H376" s="83">
        <v>667.01900000000001</v>
      </c>
      <c r="I376" s="83">
        <v>32.427399999999999</v>
      </c>
      <c r="J376" s="83">
        <v>56.265499999999996</v>
      </c>
      <c r="K376" s="83">
        <v>13.3179</v>
      </c>
      <c r="L376" s="163">
        <f t="shared" si="15"/>
        <v>30.535099999999957</v>
      </c>
      <c r="M376" s="83">
        <v>799.56489999999997</v>
      </c>
      <c r="N376">
        <f t="shared" si="17"/>
        <v>11034</v>
      </c>
    </row>
    <row r="377" spans="1:14">
      <c r="A377">
        <v>11035</v>
      </c>
      <c r="B377" s="83">
        <v>52951</v>
      </c>
      <c r="C377" s="83">
        <v>1474</v>
      </c>
      <c r="D377" s="83">
        <v>6023</v>
      </c>
      <c r="E377" s="83">
        <v>879</v>
      </c>
      <c r="F377" s="85">
        <f t="shared" si="16"/>
        <v>13369</v>
      </c>
      <c r="G377" s="83">
        <v>74696</v>
      </c>
      <c r="H377" s="83">
        <v>1027.6665</v>
      </c>
      <c r="I377" s="83">
        <v>32.917200000000008</v>
      </c>
      <c r="J377" s="83">
        <v>125.86699999999999</v>
      </c>
      <c r="K377" s="83">
        <v>23.797499999999999</v>
      </c>
      <c r="L377" s="163">
        <f t="shared" si="15"/>
        <v>449.41139999999996</v>
      </c>
      <c r="M377" s="83">
        <v>1659.6596</v>
      </c>
      <c r="N377">
        <f t="shared" si="17"/>
        <v>11035</v>
      </c>
    </row>
    <row r="378" spans="1:14">
      <c r="A378">
        <v>11036</v>
      </c>
      <c r="B378" s="83">
        <v>151486</v>
      </c>
      <c r="C378" s="83">
        <v>8780</v>
      </c>
      <c r="D378" s="83">
        <v>19837</v>
      </c>
      <c r="E378" s="83">
        <v>3693</v>
      </c>
      <c r="F378" s="85">
        <f t="shared" si="16"/>
        <v>8023</v>
      </c>
      <c r="G378" s="83">
        <v>191819</v>
      </c>
      <c r="H378" s="83">
        <v>4716.0201000000006</v>
      </c>
      <c r="I378" s="83">
        <v>200.72139999999999</v>
      </c>
      <c r="J378" s="83">
        <v>480.45429999999999</v>
      </c>
      <c r="K378" s="83">
        <v>90.488199999999992</v>
      </c>
      <c r="L378" s="163">
        <f t="shared" si="15"/>
        <v>161.096</v>
      </c>
      <c r="M378" s="83">
        <v>5648.7800000000007</v>
      </c>
      <c r="N378">
        <f t="shared" si="17"/>
        <v>11036</v>
      </c>
    </row>
    <row r="379" spans="1:14">
      <c r="A379">
        <v>11037</v>
      </c>
      <c r="B379" s="83">
        <v>78349</v>
      </c>
      <c r="C379" s="83">
        <v>3239</v>
      </c>
      <c r="D379" s="83">
        <v>7415</v>
      </c>
      <c r="E379" s="83">
        <v>1111</v>
      </c>
      <c r="F379" s="85">
        <f t="shared" si="16"/>
        <v>0</v>
      </c>
      <c r="G379" s="83">
        <v>90114</v>
      </c>
      <c r="H379" s="83">
        <v>1459.7354000000003</v>
      </c>
      <c r="I379" s="83">
        <v>50.342399999999991</v>
      </c>
      <c r="J379" s="83">
        <v>83.488800000000012</v>
      </c>
      <c r="K379" s="83">
        <v>22.396799999999999</v>
      </c>
      <c r="L379" s="163">
        <f t="shared" si="15"/>
        <v>5.9999999999998295</v>
      </c>
      <c r="M379" s="83">
        <v>1621.9634000000001</v>
      </c>
      <c r="N379">
        <f t="shared" si="17"/>
        <v>11037</v>
      </c>
    </row>
    <row r="380" spans="1:14">
      <c r="A380">
        <v>11038</v>
      </c>
      <c r="B380" s="83">
        <v>45178</v>
      </c>
      <c r="C380" s="83">
        <v>1528</v>
      </c>
      <c r="D380" s="83">
        <v>4777</v>
      </c>
      <c r="E380" s="83">
        <v>1433</v>
      </c>
      <c r="F380" s="85">
        <f t="shared" si="16"/>
        <v>5402</v>
      </c>
      <c r="G380" s="83">
        <v>58318</v>
      </c>
      <c r="H380" s="83">
        <v>1383.1252999999999</v>
      </c>
      <c r="I380" s="83">
        <v>29.959299999999999</v>
      </c>
      <c r="J380" s="83">
        <v>93.644800000000004</v>
      </c>
      <c r="K380" s="83">
        <v>31.494499999999999</v>
      </c>
      <c r="L380" s="165">
        <f t="shared" si="15"/>
        <v>-68.731799999999993</v>
      </c>
      <c r="M380" s="83">
        <v>1469.4920999999999</v>
      </c>
      <c r="N380">
        <f t="shared" si="17"/>
        <v>11038</v>
      </c>
    </row>
    <row r="381" spans="1:14">
      <c r="A381">
        <v>11039</v>
      </c>
      <c r="B381" s="83">
        <v>68075</v>
      </c>
      <c r="C381" s="83">
        <v>1639</v>
      </c>
      <c r="D381" s="83">
        <v>4639</v>
      </c>
      <c r="E381" s="83">
        <v>1072</v>
      </c>
      <c r="F381" s="85">
        <f t="shared" si="16"/>
        <v>21378</v>
      </c>
      <c r="G381" s="83">
        <v>96803</v>
      </c>
      <c r="H381" s="83">
        <v>1683.2088000000001</v>
      </c>
      <c r="I381" s="83">
        <v>32.793799999999997</v>
      </c>
      <c r="J381" s="83">
        <v>92.133099999999999</v>
      </c>
      <c r="K381" s="83">
        <v>18.7881</v>
      </c>
      <c r="L381" s="163">
        <f t="shared" si="15"/>
        <v>58.817400000000049</v>
      </c>
      <c r="M381" s="83">
        <v>1885.7412000000002</v>
      </c>
      <c r="N381">
        <f t="shared" si="17"/>
        <v>11039</v>
      </c>
    </row>
    <row r="382" spans="1:14">
      <c r="A382">
        <v>11040</v>
      </c>
      <c r="B382" s="83">
        <v>125499</v>
      </c>
      <c r="C382" s="83">
        <v>13018</v>
      </c>
      <c r="D382" s="83">
        <v>22559</v>
      </c>
      <c r="E382" s="83">
        <v>3293</v>
      </c>
      <c r="F382" s="85">
        <f t="shared" si="16"/>
        <v>26173</v>
      </c>
      <c r="G382" s="83">
        <v>190542</v>
      </c>
      <c r="H382" s="83">
        <v>14078.315800000004</v>
      </c>
      <c r="I382" s="83">
        <v>1722.0432999999998</v>
      </c>
      <c r="J382" s="83">
        <v>1399.6633999999999</v>
      </c>
      <c r="K382" s="83">
        <v>147.17569999999998</v>
      </c>
      <c r="L382" s="163">
        <f t="shared" si="15"/>
        <v>1270.1682999999964</v>
      </c>
      <c r="M382" s="83">
        <v>18617.3665</v>
      </c>
      <c r="N382">
        <f t="shared" si="17"/>
        <v>11040</v>
      </c>
    </row>
    <row r="383" spans="1:14">
      <c r="A383">
        <v>11041</v>
      </c>
      <c r="B383" s="83">
        <v>64055</v>
      </c>
      <c r="C383" s="83">
        <v>2119</v>
      </c>
      <c r="D383" s="83">
        <v>7323</v>
      </c>
      <c r="E383" s="83">
        <v>1374</v>
      </c>
      <c r="F383" s="85">
        <f t="shared" si="16"/>
        <v>10378</v>
      </c>
      <c r="G383" s="83">
        <v>85249</v>
      </c>
      <c r="H383" s="83">
        <v>1413.9146000000001</v>
      </c>
      <c r="I383" s="83">
        <v>41.302299999999995</v>
      </c>
      <c r="J383" s="83">
        <v>110.59110000000001</v>
      </c>
      <c r="K383" s="83">
        <v>30.409500000000001</v>
      </c>
      <c r="L383" s="163">
        <f t="shared" si="15"/>
        <v>91.692300000000046</v>
      </c>
      <c r="M383" s="83">
        <v>1687.9098000000001</v>
      </c>
      <c r="N383">
        <f t="shared" si="17"/>
        <v>11041</v>
      </c>
    </row>
    <row r="384" spans="1:14">
      <c r="A384">
        <v>11042</v>
      </c>
      <c r="B384" s="83">
        <v>91234</v>
      </c>
      <c r="C384" s="83">
        <v>4187</v>
      </c>
      <c r="D384" s="83">
        <v>16975</v>
      </c>
      <c r="E384" s="83">
        <v>1930</v>
      </c>
      <c r="F384" s="85">
        <f t="shared" si="16"/>
        <v>17585</v>
      </c>
      <c r="G384" s="83">
        <v>131911</v>
      </c>
      <c r="H384" s="83">
        <v>3098.0161000000003</v>
      </c>
      <c r="I384" s="83">
        <v>131.4984</v>
      </c>
      <c r="J384" s="83">
        <v>321.61360000000002</v>
      </c>
      <c r="K384" s="83">
        <v>57.1935</v>
      </c>
      <c r="L384" s="163">
        <f t="shared" si="15"/>
        <v>359.8118999999997</v>
      </c>
      <c r="M384" s="83">
        <v>3968.1334999999999</v>
      </c>
      <c r="N384">
        <f t="shared" si="17"/>
        <v>11042</v>
      </c>
    </row>
    <row r="385" spans="1:14">
      <c r="A385">
        <v>11043</v>
      </c>
      <c r="B385" s="83">
        <v>57698</v>
      </c>
      <c r="C385" s="83">
        <v>2462</v>
      </c>
      <c r="D385" s="83">
        <v>5182</v>
      </c>
      <c r="E385" s="83">
        <v>1001</v>
      </c>
      <c r="F385" s="85">
        <f t="shared" si="16"/>
        <v>5971</v>
      </c>
      <c r="G385" s="83">
        <v>72314</v>
      </c>
      <c r="H385" s="83">
        <v>2572.7760000000003</v>
      </c>
      <c r="I385" s="83">
        <v>96.071900000000014</v>
      </c>
      <c r="J385" s="83">
        <v>121.7718</v>
      </c>
      <c r="K385" s="83">
        <v>41.085900000000002</v>
      </c>
      <c r="L385" s="163">
        <f t="shared" si="15"/>
        <v>92.317399999999822</v>
      </c>
      <c r="M385" s="83">
        <v>2924.0230000000001</v>
      </c>
      <c r="N385">
        <f t="shared" si="17"/>
        <v>11043</v>
      </c>
    </row>
    <row r="386" spans="1:14">
      <c r="A386">
        <v>11044</v>
      </c>
      <c r="B386" s="83">
        <v>47104</v>
      </c>
      <c r="C386" s="83">
        <v>3160</v>
      </c>
      <c r="D386" s="83">
        <v>16508</v>
      </c>
      <c r="E386" s="83">
        <v>1243</v>
      </c>
      <c r="F386" s="164">
        <f t="shared" si="16"/>
        <v>-5704</v>
      </c>
      <c r="G386" s="83">
        <v>62311</v>
      </c>
      <c r="H386" s="83">
        <v>914.33500000000004</v>
      </c>
      <c r="I386" s="83">
        <v>56.085299999999997</v>
      </c>
      <c r="J386" s="83">
        <v>93.683999999999997</v>
      </c>
      <c r="K386" s="83">
        <v>9.1016999999999992</v>
      </c>
      <c r="L386" s="163">
        <f t="shared" si="15"/>
        <v>83.680700000000002</v>
      </c>
      <c r="M386" s="83">
        <v>1156.8867</v>
      </c>
      <c r="N386">
        <f t="shared" si="17"/>
        <v>11044</v>
      </c>
    </row>
    <row r="387" spans="1:14">
      <c r="A387">
        <v>11045</v>
      </c>
      <c r="B387" s="83">
        <v>44969</v>
      </c>
      <c r="C387" s="83">
        <v>1906</v>
      </c>
      <c r="D387" s="83">
        <v>4632</v>
      </c>
      <c r="E387" s="83">
        <v>641</v>
      </c>
      <c r="F387" s="85">
        <f t="shared" si="16"/>
        <v>7254</v>
      </c>
      <c r="G387" s="83">
        <v>59402</v>
      </c>
      <c r="H387" s="83">
        <v>1228.0677000000001</v>
      </c>
      <c r="I387" s="83">
        <v>24.789499999999997</v>
      </c>
      <c r="J387" s="83">
        <v>60.816200000000002</v>
      </c>
      <c r="K387" s="83">
        <v>24.354100000000003</v>
      </c>
      <c r="L387" s="163">
        <f t="shared" ref="L387:L450" si="18">M387-H387-I387-J387-K387</f>
        <v>117.97219999999977</v>
      </c>
      <c r="M387" s="83">
        <v>1455.9996999999998</v>
      </c>
      <c r="N387">
        <f t="shared" si="17"/>
        <v>11045</v>
      </c>
    </row>
    <row r="388" spans="1:14">
      <c r="A388">
        <v>11046</v>
      </c>
      <c r="B388" s="83">
        <v>96105</v>
      </c>
      <c r="C388" s="83">
        <v>4583</v>
      </c>
      <c r="D388" s="83">
        <v>12076</v>
      </c>
      <c r="E388" s="83">
        <v>1563</v>
      </c>
      <c r="F388" s="85">
        <f t="shared" ref="F388:F451" si="19">G388-B388-C388-D388-E388</f>
        <v>9565</v>
      </c>
      <c r="G388" s="83">
        <v>123892</v>
      </c>
      <c r="H388" s="83">
        <v>5132.4520000000002</v>
      </c>
      <c r="I388" s="83">
        <v>235.64319999999998</v>
      </c>
      <c r="J388" s="83">
        <v>383.78690000000006</v>
      </c>
      <c r="K388" s="83">
        <v>75.868399999999994</v>
      </c>
      <c r="L388" s="163">
        <f t="shared" si="18"/>
        <v>189.04209999999949</v>
      </c>
      <c r="M388" s="83">
        <v>6016.7925999999998</v>
      </c>
      <c r="N388">
        <f t="shared" ref="N388:N451" si="20">INT(A388)</f>
        <v>11046</v>
      </c>
    </row>
    <row r="389" spans="1:14">
      <c r="A389">
        <v>11047</v>
      </c>
      <c r="B389" s="83">
        <v>59984</v>
      </c>
      <c r="C389" s="83">
        <v>3935</v>
      </c>
      <c r="D389" s="83">
        <v>9605</v>
      </c>
      <c r="E389" s="83">
        <v>945</v>
      </c>
      <c r="F389" s="85">
        <f t="shared" si="19"/>
        <v>13044</v>
      </c>
      <c r="G389" s="83">
        <v>87513</v>
      </c>
      <c r="H389" s="83">
        <v>1543.7037</v>
      </c>
      <c r="I389" s="83">
        <v>61.729900000000001</v>
      </c>
      <c r="J389" s="83">
        <v>139.21770000000001</v>
      </c>
      <c r="K389" s="83">
        <v>10.535200000000001</v>
      </c>
      <c r="L389" s="163">
        <f t="shared" si="18"/>
        <v>159.82780000000002</v>
      </c>
      <c r="M389" s="83">
        <v>1915.0143</v>
      </c>
      <c r="N389">
        <f t="shared" si="20"/>
        <v>11047</v>
      </c>
    </row>
    <row r="390" spans="1:14">
      <c r="A390">
        <v>11048</v>
      </c>
      <c r="B390" s="83">
        <v>50056</v>
      </c>
      <c r="C390" s="83">
        <v>3184</v>
      </c>
      <c r="D390" s="83">
        <v>7243</v>
      </c>
      <c r="E390" s="83">
        <v>1424</v>
      </c>
      <c r="F390" s="85">
        <f t="shared" si="19"/>
        <v>5648</v>
      </c>
      <c r="G390" s="83">
        <v>67555</v>
      </c>
      <c r="H390" s="83">
        <v>1820.5029</v>
      </c>
      <c r="I390" s="83">
        <v>110.8048</v>
      </c>
      <c r="J390" s="83">
        <v>148.0539</v>
      </c>
      <c r="K390" s="83">
        <v>37.630000000000003</v>
      </c>
      <c r="L390" s="163">
        <f t="shared" si="18"/>
        <v>234.26729999999986</v>
      </c>
      <c r="M390" s="83">
        <v>2351.2588999999998</v>
      </c>
      <c r="N390">
        <f t="shared" si="20"/>
        <v>11048</v>
      </c>
    </row>
    <row r="391" spans="1:14">
      <c r="A391">
        <v>11049</v>
      </c>
      <c r="B391" s="83">
        <v>55338</v>
      </c>
      <c r="C391" s="83">
        <v>2735</v>
      </c>
      <c r="D391" s="83">
        <v>6081</v>
      </c>
      <c r="E391" s="83">
        <v>926</v>
      </c>
      <c r="F391" s="85">
        <f t="shared" si="19"/>
        <v>6422</v>
      </c>
      <c r="G391" s="83">
        <v>71502</v>
      </c>
      <c r="H391" s="83">
        <v>755.33179999999993</v>
      </c>
      <c r="I391" s="83">
        <v>14.193500000000002</v>
      </c>
      <c r="J391" s="83">
        <v>53.7575</v>
      </c>
      <c r="K391" s="83">
        <v>12.437800000000001</v>
      </c>
      <c r="L391" s="163">
        <f t="shared" si="18"/>
        <v>53.010800000000081</v>
      </c>
      <c r="M391" s="83">
        <v>888.73140000000001</v>
      </c>
      <c r="N391">
        <f t="shared" si="20"/>
        <v>11049</v>
      </c>
    </row>
    <row r="392" spans="1:14">
      <c r="A392">
        <v>11050</v>
      </c>
      <c r="B392" s="83">
        <v>23208</v>
      </c>
      <c r="C392" s="83">
        <v>1267</v>
      </c>
      <c r="D392" s="83">
        <v>2677</v>
      </c>
      <c r="E392" s="83">
        <v>390</v>
      </c>
      <c r="F392" s="85">
        <f t="shared" si="19"/>
        <v>4208</v>
      </c>
      <c r="G392" s="83">
        <v>31750</v>
      </c>
      <c r="H392" s="83">
        <v>403.89780000000002</v>
      </c>
      <c r="I392" s="83">
        <v>22.005700000000001</v>
      </c>
      <c r="J392" s="83">
        <v>62.612400000000001</v>
      </c>
      <c r="K392" s="83">
        <v>17.321100000000001</v>
      </c>
      <c r="L392" s="163">
        <f t="shared" si="18"/>
        <v>25.53439999999997</v>
      </c>
      <c r="M392" s="83">
        <v>531.37139999999999</v>
      </c>
      <c r="N392">
        <f t="shared" si="20"/>
        <v>11050</v>
      </c>
    </row>
    <row r="393" spans="1:14" hidden="1">
      <c r="A393">
        <v>11051</v>
      </c>
      <c r="B393" s="83">
        <v>45528</v>
      </c>
      <c r="C393" s="83">
        <v>2346</v>
      </c>
      <c r="D393" s="83">
        <v>5340</v>
      </c>
      <c r="E393" s="83">
        <v>804</v>
      </c>
      <c r="F393" s="85">
        <f t="shared" si="19"/>
        <v>215</v>
      </c>
      <c r="G393" s="83">
        <v>54233</v>
      </c>
      <c r="H393" s="83">
        <v>697.81160000000011</v>
      </c>
      <c r="I393" s="83">
        <v>27.410999999999998</v>
      </c>
      <c r="J393" s="83">
        <v>88.817499999999995</v>
      </c>
      <c r="K393" s="83">
        <v>18.338500000000003</v>
      </c>
      <c r="L393" s="163">
        <f t="shared" si="18"/>
        <v>4.1293999999999258</v>
      </c>
      <c r="M393" s="83">
        <v>836.50800000000004</v>
      </c>
      <c r="N393">
        <f t="shared" si="20"/>
        <v>11051</v>
      </c>
    </row>
    <row r="394" spans="1:14" hidden="1">
      <c r="A394">
        <v>11052</v>
      </c>
      <c r="B394" s="83">
        <v>158911</v>
      </c>
      <c r="C394" s="83">
        <v>15928</v>
      </c>
      <c r="D394" s="83">
        <v>26015</v>
      </c>
      <c r="E394" s="83">
        <v>3080</v>
      </c>
      <c r="F394" s="85">
        <f t="shared" si="19"/>
        <v>10832</v>
      </c>
      <c r="G394" s="83">
        <v>214766</v>
      </c>
      <c r="H394" s="83">
        <v>5341.23</v>
      </c>
      <c r="I394" s="83">
        <v>318.77499999999998</v>
      </c>
      <c r="J394" s="83">
        <v>714.83399999999995</v>
      </c>
      <c r="K394" s="83">
        <v>84.795999999999992</v>
      </c>
      <c r="L394" s="163">
        <f t="shared" si="18"/>
        <v>112.65400000000028</v>
      </c>
      <c r="M394" s="83">
        <v>6572.2889999999998</v>
      </c>
      <c r="N394">
        <f t="shared" si="20"/>
        <v>11052</v>
      </c>
    </row>
    <row r="395" spans="1:14" hidden="1">
      <c r="A395">
        <v>11053</v>
      </c>
      <c r="B395" s="83">
        <v>60475</v>
      </c>
      <c r="C395" s="83">
        <v>3646</v>
      </c>
      <c r="D395" s="83">
        <v>10325</v>
      </c>
      <c r="E395" s="83">
        <v>1588</v>
      </c>
      <c r="F395" s="85">
        <f t="shared" si="19"/>
        <v>17333</v>
      </c>
      <c r="G395" s="83">
        <v>93367</v>
      </c>
      <c r="H395" s="83">
        <v>1812.6299999999999</v>
      </c>
      <c r="I395" s="83">
        <v>50.78</v>
      </c>
      <c r="J395" s="83">
        <v>245.17</v>
      </c>
      <c r="K395" s="83">
        <v>31.93</v>
      </c>
      <c r="L395" s="163">
        <f t="shared" si="18"/>
        <v>182.66000000000022</v>
      </c>
      <c r="M395" s="83">
        <v>2323.17</v>
      </c>
      <c r="N395">
        <f t="shared" si="20"/>
        <v>11053</v>
      </c>
    </row>
    <row r="396" spans="1:14" hidden="1">
      <c r="A396">
        <v>11054</v>
      </c>
      <c r="B396" s="83">
        <v>103480</v>
      </c>
      <c r="C396" s="83">
        <v>7172</v>
      </c>
      <c r="D396" s="83">
        <v>14288</v>
      </c>
      <c r="E396" s="83">
        <v>2057</v>
      </c>
      <c r="F396" s="85">
        <f t="shared" si="19"/>
        <v>5207</v>
      </c>
      <c r="G396" s="83">
        <v>132204</v>
      </c>
      <c r="H396" s="83">
        <v>2287.3553999999999</v>
      </c>
      <c r="I396" s="83">
        <v>88.200699999999983</v>
      </c>
      <c r="J396" s="83">
        <v>172.90650000000002</v>
      </c>
      <c r="K396" s="83">
        <v>46.8247</v>
      </c>
      <c r="L396" s="163">
        <f t="shared" si="18"/>
        <v>145.05860000000033</v>
      </c>
      <c r="M396" s="83">
        <v>2740.3459000000003</v>
      </c>
      <c r="N396">
        <f t="shared" si="20"/>
        <v>11054</v>
      </c>
    </row>
    <row r="397" spans="1:14" hidden="1">
      <c r="A397">
        <v>11055</v>
      </c>
      <c r="B397" s="83">
        <v>145921</v>
      </c>
      <c r="C397" s="83">
        <v>8595</v>
      </c>
      <c r="D397" s="83">
        <v>22966</v>
      </c>
      <c r="E397" s="83">
        <v>4532</v>
      </c>
      <c r="F397" s="85">
        <f t="shared" si="19"/>
        <v>16413</v>
      </c>
      <c r="G397" s="83">
        <v>198427</v>
      </c>
      <c r="H397" s="83">
        <v>5723.1374000000005</v>
      </c>
      <c r="I397" s="83">
        <v>313.68689999999998</v>
      </c>
      <c r="J397" s="83">
        <v>644.12940000000003</v>
      </c>
      <c r="K397" s="83">
        <v>96.890799999999999</v>
      </c>
      <c r="L397" s="163">
        <f t="shared" si="18"/>
        <v>629.96570000000031</v>
      </c>
      <c r="M397" s="83">
        <v>7407.8102000000008</v>
      </c>
      <c r="N397">
        <f t="shared" si="20"/>
        <v>11055</v>
      </c>
    </row>
    <row r="398" spans="1:14" hidden="1">
      <c r="A398">
        <v>11056</v>
      </c>
      <c r="B398" s="83">
        <v>73383</v>
      </c>
      <c r="C398" s="83">
        <v>3806</v>
      </c>
      <c r="D398" s="83">
        <v>10120</v>
      </c>
      <c r="E398" s="83">
        <v>2051</v>
      </c>
      <c r="F398" s="85">
        <f t="shared" si="19"/>
        <v>3086</v>
      </c>
      <c r="G398" s="83">
        <v>92446</v>
      </c>
      <c r="H398" s="83">
        <v>1005.5122999999999</v>
      </c>
      <c r="I398" s="83">
        <v>53.242599999999996</v>
      </c>
      <c r="J398" s="83">
        <v>280.42170000000004</v>
      </c>
      <c r="K398" s="83">
        <v>16.043800000000001</v>
      </c>
      <c r="L398" s="163">
        <f t="shared" si="18"/>
        <v>-122.75070000000002</v>
      </c>
      <c r="M398" s="83">
        <v>1232.4696999999999</v>
      </c>
      <c r="N398">
        <f t="shared" si="20"/>
        <v>11056</v>
      </c>
    </row>
    <row r="399" spans="1:14" hidden="1">
      <c r="A399">
        <v>11057</v>
      </c>
      <c r="B399" s="83">
        <v>98510</v>
      </c>
      <c r="C399" s="83">
        <v>6693</v>
      </c>
      <c r="D399" s="83">
        <v>13326</v>
      </c>
      <c r="E399" s="83">
        <v>3039</v>
      </c>
      <c r="F399" s="85">
        <f t="shared" si="19"/>
        <v>40958</v>
      </c>
      <c r="G399" s="83">
        <v>162526</v>
      </c>
      <c r="H399" s="83">
        <v>3257.0199999999995</v>
      </c>
      <c r="I399" s="83">
        <v>270.94000000000005</v>
      </c>
      <c r="J399" s="83">
        <v>301.64</v>
      </c>
      <c r="K399" s="83">
        <v>66.330000000000013</v>
      </c>
      <c r="L399" s="163">
        <f t="shared" si="18"/>
        <v>298.40000000000032</v>
      </c>
      <c r="M399" s="83">
        <v>4194.33</v>
      </c>
      <c r="N399">
        <f t="shared" si="20"/>
        <v>11057</v>
      </c>
    </row>
    <row r="400" spans="1:14" hidden="1">
      <c r="A400">
        <v>11058</v>
      </c>
      <c r="B400" s="83">
        <v>122872</v>
      </c>
      <c r="C400" s="83">
        <v>5620</v>
      </c>
      <c r="D400" s="83">
        <v>23217</v>
      </c>
      <c r="E400" s="83">
        <v>2833</v>
      </c>
      <c r="F400" s="85">
        <f t="shared" si="19"/>
        <v>7884</v>
      </c>
      <c r="G400" s="83">
        <v>162426</v>
      </c>
      <c r="H400" s="83">
        <v>3834.9944000000005</v>
      </c>
      <c r="I400" s="83">
        <v>181.4426</v>
      </c>
      <c r="J400" s="83">
        <v>575.96190000000001</v>
      </c>
      <c r="K400" s="83">
        <v>65.80149999999999</v>
      </c>
      <c r="L400" s="163">
        <f t="shared" si="18"/>
        <v>80.187200000000459</v>
      </c>
      <c r="M400" s="83">
        <v>4738.3876000000009</v>
      </c>
      <c r="N400">
        <f t="shared" si="20"/>
        <v>11058</v>
      </c>
    </row>
    <row r="401" spans="1:14" hidden="1">
      <c r="A401">
        <v>11059</v>
      </c>
      <c r="B401" s="83">
        <v>42489</v>
      </c>
      <c r="C401" s="83">
        <v>1722</v>
      </c>
      <c r="D401" s="83">
        <v>5544</v>
      </c>
      <c r="E401" s="83">
        <v>1312</v>
      </c>
      <c r="F401" s="85">
        <f t="shared" si="19"/>
        <v>2178</v>
      </c>
      <c r="G401" s="83">
        <v>53245</v>
      </c>
      <c r="H401" s="83">
        <v>988.43899999999996</v>
      </c>
      <c r="I401" s="83">
        <v>33.965000000000003</v>
      </c>
      <c r="J401" s="83">
        <v>111.04299999999999</v>
      </c>
      <c r="K401" s="83">
        <v>28.047000000000004</v>
      </c>
      <c r="L401" s="163">
        <f t="shared" si="18"/>
        <v>33.757999999999988</v>
      </c>
      <c r="M401" s="83">
        <v>1195.252</v>
      </c>
      <c r="N401">
        <f t="shared" si="20"/>
        <v>11059</v>
      </c>
    </row>
    <row r="402" spans="1:14" hidden="1">
      <c r="A402">
        <v>11060</v>
      </c>
      <c r="B402" s="83">
        <v>52442</v>
      </c>
      <c r="C402" s="83">
        <v>2477</v>
      </c>
      <c r="D402" s="83">
        <v>5325</v>
      </c>
      <c r="E402" s="83">
        <v>1171</v>
      </c>
      <c r="F402" s="85">
        <f t="shared" si="19"/>
        <v>4581</v>
      </c>
      <c r="G402" s="83">
        <v>65996</v>
      </c>
      <c r="H402" s="83">
        <v>975.86959999999999</v>
      </c>
      <c r="I402" s="83">
        <v>33.751099999999994</v>
      </c>
      <c r="J402" s="83">
        <v>101.39920000000001</v>
      </c>
      <c r="K402" s="83">
        <v>14.0847</v>
      </c>
      <c r="L402" s="163">
        <f t="shared" si="18"/>
        <v>39.042699999999854</v>
      </c>
      <c r="M402" s="83">
        <v>1164.1472999999999</v>
      </c>
      <c r="N402">
        <f t="shared" si="20"/>
        <v>11060</v>
      </c>
    </row>
    <row r="403" spans="1:14" hidden="1">
      <c r="A403">
        <v>11061</v>
      </c>
      <c r="B403" s="83">
        <v>136743</v>
      </c>
      <c r="C403" s="83">
        <v>7161</v>
      </c>
      <c r="D403" s="83">
        <v>20988</v>
      </c>
      <c r="E403" s="83">
        <v>5041</v>
      </c>
      <c r="F403" s="85">
        <f t="shared" si="19"/>
        <v>2818</v>
      </c>
      <c r="G403" s="83">
        <v>172751</v>
      </c>
      <c r="H403" s="83">
        <v>4388.3626999999997</v>
      </c>
      <c r="I403" s="83">
        <v>254.86600000000004</v>
      </c>
      <c r="J403" s="83">
        <v>500.42289999999997</v>
      </c>
      <c r="K403" s="83">
        <v>151.9725</v>
      </c>
      <c r="L403" s="163">
        <f t="shared" si="18"/>
        <v>79.137100000000288</v>
      </c>
      <c r="M403" s="83">
        <v>5374.7611999999999</v>
      </c>
      <c r="N403">
        <f t="shared" si="20"/>
        <v>11061</v>
      </c>
    </row>
    <row r="404" spans="1:14" hidden="1">
      <c r="A404">
        <v>11062</v>
      </c>
      <c r="B404" s="83">
        <v>73681</v>
      </c>
      <c r="C404" s="83">
        <v>3367</v>
      </c>
      <c r="D404" s="83">
        <v>15411</v>
      </c>
      <c r="E404" s="83">
        <v>2682</v>
      </c>
      <c r="F404" s="85">
        <f t="shared" si="19"/>
        <v>4114</v>
      </c>
      <c r="G404" s="83">
        <v>99255</v>
      </c>
      <c r="H404" s="83">
        <v>835.50700000000006</v>
      </c>
      <c r="I404" s="83">
        <v>41.884</v>
      </c>
      <c r="J404" s="83">
        <v>121.4885</v>
      </c>
      <c r="K404" s="83">
        <v>20.232999999999997</v>
      </c>
      <c r="L404" s="163">
        <f t="shared" si="18"/>
        <v>32.640299999999904</v>
      </c>
      <c r="M404" s="83">
        <v>1051.7528</v>
      </c>
      <c r="N404">
        <f t="shared" si="20"/>
        <v>11062</v>
      </c>
    </row>
    <row r="405" spans="1:14" hidden="1">
      <c r="A405">
        <v>11063</v>
      </c>
      <c r="B405" s="83">
        <v>103299</v>
      </c>
      <c r="C405" s="83">
        <v>5034</v>
      </c>
      <c r="D405" s="83">
        <v>16240</v>
      </c>
      <c r="E405" s="83">
        <v>3142</v>
      </c>
      <c r="F405" s="85">
        <f t="shared" si="19"/>
        <v>14917</v>
      </c>
      <c r="G405" s="83">
        <v>142632</v>
      </c>
      <c r="H405" s="83">
        <v>2243.2304000000004</v>
      </c>
      <c r="I405" s="83">
        <v>93.037199999999984</v>
      </c>
      <c r="J405" s="83">
        <v>322.8784</v>
      </c>
      <c r="K405" s="83">
        <v>71.061099999999996</v>
      </c>
      <c r="L405" s="163">
        <f t="shared" si="18"/>
        <v>-18.488800000000353</v>
      </c>
      <c r="M405" s="83">
        <v>2711.7183</v>
      </c>
      <c r="N405">
        <f t="shared" si="20"/>
        <v>11063</v>
      </c>
    </row>
    <row r="406" spans="1:14" hidden="1">
      <c r="A406">
        <v>11064</v>
      </c>
      <c r="B406" s="83">
        <v>57744</v>
      </c>
      <c r="C406" s="83">
        <v>3249</v>
      </c>
      <c r="D406" s="83">
        <v>7951</v>
      </c>
      <c r="E406" s="83">
        <v>1592</v>
      </c>
      <c r="F406" s="85">
        <f t="shared" si="19"/>
        <v>4902</v>
      </c>
      <c r="G406" s="83">
        <v>75438</v>
      </c>
      <c r="H406" s="83">
        <v>838.28330000000005</v>
      </c>
      <c r="I406" s="83">
        <v>38.592799999999997</v>
      </c>
      <c r="J406" s="83">
        <v>97.116799999999998</v>
      </c>
      <c r="K406" s="83">
        <v>17.1919</v>
      </c>
      <c r="L406" s="163">
        <f t="shared" si="18"/>
        <v>37.588599999999744</v>
      </c>
      <c r="M406" s="83">
        <v>1028.7733999999998</v>
      </c>
      <c r="N406">
        <f t="shared" si="20"/>
        <v>11064</v>
      </c>
    </row>
    <row r="407" spans="1:14" hidden="1">
      <c r="A407">
        <v>11065</v>
      </c>
      <c r="B407" s="83">
        <v>91551</v>
      </c>
      <c r="C407" s="83">
        <v>4797</v>
      </c>
      <c r="D407" s="83">
        <v>16511</v>
      </c>
      <c r="E407" s="83">
        <v>1548</v>
      </c>
      <c r="F407" s="85">
        <f t="shared" si="19"/>
        <v>6591</v>
      </c>
      <c r="G407" s="83">
        <v>120998</v>
      </c>
      <c r="H407" s="83">
        <v>1003.4144000000001</v>
      </c>
      <c r="I407" s="83">
        <v>65.674700000000001</v>
      </c>
      <c r="J407" s="83">
        <v>121.6216</v>
      </c>
      <c r="K407" s="83">
        <v>16.388500000000001</v>
      </c>
      <c r="L407" s="163">
        <f t="shared" si="18"/>
        <v>71.591199999999844</v>
      </c>
      <c r="M407" s="83">
        <v>1278.6904</v>
      </c>
      <c r="N407">
        <f t="shared" si="20"/>
        <v>11065</v>
      </c>
    </row>
    <row r="408" spans="1:14" hidden="1">
      <c r="A408">
        <v>11066</v>
      </c>
      <c r="B408" s="83">
        <v>131266</v>
      </c>
      <c r="C408" s="83">
        <v>8324</v>
      </c>
      <c r="D408" s="83">
        <v>18908</v>
      </c>
      <c r="E408" s="83">
        <v>2561</v>
      </c>
      <c r="F408" s="85">
        <f t="shared" si="19"/>
        <v>12858</v>
      </c>
      <c r="G408" s="83">
        <v>173917</v>
      </c>
      <c r="H408" s="83">
        <v>4481.6655000000001</v>
      </c>
      <c r="I408" s="83">
        <v>412.98969999999997</v>
      </c>
      <c r="J408" s="83">
        <v>368.22210000000001</v>
      </c>
      <c r="K408" s="83">
        <v>85.301000000000002</v>
      </c>
      <c r="L408" s="163">
        <f t="shared" si="18"/>
        <v>250.14370000000008</v>
      </c>
      <c r="M408" s="83">
        <v>5598.3220000000001</v>
      </c>
      <c r="N408">
        <f t="shared" si="20"/>
        <v>11066</v>
      </c>
    </row>
    <row r="409" spans="1:14" hidden="1">
      <c r="A409">
        <v>11067</v>
      </c>
      <c r="B409" s="83">
        <v>65834</v>
      </c>
      <c r="C409" s="83">
        <v>2684</v>
      </c>
      <c r="D409" s="83">
        <v>6215</v>
      </c>
      <c r="E409" s="83">
        <v>1530</v>
      </c>
      <c r="F409" s="85">
        <f t="shared" si="19"/>
        <v>8438</v>
      </c>
      <c r="G409" s="83">
        <v>84701</v>
      </c>
      <c r="H409" s="83">
        <v>1647.08</v>
      </c>
      <c r="I409" s="83">
        <v>39.807700000000004</v>
      </c>
      <c r="J409" s="83">
        <v>93130.171300000002</v>
      </c>
      <c r="K409" s="83">
        <v>44.16</v>
      </c>
      <c r="L409" s="163">
        <f t="shared" si="18"/>
        <v>-92979.357600000003</v>
      </c>
      <c r="M409" s="83">
        <v>1881.8614</v>
      </c>
      <c r="N409">
        <f t="shared" si="20"/>
        <v>11067</v>
      </c>
    </row>
    <row r="410" spans="1:14" hidden="1">
      <c r="A410">
        <v>11068</v>
      </c>
      <c r="B410" s="83">
        <v>68918</v>
      </c>
      <c r="C410" s="83">
        <v>2969</v>
      </c>
      <c r="D410" s="83">
        <v>9857</v>
      </c>
      <c r="E410" s="83">
        <v>1627</v>
      </c>
      <c r="F410" s="85">
        <f t="shared" si="19"/>
        <v>5710</v>
      </c>
      <c r="G410" s="83">
        <v>89081</v>
      </c>
      <c r="H410" s="83">
        <v>1255.0233000000001</v>
      </c>
      <c r="I410" s="83">
        <v>43.446599999999997</v>
      </c>
      <c r="J410" s="83">
        <v>73.467100000000016</v>
      </c>
      <c r="K410" s="83">
        <v>11.1614</v>
      </c>
      <c r="L410" s="163">
        <f t="shared" si="18"/>
        <v>138.2050999999999</v>
      </c>
      <c r="M410" s="83">
        <v>1521.3035</v>
      </c>
      <c r="N410">
        <f t="shared" si="20"/>
        <v>11068</v>
      </c>
    </row>
    <row r="411" spans="1:14" hidden="1">
      <c r="A411">
        <v>11069</v>
      </c>
      <c r="B411" s="83">
        <v>143450</v>
      </c>
      <c r="C411" s="83">
        <v>7411</v>
      </c>
      <c r="D411" s="83">
        <v>21507</v>
      </c>
      <c r="E411" s="83">
        <v>3131</v>
      </c>
      <c r="F411" s="85">
        <f t="shared" si="19"/>
        <v>5869</v>
      </c>
      <c r="G411" s="83">
        <v>181368</v>
      </c>
      <c r="H411" s="83">
        <v>2499.5641000000001</v>
      </c>
      <c r="I411" s="83">
        <v>85.527699999999996</v>
      </c>
      <c r="J411" s="83">
        <v>292.73699999999997</v>
      </c>
      <c r="K411" s="83">
        <v>43.206699999999998</v>
      </c>
      <c r="L411" s="163">
        <f t="shared" si="18"/>
        <v>94.235999999999379</v>
      </c>
      <c r="M411" s="83">
        <v>3015.2714999999994</v>
      </c>
      <c r="N411">
        <f t="shared" si="20"/>
        <v>11069</v>
      </c>
    </row>
    <row r="412" spans="1:14" hidden="1">
      <c r="A412">
        <v>11070</v>
      </c>
      <c r="B412" s="83">
        <v>152154</v>
      </c>
      <c r="C412" s="83">
        <v>11752</v>
      </c>
      <c r="D412" s="83">
        <v>32031</v>
      </c>
      <c r="E412" s="83">
        <v>3568</v>
      </c>
      <c r="F412" s="85">
        <f t="shared" si="19"/>
        <v>22117</v>
      </c>
      <c r="G412" s="83">
        <v>221622</v>
      </c>
      <c r="H412" s="83">
        <v>4456.7999999999993</v>
      </c>
      <c r="I412" s="83">
        <v>288.64</v>
      </c>
      <c r="J412" s="83">
        <v>382.34</v>
      </c>
      <c r="K412" s="83">
        <v>41.18</v>
      </c>
      <c r="L412" s="163">
        <f t="shared" si="18"/>
        <v>296.4400000000004</v>
      </c>
      <c r="M412" s="83">
        <v>5465.4</v>
      </c>
      <c r="N412">
        <f t="shared" si="20"/>
        <v>11070</v>
      </c>
    </row>
    <row r="413" spans="1:14" hidden="1">
      <c r="A413">
        <v>11071</v>
      </c>
      <c r="B413" s="83">
        <v>36222</v>
      </c>
      <c r="C413" s="83">
        <v>2189</v>
      </c>
      <c r="D413" s="83">
        <v>7436</v>
      </c>
      <c r="E413" s="83">
        <v>828</v>
      </c>
      <c r="F413" s="85">
        <f t="shared" si="19"/>
        <v>1327</v>
      </c>
      <c r="G413" s="83">
        <v>48002</v>
      </c>
      <c r="H413" s="83">
        <v>766.69999999999993</v>
      </c>
      <c r="I413" s="83">
        <v>37.63000000000001</v>
      </c>
      <c r="J413" s="83">
        <v>125.13000000000001</v>
      </c>
      <c r="K413" s="83">
        <v>6.9410000000000007</v>
      </c>
      <c r="L413" s="163">
        <f t="shared" si="18"/>
        <v>22.109000000000052</v>
      </c>
      <c r="M413" s="83">
        <v>958.51</v>
      </c>
      <c r="N413">
        <f t="shared" si="20"/>
        <v>11071</v>
      </c>
    </row>
    <row r="414" spans="1:14" hidden="1">
      <c r="A414">
        <v>11072</v>
      </c>
      <c r="B414" s="83">
        <v>50418</v>
      </c>
      <c r="C414" s="83">
        <v>1239</v>
      </c>
      <c r="D414" s="83">
        <v>5839</v>
      </c>
      <c r="E414" s="83">
        <v>990</v>
      </c>
      <c r="F414" s="85">
        <f t="shared" si="19"/>
        <v>2677</v>
      </c>
      <c r="G414" s="83">
        <v>61163</v>
      </c>
      <c r="H414" s="83">
        <v>393.64000000000004</v>
      </c>
      <c r="I414" s="83">
        <v>8.4115000000000002</v>
      </c>
      <c r="J414" s="83">
        <v>61.6524</v>
      </c>
      <c r="K414" s="83">
        <v>7.7126000000000001</v>
      </c>
      <c r="L414" s="163">
        <f t="shared" si="18"/>
        <v>9.6173999999999698</v>
      </c>
      <c r="M414" s="83">
        <v>481.03390000000002</v>
      </c>
      <c r="N414">
        <f t="shared" si="20"/>
        <v>11072</v>
      </c>
    </row>
    <row r="415" spans="1:14" hidden="1">
      <c r="A415">
        <v>11073</v>
      </c>
      <c r="B415" s="83">
        <v>78724</v>
      </c>
      <c r="C415" s="83">
        <v>3677</v>
      </c>
      <c r="D415" s="83">
        <v>9940</v>
      </c>
      <c r="E415" s="83">
        <v>1577</v>
      </c>
      <c r="F415" s="85">
        <f t="shared" si="19"/>
        <v>5082</v>
      </c>
      <c r="G415" s="83">
        <v>99000</v>
      </c>
      <c r="H415" s="83">
        <v>807.52700000000004</v>
      </c>
      <c r="I415" s="83">
        <v>52.1</v>
      </c>
      <c r="J415" s="83">
        <v>107.83999999999999</v>
      </c>
      <c r="K415" s="83">
        <v>17.220000000000002</v>
      </c>
      <c r="L415" s="163">
        <f t="shared" si="18"/>
        <v>22.612999999999925</v>
      </c>
      <c r="M415" s="83">
        <v>1007.3</v>
      </c>
      <c r="N415">
        <f t="shared" si="20"/>
        <v>11073</v>
      </c>
    </row>
    <row r="416" spans="1:14" hidden="1">
      <c r="A416">
        <v>11074</v>
      </c>
      <c r="B416" s="83">
        <v>40637</v>
      </c>
      <c r="C416" s="83">
        <v>2101</v>
      </c>
      <c r="D416" s="83">
        <v>6140</v>
      </c>
      <c r="E416" s="83">
        <v>965</v>
      </c>
      <c r="F416" s="85">
        <f t="shared" si="19"/>
        <v>2971</v>
      </c>
      <c r="G416" s="83">
        <v>52814</v>
      </c>
      <c r="H416" s="83">
        <v>394.72899999999998</v>
      </c>
      <c r="I416" s="83">
        <v>24.342999999999996</v>
      </c>
      <c r="J416" s="83">
        <v>117143.56170000001</v>
      </c>
      <c r="K416" s="83">
        <v>0.79700000000000004</v>
      </c>
      <c r="L416" s="163">
        <f t="shared" si="18"/>
        <v>-117133.05750000001</v>
      </c>
      <c r="M416" s="83">
        <v>430.3732</v>
      </c>
      <c r="N416">
        <f t="shared" si="20"/>
        <v>11074</v>
      </c>
    </row>
    <row r="417" spans="1:14" hidden="1">
      <c r="A417">
        <v>11075</v>
      </c>
      <c r="B417" s="83">
        <v>42418</v>
      </c>
      <c r="C417" s="83">
        <v>2628</v>
      </c>
      <c r="D417" s="83">
        <v>8156</v>
      </c>
      <c r="E417" s="83">
        <v>1054</v>
      </c>
      <c r="F417" s="85">
        <f t="shared" si="19"/>
        <v>5733</v>
      </c>
      <c r="G417" s="83">
        <v>59989</v>
      </c>
      <c r="H417" s="83">
        <v>1085.568</v>
      </c>
      <c r="I417" s="83">
        <v>53.43</v>
      </c>
      <c r="J417" s="83">
        <v>152.04919999999998</v>
      </c>
      <c r="K417" s="83">
        <v>23.164300000000004</v>
      </c>
      <c r="L417" s="163">
        <f t="shared" si="18"/>
        <v>46.454500000000188</v>
      </c>
      <c r="M417" s="83">
        <v>1360.6660000000002</v>
      </c>
      <c r="N417">
        <f t="shared" si="20"/>
        <v>11075</v>
      </c>
    </row>
    <row r="418" spans="1:14" hidden="1">
      <c r="A418">
        <v>11076</v>
      </c>
      <c r="B418" s="83">
        <v>51203</v>
      </c>
      <c r="C418" s="83">
        <v>5264</v>
      </c>
      <c r="D418" s="83">
        <v>8140</v>
      </c>
      <c r="E418" s="83">
        <v>917</v>
      </c>
      <c r="F418" s="85">
        <f t="shared" si="19"/>
        <v>3398</v>
      </c>
      <c r="G418" s="83">
        <v>68922</v>
      </c>
      <c r="H418" s="83">
        <v>986.3</v>
      </c>
      <c r="I418" s="83">
        <v>67.101500000000001</v>
      </c>
      <c r="J418" s="83">
        <v>121.25580000000001</v>
      </c>
      <c r="K418" s="83">
        <v>114.7042</v>
      </c>
      <c r="L418" s="163">
        <f t="shared" si="18"/>
        <v>-80.460000000000008</v>
      </c>
      <c r="M418" s="83">
        <v>1208.9014999999999</v>
      </c>
      <c r="N418">
        <f t="shared" si="20"/>
        <v>11076</v>
      </c>
    </row>
    <row r="419" spans="1:14" hidden="1">
      <c r="A419">
        <v>11077</v>
      </c>
      <c r="B419" s="83">
        <v>53053</v>
      </c>
      <c r="C419" s="83">
        <v>2410</v>
      </c>
      <c r="D419" s="83">
        <v>4419</v>
      </c>
      <c r="E419" s="83">
        <v>1118</v>
      </c>
      <c r="F419" s="85">
        <f t="shared" si="19"/>
        <v>5438</v>
      </c>
      <c r="G419" s="83">
        <v>66438</v>
      </c>
      <c r="H419" s="83">
        <v>762.10969999999998</v>
      </c>
      <c r="I419" s="83">
        <v>13.1629</v>
      </c>
      <c r="J419" s="83">
        <v>54.9133</v>
      </c>
      <c r="K419" s="83">
        <v>13.742000000000001</v>
      </c>
      <c r="L419" s="163">
        <f t="shared" si="18"/>
        <v>41.820899999999867</v>
      </c>
      <c r="M419" s="83">
        <v>885.74879999999985</v>
      </c>
      <c r="N419">
        <f t="shared" si="20"/>
        <v>11077</v>
      </c>
    </row>
    <row r="420" spans="1:14" hidden="1">
      <c r="A420">
        <v>11078</v>
      </c>
      <c r="B420" s="83">
        <v>103097</v>
      </c>
      <c r="C420" s="83">
        <v>5345</v>
      </c>
      <c r="D420" s="83">
        <v>28538</v>
      </c>
      <c r="E420" s="83">
        <v>4079</v>
      </c>
      <c r="F420" s="85">
        <f t="shared" si="19"/>
        <v>9889</v>
      </c>
      <c r="G420" s="83">
        <v>150948</v>
      </c>
      <c r="H420" s="83">
        <v>3868.7932999999998</v>
      </c>
      <c r="I420" s="83">
        <v>111.90200000000002</v>
      </c>
      <c r="J420" s="83">
        <v>703.2097</v>
      </c>
      <c r="K420" s="83">
        <v>93.344100000000012</v>
      </c>
      <c r="L420" s="163">
        <f t="shared" si="18"/>
        <v>5012385.0785000008</v>
      </c>
      <c r="M420" s="83">
        <v>5017162.3276000004</v>
      </c>
      <c r="N420">
        <f t="shared" si="20"/>
        <v>11078</v>
      </c>
    </row>
    <row r="421" spans="1:14" hidden="1">
      <c r="A421">
        <v>11079</v>
      </c>
      <c r="B421" s="83">
        <v>33592</v>
      </c>
      <c r="C421" s="83">
        <v>1472</v>
      </c>
      <c r="D421" s="83">
        <v>6714</v>
      </c>
      <c r="E421" s="83">
        <v>853</v>
      </c>
      <c r="F421" s="85">
        <f t="shared" si="19"/>
        <v>1505</v>
      </c>
      <c r="G421" s="83">
        <v>44136</v>
      </c>
      <c r="H421" s="83">
        <v>638.04600000000005</v>
      </c>
      <c r="I421" s="83">
        <v>39.439</v>
      </c>
      <c r="J421" s="83">
        <v>87.093999999999994</v>
      </c>
      <c r="K421" s="83">
        <v>6.5860000000000003</v>
      </c>
      <c r="L421" s="163">
        <f t="shared" si="18"/>
        <v>54.516999999999982</v>
      </c>
      <c r="M421" s="83">
        <v>825.68200000000002</v>
      </c>
      <c r="N421">
        <f t="shared" si="20"/>
        <v>11079</v>
      </c>
    </row>
    <row r="422" spans="1:14" hidden="1">
      <c r="A422">
        <v>11080</v>
      </c>
      <c r="B422" s="83">
        <v>104620</v>
      </c>
      <c r="C422" s="83">
        <v>3280</v>
      </c>
      <c r="D422" s="83">
        <v>26519</v>
      </c>
      <c r="E422" s="83">
        <v>2507</v>
      </c>
      <c r="F422" s="85">
        <f t="shared" si="19"/>
        <v>-23453</v>
      </c>
      <c r="G422" s="83">
        <v>113473</v>
      </c>
      <c r="H422" s="83">
        <v>2225</v>
      </c>
      <c r="I422" s="83">
        <v>79</v>
      </c>
      <c r="J422" s="83">
        <v>502</v>
      </c>
      <c r="K422" s="83">
        <v>1</v>
      </c>
      <c r="L422" s="163">
        <f t="shared" si="18"/>
        <v>66</v>
      </c>
      <c r="M422" s="83">
        <v>2873</v>
      </c>
      <c r="N422">
        <f t="shared" si="20"/>
        <v>11080</v>
      </c>
    </row>
    <row r="423" spans="1:14" hidden="1">
      <c r="A423">
        <v>11081</v>
      </c>
      <c r="B423" s="83">
        <v>122267</v>
      </c>
      <c r="C423" s="83">
        <v>5745</v>
      </c>
      <c r="D423" s="83">
        <v>17089</v>
      </c>
      <c r="E423" s="83">
        <v>3464</v>
      </c>
      <c r="F423" s="85">
        <f t="shared" si="19"/>
        <v>8976</v>
      </c>
      <c r="G423" s="83">
        <v>157541</v>
      </c>
      <c r="H423" s="83">
        <v>4402.1776000000009</v>
      </c>
      <c r="I423" s="83">
        <v>156.3091</v>
      </c>
      <c r="J423" s="83">
        <v>373.37520000000001</v>
      </c>
      <c r="K423" s="83">
        <v>66.670999999999992</v>
      </c>
      <c r="L423" s="163">
        <f t="shared" si="18"/>
        <v>366.28739999999857</v>
      </c>
      <c r="M423" s="83">
        <v>5364.8202999999994</v>
      </c>
      <c r="N423">
        <f t="shared" si="20"/>
        <v>11081</v>
      </c>
    </row>
    <row r="424" spans="1:14" hidden="1">
      <c r="A424">
        <v>11082</v>
      </c>
      <c r="B424" s="83">
        <v>60573</v>
      </c>
      <c r="C424" s="83">
        <v>2115</v>
      </c>
      <c r="D424" s="83">
        <v>5758</v>
      </c>
      <c r="E424" s="83">
        <v>1476</v>
      </c>
      <c r="F424" s="85">
        <f t="shared" si="19"/>
        <v>3062</v>
      </c>
      <c r="G424" s="83">
        <v>72984</v>
      </c>
      <c r="H424" s="83">
        <v>1561.7665999999999</v>
      </c>
      <c r="I424" s="83">
        <v>34.859099999999998</v>
      </c>
      <c r="J424" s="83">
        <v>108.7915</v>
      </c>
      <c r="K424" s="83">
        <v>21.153799999999997</v>
      </c>
      <c r="L424" s="163">
        <f t="shared" si="18"/>
        <v>12.55249999999976</v>
      </c>
      <c r="M424" s="83">
        <v>1739.1234999999997</v>
      </c>
      <c r="N424">
        <f t="shared" si="20"/>
        <v>11082</v>
      </c>
    </row>
    <row r="425" spans="1:14" hidden="1">
      <c r="A425">
        <v>11083</v>
      </c>
      <c r="B425" s="83">
        <v>54340</v>
      </c>
      <c r="C425" s="83">
        <v>2481</v>
      </c>
      <c r="D425" s="83">
        <v>7412</v>
      </c>
      <c r="E425" s="83">
        <v>1389</v>
      </c>
      <c r="F425" s="85">
        <f t="shared" si="19"/>
        <v>5071</v>
      </c>
      <c r="G425" s="83">
        <v>70693</v>
      </c>
      <c r="H425" s="83">
        <v>1566.6478000000002</v>
      </c>
      <c r="I425" s="83">
        <v>71.485199999999992</v>
      </c>
      <c r="J425" s="83">
        <v>154.16650000000001</v>
      </c>
      <c r="K425" s="83">
        <v>12.422400000000001</v>
      </c>
      <c r="L425" s="163">
        <f t="shared" si="18"/>
        <v>62.790599999999849</v>
      </c>
      <c r="M425" s="83">
        <v>1867.5125</v>
      </c>
      <c r="N425">
        <f t="shared" si="20"/>
        <v>11083</v>
      </c>
    </row>
    <row r="426" spans="1:14" hidden="1">
      <c r="A426">
        <v>11084</v>
      </c>
      <c r="B426" s="83">
        <v>74070</v>
      </c>
      <c r="C426" s="83">
        <v>4122</v>
      </c>
      <c r="D426" s="83">
        <v>11638</v>
      </c>
      <c r="E426" s="83">
        <v>2504</v>
      </c>
      <c r="F426" s="85">
        <f t="shared" si="19"/>
        <v>1332</v>
      </c>
      <c r="G426" s="83">
        <v>93666</v>
      </c>
      <c r="H426" s="83">
        <v>2425.8681999999999</v>
      </c>
      <c r="I426" s="83">
        <v>73.509899999999988</v>
      </c>
      <c r="J426" s="83">
        <v>208.50029999999998</v>
      </c>
      <c r="K426" s="83">
        <v>54.672500000000007</v>
      </c>
      <c r="L426" s="163">
        <f t="shared" si="18"/>
        <v>77.476000000000852</v>
      </c>
      <c r="M426" s="83">
        <v>2840.0269000000008</v>
      </c>
      <c r="N426">
        <f t="shared" si="20"/>
        <v>11084</v>
      </c>
    </row>
    <row r="427" spans="1:14" hidden="1">
      <c r="A427">
        <v>11085</v>
      </c>
      <c r="B427" s="83">
        <v>64146</v>
      </c>
      <c r="C427" s="83">
        <v>3403</v>
      </c>
      <c r="D427" s="83">
        <v>5814</v>
      </c>
      <c r="E427" s="83">
        <v>1345</v>
      </c>
      <c r="F427" s="85">
        <f t="shared" si="19"/>
        <v>3714</v>
      </c>
      <c r="G427" s="83">
        <v>78422</v>
      </c>
      <c r="H427" s="83">
        <v>1273.5954999999999</v>
      </c>
      <c r="I427" s="83">
        <v>59.049800000000005</v>
      </c>
      <c r="J427" s="83">
        <v>75.929600000000008</v>
      </c>
      <c r="K427" s="83">
        <v>25.147600000000001</v>
      </c>
      <c r="L427" s="163">
        <f t="shared" si="18"/>
        <v>75.639300000000446</v>
      </c>
      <c r="M427" s="83">
        <v>1509.3618000000004</v>
      </c>
      <c r="N427">
        <f t="shared" si="20"/>
        <v>11085</v>
      </c>
    </row>
    <row r="428" spans="1:14" hidden="1">
      <c r="A428">
        <v>11086</v>
      </c>
      <c r="B428" s="83">
        <v>79232</v>
      </c>
      <c r="C428" s="83">
        <v>3244</v>
      </c>
      <c r="D428" s="83">
        <v>9588</v>
      </c>
      <c r="E428" s="83">
        <v>2719</v>
      </c>
      <c r="F428" s="85">
        <f t="shared" si="19"/>
        <v>3319</v>
      </c>
      <c r="G428" s="83">
        <v>98102</v>
      </c>
      <c r="H428" s="83">
        <v>1787.9267000000002</v>
      </c>
      <c r="I428" s="83">
        <v>50.843300000000013</v>
      </c>
      <c r="J428" s="83">
        <v>147.5898</v>
      </c>
      <c r="K428" s="83">
        <v>59.108899999999998</v>
      </c>
      <c r="L428" s="163">
        <f t="shared" si="18"/>
        <v>67.625999999999891</v>
      </c>
      <c r="M428" s="83">
        <v>2113.0947000000001</v>
      </c>
      <c r="N428">
        <f t="shared" si="20"/>
        <v>11086</v>
      </c>
    </row>
    <row r="429" spans="1:14" hidden="1">
      <c r="A429">
        <v>11087</v>
      </c>
      <c r="B429" s="83">
        <v>94576</v>
      </c>
      <c r="C429" s="83">
        <v>6591</v>
      </c>
      <c r="D429" s="83">
        <v>17581</v>
      </c>
      <c r="E429" s="83">
        <v>2173</v>
      </c>
      <c r="F429" s="85">
        <f t="shared" si="19"/>
        <v>2450</v>
      </c>
      <c r="G429" s="83">
        <v>123371</v>
      </c>
      <c r="H429" s="83">
        <v>3293.4000999999998</v>
      </c>
      <c r="I429" s="83">
        <v>332.63489999999996</v>
      </c>
      <c r="J429" s="83">
        <v>360.48079999999999</v>
      </c>
      <c r="K429" s="83">
        <v>51.88900000000001</v>
      </c>
      <c r="L429" s="163">
        <f t="shared" si="18"/>
        <v>123.20260000000002</v>
      </c>
      <c r="M429" s="83">
        <v>4161.6073999999999</v>
      </c>
      <c r="N429">
        <f t="shared" si="20"/>
        <v>11087</v>
      </c>
    </row>
    <row r="430" spans="1:14" hidden="1">
      <c r="A430">
        <v>11088</v>
      </c>
      <c r="B430" s="83">
        <v>46172</v>
      </c>
      <c r="C430" s="83">
        <v>3778</v>
      </c>
      <c r="D430" s="83">
        <v>7318</v>
      </c>
      <c r="E430" s="83">
        <v>928</v>
      </c>
      <c r="F430" s="85">
        <f t="shared" si="19"/>
        <v>1891</v>
      </c>
      <c r="G430" s="83">
        <v>60087</v>
      </c>
      <c r="H430" s="83">
        <v>656.72469999999987</v>
      </c>
      <c r="I430" s="83">
        <v>33.453299999999999</v>
      </c>
      <c r="J430" s="83">
        <v>89.231999999999999</v>
      </c>
      <c r="K430" s="83">
        <v>7.0913000000000013</v>
      </c>
      <c r="L430" s="163">
        <f t="shared" si="18"/>
        <v>37.558200000000184</v>
      </c>
      <c r="M430" s="83">
        <v>824.05950000000007</v>
      </c>
      <c r="N430">
        <f t="shared" si="20"/>
        <v>11088</v>
      </c>
    </row>
    <row r="431" spans="1:14">
      <c r="A431">
        <v>11089</v>
      </c>
      <c r="B431" s="83">
        <v>72444</v>
      </c>
      <c r="C431" s="83">
        <v>2305</v>
      </c>
      <c r="D431" s="83">
        <v>5174</v>
      </c>
      <c r="E431" s="83">
        <v>1215</v>
      </c>
      <c r="F431" s="85">
        <f t="shared" si="19"/>
        <v>4693</v>
      </c>
      <c r="G431" s="83">
        <v>85831</v>
      </c>
      <c r="H431" s="83">
        <v>1510.4881999999998</v>
      </c>
      <c r="I431" s="83">
        <v>57.0122</v>
      </c>
      <c r="J431" s="83">
        <v>57.259000000000007</v>
      </c>
      <c r="K431" s="83">
        <v>10.1915</v>
      </c>
      <c r="L431" s="165">
        <f t="shared" si="18"/>
        <v>-6.9888999999995693</v>
      </c>
      <c r="M431" s="83">
        <v>1627.9620000000002</v>
      </c>
      <c r="N431">
        <f t="shared" si="20"/>
        <v>11089</v>
      </c>
    </row>
    <row r="432" spans="1:14">
      <c r="A432">
        <v>11090</v>
      </c>
      <c r="B432" s="83">
        <v>48276</v>
      </c>
      <c r="C432" s="83">
        <v>2442</v>
      </c>
      <c r="D432" s="83">
        <v>6205</v>
      </c>
      <c r="E432" s="83">
        <v>1495</v>
      </c>
      <c r="F432" s="85">
        <f t="shared" si="19"/>
        <v>14342</v>
      </c>
      <c r="G432" s="83">
        <v>72760</v>
      </c>
      <c r="H432" s="83">
        <v>1321.5862999999999</v>
      </c>
      <c r="I432" s="83">
        <v>59.143299999999996</v>
      </c>
      <c r="J432" s="83">
        <v>93.144800000000004</v>
      </c>
      <c r="K432" s="83">
        <v>30.758100000000002</v>
      </c>
      <c r="L432" s="163">
        <f t="shared" si="18"/>
        <v>6.8763000000001107</v>
      </c>
      <c r="M432" s="83">
        <v>1511.5088000000001</v>
      </c>
      <c r="N432">
        <f t="shared" si="20"/>
        <v>11090</v>
      </c>
    </row>
    <row r="433" spans="1:14">
      <c r="A433">
        <v>11091</v>
      </c>
      <c r="B433" s="83">
        <v>97190</v>
      </c>
      <c r="C433" s="83">
        <v>5143</v>
      </c>
      <c r="D433" s="83">
        <v>16166</v>
      </c>
      <c r="E433" s="83">
        <v>2271</v>
      </c>
      <c r="F433" s="85">
        <f t="shared" si="19"/>
        <v>4509</v>
      </c>
      <c r="G433" s="83">
        <v>125279</v>
      </c>
      <c r="H433" s="83">
        <v>4180.3995999999997</v>
      </c>
      <c r="I433" s="83">
        <v>136.79070000000002</v>
      </c>
      <c r="J433" s="83">
        <v>566.00110000000006</v>
      </c>
      <c r="K433" s="83">
        <v>111.459</v>
      </c>
      <c r="L433" s="163">
        <f t="shared" si="18"/>
        <v>440.30999999999921</v>
      </c>
      <c r="M433" s="83">
        <v>5434.960399999999</v>
      </c>
      <c r="N433">
        <f t="shared" si="20"/>
        <v>11091</v>
      </c>
    </row>
    <row r="434" spans="1:14">
      <c r="A434">
        <v>11092</v>
      </c>
      <c r="B434" s="83">
        <v>86959</v>
      </c>
      <c r="C434" s="83">
        <v>6241</v>
      </c>
      <c r="D434" s="83">
        <v>13415</v>
      </c>
      <c r="E434" s="83">
        <v>2161</v>
      </c>
      <c r="F434" s="85">
        <f t="shared" si="19"/>
        <v>6593</v>
      </c>
      <c r="G434" s="83">
        <v>115369</v>
      </c>
      <c r="H434" s="83">
        <v>2853.0055000000002</v>
      </c>
      <c r="I434" s="83">
        <v>202.07040000000001</v>
      </c>
      <c r="J434" s="83">
        <v>457.61750000000006</v>
      </c>
      <c r="K434" s="83">
        <v>80.6751</v>
      </c>
      <c r="L434" s="163">
        <f t="shared" si="18"/>
        <v>994.65109999999925</v>
      </c>
      <c r="M434" s="83">
        <v>4588.0195999999996</v>
      </c>
      <c r="N434">
        <f t="shared" si="20"/>
        <v>11092</v>
      </c>
    </row>
    <row r="435" spans="1:14">
      <c r="A435">
        <v>11093</v>
      </c>
      <c r="B435" s="83">
        <v>61798</v>
      </c>
      <c r="C435" s="83">
        <v>3026</v>
      </c>
      <c r="D435" s="83">
        <v>9944</v>
      </c>
      <c r="E435" s="83">
        <v>1601</v>
      </c>
      <c r="F435" s="85">
        <f t="shared" si="19"/>
        <v>3110</v>
      </c>
      <c r="G435" s="83">
        <v>79479</v>
      </c>
      <c r="H435" s="83">
        <v>1047.5008</v>
      </c>
      <c r="I435" s="83">
        <v>39.889099999999999</v>
      </c>
      <c r="J435" s="83">
        <v>140.352</v>
      </c>
      <c r="K435" s="83">
        <v>9.017100000000001</v>
      </c>
      <c r="L435" s="163">
        <f t="shared" si="18"/>
        <v>23.596099999999979</v>
      </c>
      <c r="M435" s="83">
        <v>1260.3551</v>
      </c>
      <c r="N435">
        <f t="shared" si="20"/>
        <v>11093</v>
      </c>
    </row>
    <row r="436" spans="1:14">
      <c r="A436">
        <v>11094</v>
      </c>
      <c r="B436" s="83">
        <v>23809</v>
      </c>
      <c r="C436" s="83">
        <v>1057</v>
      </c>
      <c r="D436" s="83">
        <v>3163</v>
      </c>
      <c r="E436" s="83">
        <v>897</v>
      </c>
      <c r="F436" s="85">
        <f t="shared" si="19"/>
        <v>1461</v>
      </c>
      <c r="G436" s="83">
        <v>30387</v>
      </c>
      <c r="H436" s="83">
        <v>381.04899999999998</v>
      </c>
      <c r="I436" s="83">
        <v>16.361999999999998</v>
      </c>
      <c r="J436" s="83">
        <v>32.221400000000003</v>
      </c>
      <c r="K436" s="83">
        <v>17.337599999999998</v>
      </c>
      <c r="L436" s="163">
        <f t="shared" si="18"/>
        <v>8.9230000000000551</v>
      </c>
      <c r="M436" s="83">
        <v>455.89300000000003</v>
      </c>
      <c r="N436">
        <f t="shared" si="20"/>
        <v>11094</v>
      </c>
    </row>
    <row r="437" spans="1:14">
      <c r="A437">
        <v>11095</v>
      </c>
      <c r="B437" s="83">
        <v>166094</v>
      </c>
      <c r="C437" s="83">
        <v>13201</v>
      </c>
      <c r="D437" s="83">
        <v>24829</v>
      </c>
      <c r="E437" s="83">
        <v>5792</v>
      </c>
      <c r="F437" s="85">
        <f t="shared" si="19"/>
        <v>7326</v>
      </c>
      <c r="G437" s="83">
        <v>217242</v>
      </c>
      <c r="H437" s="83">
        <v>8156.9736999999986</v>
      </c>
      <c r="I437" s="83">
        <v>439.44080000000002</v>
      </c>
      <c r="J437" s="83">
        <v>721.50150000000008</v>
      </c>
      <c r="K437" s="83">
        <v>190.43099999999998</v>
      </c>
      <c r="L437" s="163">
        <f t="shared" si="18"/>
        <v>503.51099999999957</v>
      </c>
      <c r="M437" s="83">
        <v>10011.857999999998</v>
      </c>
      <c r="N437">
        <f t="shared" si="20"/>
        <v>11095</v>
      </c>
    </row>
    <row r="438" spans="1:14">
      <c r="A438">
        <v>11096</v>
      </c>
      <c r="B438" s="83">
        <v>63502</v>
      </c>
      <c r="C438" s="83">
        <v>3008</v>
      </c>
      <c r="D438" s="83">
        <v>6495</v>
      </c>
      <c r="E438" s="83">
        <v>1575</v>
      </c>
      <c r="F438" s="85">
        <f t="shared" si="19"/>
        <v>12901</v>
      </c>
      <c r="G438" s="83">
        <v>87481</v>
      </c>
      <c r="H438" s="83">
        <v>1276.8094999999998</v>
      </c>
      <c r="I438" s="83">
        <v>48.846699999999998</v>
      </c>
      <c r="J438" s="83">
        <v>84.463700000000003</v>
      </c>
      <c r="K438" s="83">
        <v>17.28</v>
      </c>
      <c r="L438" s="163">
        <f t="shared" si="18"/>
        <v>51.220000000000297</v>
      </c>
      <c r="M438" s="83">
        <v>1478.6199000000001</v>
      </c>
      <c r="N438">
        <f t="shared" si="20"/>
        <v>11096</v>
      </c>
    </row>
    <row r="439" spans="1:14">
      <c r="A439">
        <v>11097</v>
      </c>
      <c r="B439" s="83">
        <v>100682</v>
      </c>
      <c r="C439" s="83">
        <v>4719</v>
      </c>
      <c r="D439" s="83">
        <v>11171</v>
      </c>
      <c r="E439" s="83">
        <v>1894</v>
      </c>
      <c r="F439" s="85">
        <f t="shared" si="19"/>
        <v>4869</v>
      </c>
      <c r="G439" s="83">
        <v>123335</v>
      </c>
      <c r="H439" s="83">
        <v>2409.9630999999999</v>
      </c>
      <c r="I439" s="83">
        <v>122.7389</v>
      </c>
      <c r="J439" s="83">
        <v>119.9973</v>
      </c>
      <c r="K439" s="83">
        <v>32.8065</v>
      </c>
      <c r="L439" s="163">
        <f t="shared" si="18"/>
        <v>73.578300000000098</v>
      </c>
      <c r="M439" s="83">
        <v>2759.0841</v>
      </c>
      <c r="N439">
        <f t="shared" si="20"/>
        <v>11097</v>
      </c>
    </row>
    <row r="440" spans="1:14">
      <c r="A440">
        <v>11098</v>
      </c>
      <c r="B440" s="83">
        <v>108040</v>
      </c>
      <c r="C440" s="83">
        <v>5323</v>
      </c>
      <c r="D440" s="83">
        <v>12767</v>
      </c>
      <c r="E440" s="83">
        <v>2360</v>
      </c>
      <c r="F440" s="85">
        <f t="shared" si="19"/>
        <v>6218</v>
      </c>
      <c r="G440" s="83">
        <v>134708</v>
      </c>
      <c r="H440" s="83">
        <v>3367.2404999999999</v>
      </c>
      <c r="I440" s="83">
        <v>149.16479999999999</v>
      </c>
      <c r="J440" s="83">
        <v>323.08409999999998</v>
      </c>
      <c r="K440" s="83">
        <v>72.660399999999996</v>
      </c>
      <c r="L440" s="163">
        <f t="shared" si="18"/>
        <v>108.03110000000042</v>
      </c>
      <c r="M440" s="83">
        <v>4020.1809000000003</v>
      </c>
      <c r="N440">
        <f t="shared" si="20"/>
        <v>11098</v>
      </c>
    </row>
    <row r="441" spans="1:14">
      <c r="A441">
        <v>11099</v>
      </c>
      <c r="B441" s="83">
        <v>52692</v>
      </c>
      <c r="C441" s="83">
        <v>2742</v>
      </c>
      <c r="D441" s="83">
        <v>5124</v>
      </c>
      <c r="E441" s="83">
        <v>1031</v>
      </c>
      <c r="F441" s="164">
        <f t="shared" si="19"/>
        <v>-6549</v>
      </c>
      <c r="G441" s="83">
        <v>55040</v>
      </c>
      <c r="H441" s="83">
        <v>1132.249</v>
      </c>
      <c r="I441" s="83">
        <v>44.929200000000009</v>
      </c>
      <c r="J441" s="83">
        <v>98.38000000000001</v>
      </c>
      <c r="K441" s="83">
        <v>18.608200000000004</v>
      </c>
      <c r="L441" s="163">
        <f t="shared" si="18"/>
        <v>51.052499999999803</v>
      </c>
      <c r="M441" s="83">
        <v>1345.2188999999998</v>
      </c>
      <c r="N441">
        <f t="shared" si="20"/>
        <v>11099</v>
      </c>
    </row>
    <row r="442" spans="1:14">
      <c r="A442">
        <v>11100</v>
      </c>
      <c r="B442" s="83">
        <v>35534</v>
      </c>
      <c r="C442" s="83">
        <v>2576</v>
      </c>
      <c r="D442" s="83">
        <v>3673</v>
      </c>
      <c r="E442" s="83">
        <v>544</v>
      </c>
      <c r="F442" s="85">
        <f t="shared" si="19"/>
        <v>2938</v>
      </c>
      <c r="G442" s="83">
        <v>45265</v>
      </c>
      <c r="H442" s="83">
        <v>916.5231</v>
      </c>
      <c r="I442" s="83">
        <v>42.018299999999996</v>
      </c>
      <c r="J442" s="83">
        <v>63.822099999999999</v>
      </c>
      <c r="K442" s="83">
        <v>13.8353</v>
      </c>
      <c r="L442" s="163">
        <f t="shared" si="18"/>
        <v>19.059699999999918</v>
      </c>
      <c r="M442" s="83">
        <v>1055.2584999999999</v>
      </c>
      <c r="N442">
        <f t="shared" si="20"/>
        <v>11100</v>
      </c>
    </row>
    <row r="443" spans="1:14">
      <c r="A443">
        <v>11101</v>
      </c>
      <c r="B443" s="83">
        <v>67899</v>
      </c>
      <c r="C443" s="83">
        <v>3147</v>
      </c>
      <c r="D443" s="83">
        <v>11040</v>
      </c>
      <c r="E443" s="83">
        <v>1695</v>
      </c>
      <c r="F443" s="85">
        <f t="shared" si="19"/>
        <v>171</v>
      </c>
      <c r="G443" s="83">
        <v>83952</v>
      </c>
      <c r="H443" s="83">
        <v>1375.1196</v>
      </c>
      <c r="I443" s="83">
        <v>53.40270000000001</v>
      </c>
      <c r="J443" s="83">
        <v>144.95580000000001</v>
      </c>
      <c r="K443" s="83">
        <v>18.583299999999998</v>
      </c>
      <c r="L443" s="163">
        <f t="shared" si="18"/>
        <v>26.943999999999999</v>
      </c>
      <c r="M443" s="83">
        <v>1619.0054</v>
      </c>
      <c r="N443">
        <f t="shared" si="20"/>
        <v>11101</v>
      </c>
    </row>
    <row r="444" spans="1:14">
      <c r="A444">
        <v>11102</v>
      </c>
      <c r="B444" s="83">
        <v>63636</v>
      </c>
      <c r="C444" s="83">
        <v>2163</v>
      </c>
      <c r="D444" s="83">
        <v>4796</v>
      </c>
      <c r="E444" s="83">
        <v>1073</v>
      </c>
      <c r="F444" s="85">
        <f t="shared" si="19"/>
        <v>1938</v>
      </c>
      <c r="G444" s="83">
        <v>73606</v>
      </c>
      <c r="H444" s="83">
        <v>1044.7095000000002</v>
      </c>
      <c r="I444" s="83">
        <v>31.919499999999999</v>
      </c>
      <c r="J444" s="83">
        <v>40.942500000000003</v>
      </c>
      <c r="K444" s="83">
        <v>12.8246</v>
      </c>
      <c r="L444" s="163">
        <f t="shared" si="18"/>
        <v>41.211099999999988</v>
      </c>
      <c r="M444" s="83">
        <v>1171.6072000000001</v>
      </c>
      <c r="N444">
        <f t="shared" si="20"/>
        <v>11102</v>
      </c>
    </row>
    <row r="445" spans="1:14">
      <c r="A445">
        <v>11103</v>
      </c>
      <c r="B445" s="83">
        <v>55784</v>
      </c>
      <c r="C445" s="83">
        <v>2649</v>
      </c>
      <c r="D445" s="83">
        <v>4117</v>
      </c>
      <c r="E445" s="83">
        <v>848</v>
      </c>
      <c r="F445" s="85">
        <f t="shared" si="19"/>
        <v>2956</v>
      </c>
      <c r="G445" s="83">
        <v>66354</v>
      </c>
      <c r="H445" s="83">
        <v>1244.0715</v>
      </c>
      <c r="I445" s="83">
        <v>54.782899999999998</v>
      </c>
      <c r="J445" s="83">
        <v>64.591800000000006</v>
      </c>
      <c r="K445" s="83">
        <v>5.6658999999999997</v>
      </c>
      <c r="L445" s="163">
        <f t="shared" si="18"/>
        <v>22.259999999999799</v>
      </c>
      <c r="M445" s="83">
        <v>1391.3720999999998</v>
      </c>
      <c r="N445">
        <f t="shared" si="20"/>
        <v>11103</v>
      </c>
    </row>
    <row r="446" spans="1:14">
      <c r="A446">
        <v>11104</v>
      </c>
      <c r="B446" s="83">
        <v>77369</v>
      </c>
      <c r="C446" s="83">
        <v>3144</v>
      </c>
      <c r="D446" s="83">
        <v>9141</v>
      </c>
      <c r="E446" s="83">
        <v>1447</v>
      </c>
      <c r="F446" s="85">
        <f t="shared" si="19"/>
        <v>5506</v>
      </c>
      <c r="G446" s="83">
        <v>96607</v>
      </c>
      <c r="H446" s="83">
        <v>948.08629999999994</v>
      </c>
      <c r="I446" s="83">
        <v>18.227100000000004</v>
      </c>
      <c r="J446" s="83">
        <v>57.194199999999995</v>
      </c>
      <c r="K446" s="83">
        <v>4180.9308000000001</v>
      </c>
      <c r="L446" s="165">
        <f t="shared" si="18"/>
        <v>-4134.3360000000002</v>
      </c>
      <c r="M446" s="83">
        <v>1070.1024</v>
      </c>
      <c r="N446">
        <f t="shared" si="20"/>
        <v>11104</v>
      </c>
    </row>
    <row r="447" spans="1:14">
      <c r="A447">
        <v>11105</v>
      </c>
      <c r="B447" s="83">
        <v>58844</v>
      </c>
      <c r="C447" s="83">
        <v>2775</v>
      </c>
      <c r="D447" s="83">
        <v>8724</v>
      </c>
      <c r="E447" s="83">
        <v>930</v>
      </c>
      <c r="F447" s="85">
        <f t="shared" si="19"/>
        <v>4951</v>
      </c>
      <c r="G447" s="83">
        <v>76224</v>
      </c>
      <c r="H447" s="83">
        <v>821.56639999999993</v>
      </c>
      <c r="I447" s="83">
        <v>32.895200000000003</v>
      </c>
      <c r="J447" s="83">
        <v>86.659499999999994</v>
      </c>
      <c r="K447" s="83">
        <v>10.9963</v>
      </c>
      <c r="L447" s="163">
        <f t="shared" si="18"/>
        <v>137.68480000000019</v>
      </c>
      <c r="M447" s="83">
        <v>1089.8022000000001</v>
      </c>
      <c r="N447">
        <f t="shared" si="20"/>
        <v>11105</v>
      </c>
    </row>
    <row r="448" spans="1:14">
      <c r="A448">
        <v>11106</v>
      </c>
      <c r="B448" s="83">
        <v>47361</v>
      </c>
      <c r="C448" s="83">
        <v>2600</v>
      </c>
      <c r="D448" s="83">
        <v>6869</v>
      </c>
      <c r="E448" s="83">
        <v>1026</v>
      </c>
      <c r="F448" s="85">
        <f t="shared" si="19"/>
        <v>20929</v>
      </c>
      <c r="G448" s="83">
        <v>78785</v>
      </c>
      <c r="H448" s="83">
        <v>806.33269999999993</v>
      </c>
      <c r="I448" s="83">
        <v>26.699300000000001</v>
      </c>
      <c r="J448" s="83">
        <v>110.9657</v>
      </c>
      <c r="K448" s="83">
        <v>11.240600000000001</v>
      </c>
      <c r="L448" s="163">
        <f t="shared" si="18"/>
        <v>205.54079999999982</v>
      </c>
      <c r="M448" s="83">
        <v>1160.7790999999997</v>
      </c>
      <c r="N448">
        <f t="shared" si="20"/>
        <v>11106</v>
      </c>
    </row>
    <row r="449" spans="1:14">
      <c r="A449">
        <v>11107</v>
      </c>
      <c r="B449" s="83">
        <v>37919</v>
      </c>
      <c r="C449" s="83">
        <v>2088</v>
      </c>
      <c r="D449" s="83">
        <v>2805</v>
      </c>
      <c r="E449" s="83">
        <v>376</v>
      </c>
      <c r="F449" s="85">
        <f t="shared" si="19"/>
        <v>1565</v>
      </c>
      <c r="G449" s="83">
        <v>44753</v>
      </c>
      <c r="H449" s="166">
        <v>5405976.7873000009</v>
      </c>
      <c r="I449" s="83">
        <v>14.477400000000001</v>
      </c>
      <c r="J449" s="83">
        <v>32.110200000000006</v>
      </c>
      <c r="K449" s="83">
        <v>2.1402999999999999</v>
      </c>
      <c r="L449" s="165">
        <f t="shared" si="18"/>
        <v>-5405341.043300001</v>
      </c>
      <c r="M449" s="83">
        <v>684.47190000000001</v>
      </c>
      <c r="N449">
        <f t="shared" si="20"/>
        <v>11107</v>
      </c>
    </row>
    <row r="450" spans="1:14">
      <c r="A450">
        <v>11108</v>
      </c>
      <c r="B450" s="83">
        <v>67453</v>
      </c>
      <c r="C450" s="83">
        <v>4171</v>
      </c>
      <c r="D450" s="83">
        <v>15394</v>
      </c>
      <c r="E450" s="83">
        <v>1888</v>
      </c>
      <c r="F450" s="85">
        <f t="shared" si="19"/>
        <v>4371</v>
      </c>
      <c r="G450" s="83">
        <v>93277</v>
      </c>
      <c r="H450" s="83">
        <v>1081.6972000000001</v>
      </c>
      <c r="I450" s="83">
        <v>43.162999999999997</v>
      </c>
      <c r="J450" s="83">
        <v>139.99199999999999</v>
      </c>
      <c r="K450" s="83">
        <v>27.855999999999998</v>
      </c>
      <c r="L450" s="163">
        <f t="shared" si="18"/>
        <v>32.894899999999751</v>
      </c>
      <c r="M450" s="83">
        <v>1325.6030999999998</v>
      </c>
      <c r="N450">
        <f t="shared" si="20"/>
        <v>11108</v>
      </c>
    </row>
    <row r="451" spans="1:14">
      <c r="A451">
        <v>11109</v>
      </c>
      <c r="B451" s="83">
        <v>80948</v>
      </c>
      <c r="C451" s="83">
        <v>4012</v>
      </c>
      <c r="D451" s="83">
        <v>8533</v>
      </c>
      <c r="E451" s="83">
        <v>1052</v>
      </c>
      <c r="F451" s="85">
        <f t="shared" si="19"/>
        <v>2229</v>
      </c>
      <c r="G451" s="83">
        <v>96774</v>
      </c>
      <c r="H451" s="83">
        <v>1729.6878999999999</v>
      </c>
      <c r="I451" s="83">
        <v>63.964700000000001</v>
      </c>
      <c r="J451" s="83">
        <v>126.5954</v>
      </c>
      <c r="K451" s="83">
        <v>14.017199999999999</v>
      </c>
      <c r="L451" s="163">
        <f t="shared" ref="L451:L514" si="21">M451-H451-I451-J451-K451</f>
        <v>107.48660000000011</v>
      </c>
      <c r="M451" s="83">
        <v>2041.7518</v>
      </c>
      <c r="N451">
        <f t="shared" si="20"/>
        <v>11109</v>
      </c>
    </row>
    <row r="452" spans="1:14">
      <c r="A452">
        <v>11110</v>
      </c>
      <c r="B452" s="83">
        <v>104259</v>
      </c>
      <c r="C452" s="83">
        <v>3146</v>
      </c>
      <c r="D452" s="83">
        <v>10495</v>
      </c>
      <c r="E452" s="83">
        <v>2048</v>
      </c>
      <c r="F452" s="85">
        <f t="shared" ref="F452:F515" si="22">G452-B452-C452-D452-E452</f>
        <v>5531</v>
      </c>
      <c r="G452" s="83">
        <v>125479</v>
      </c>
      <c r="H452" s="83">
        <v>2706.5258000000003</v>
      </c>
      <c r="I452" s="83">
        <v>72.622399999999999</v>
      </c>
      <c r="J452" s="83">
        <v>177.49959999999999</v>
      </c>
      <c r="K452" s="83">
        <v>29.575700000000005</v>
      </c>
      <c r="L452" s="163">
        <f t="shared" si="21"/>
        <v>249.28109999999944</v>
      </c>
      <c r="M452" s="83">
        <v>3235.5045999999998</v>
      </c>
      <c r="N452">
        <f t="shared" ref="N452:N515" si="23">INT(A452)</f>
        <v>11110</v>
      </c>
    </row>
    <row r="453" spans="1:14">
      <c r="A453">
        <v>11111</v>
      </c>
      <c r="B453" s="83">
        <v>84590</v>
      </c>
      <c r="C453" s="83">
        <v>3501</v>
      </c>
      <c r="D453" s="83">
        <v>7104</v>
      </c>
      <c r="E453" s="83">
        <v>1115</v>
      </c>
      <c r="F453" s="85">
        <f t="shared" si="22"/>
        <v>2831</v>
      </c>
      <c r="G453" s="83">
        <v>99141</v>
      </c>
      <c r="H453" s="83">
        <v>1177.9875</v>
      </c>
      <c r="I453" s="83">
        <v>50.989199999999997</v>
      </c>
      <c r="J453" s="83">
        <v>53.320299999999996</v>
      </c>
      <c r="K453" s="83">
        <v>12.662300000000002</v>
      </c>
      <c r="L453" s="163">
        <f t="shared" si="21"/>
        <v>34.249699999999883</v>
      </c>
      <c r="M453" s="83">
        <v>1329.2089999999998</v>
      </c>
      <c r="N453">
        <f t="shared" si="23"/>
        <v>11111</v>
      </c>
    </row>
    <row r="454" spans="1:14">
      <c r="A454">
        <v>11112</v>
      </c>
      <c r="B454" s="83">
        <v>80293</v>
      </c>
      <c r="C454" s="83">
        <v>3504</v>
      </c>
      <c r="D454" s="83">
        <v>4600</v>
      </c>
      <c r="E454" s="83">
        <v>986</v>
      </c>
      <c r="F454" s="85">
        <f t="shared" si="22"/>
        <v>1770</v>
      </c>
      <c r="G454" s="83">
        <v>91153</v>
      </c>
      <c r="H454" s="83">
        <v>1205.2380000000003</v>
      </c>
      <c r="I454" s="83">
        <v>37.843499999999992</v>
      </c>
      <c r="J454" s="83">
        <v>38.476199999999999</v>
      </c>
      <c r="K454" s="83">
        <v>7.5457000000000001</v>
      </c>
      <c r="L454" s="163">
        <f t="shared" si="21"/>
        <v>39.951699999999761</v>
      </c>
      <c r="M454" s="83">
        <v>1329.0551</v>
      </c>
      <c r="N454">
        <f t="shared" si="23"/>
        <v>11112</v>
      </c>
    </row>
    <row r="455" spans="1:14" hidden="1">
      <c r="A455">
        <v>11113</v>
      </c>
      <c r="B455" s="83">
        <v>51252</v>
      </c>
      <c r="C455" s="83">
        <v>3090</v>
      </c>
      <c r="D455" s="83">
        <v>9093</v>
      </c>
      <c r="E455" s="83">
        <v>1011</v>
      </c>
      <c r="F455" s="85">
        <f t="shared" si="22"/>
        <v>0</v>
      </c>
      <c r="G455" s="83">
        <v>64446</v>
      </c>
      <c r="H455" s="83">
        <v>1187.3414999999998</v>
      </c>
      <c r="I455" s="83">
        <v>34.0886</v>
      </c>
      <c r="J455" s="83">
        <v>102.4006</v>
      </c>
      <c r="K455" s="83">
        <v>11.743100000000002</v>
      </c>
      <c r="L455" s="163">
        <f t="shared" si="21"/>
        <v>1.2164000000001458</v>
      </c>
      <c r="M455" s="83">
        <v>1336.7901999999999</v>
      </c>
      <c r="N455">
        <f t="shared" si="23"/>
        <v>11113</v>
      </c>
    </row>
    <row r="456" spans="1:14" hidden="1">
      <c r="A456">
        <v>11114</v>
      </c>
      <c r="B456" s="83">
        <v>40324</v>
      </c>
      <c r="C456" s="83">
        <v>2424</v>
      </c>
      <c r="D456" s="83">
        <v>6788</v>
      </c>
      <c r="E456" s="83">
        <v>1478</v>
      </c>
      <c r="F456" s="85">
        <f t="shared" si="22"/>
        <v>5581</v>
      </c>
      <c r="G456" s="83">
        <v>56595</v>
      </c>
      <c r="H456" s="83">
        <v>1097.6999999999998</v>
      </c>
      <c r="I456" s="83">
        <v>38.200000000000003</v>
      </c>
      <c r="J456" s="83">
        <v>119.95</v>
      </c>
      <c r="K456" s="83">
        <v>11.48</v>
      </c>
      <c r="L456" s="163">
        <f t="shared" si="21"/>
        <v>6.8300000000000445</v>
      </c>
      <c r="M456" s="83">
        <v>1274.1599999999999</v>
      </c>
      <c r="N456">
        <f t="shared" si="23"/>
        <v>11114</v>
      </c>
    </row>
    <row r="457" spans="1:14" hidden="1">
      <c r="A457">
        <v>11115</v>
      </c>
      <c r="B457" s="83">
        <v>47429</v>
      </c>
      <c r="C457" s="83">
        <v>1660</v>
      </c>
      <c r="D457" s="83">
        <v>3231</v>
      </c>
      <c r="E457" s="83">
        <v>736</v>
      </c>
      <c r="F457" s="85">
        <f t="shared" si="22"/>
        <v>2153</v>
      </c>
      <c r="G457" s="83">
        <v>55209</v>
      </c>
      <c r="H457" s="83">
        <v>1077.4657</v>
      </c>
      <c r="I457" s="83">
        <v>21.391299999999998</v>
      </c>
      <c r="J457" s="83">
        <v>53.27089999999999</v>
      </c>
      <c r="K457" s="83">
        <v>13.997999999999999</v>
      </c>
      <c r="L457" s="163">
        <f t="shared" si="21"/>
        <v>216.54099999999977</v>
      </c>
      <c r="M457" s="83">
        <v>1382.6668999999997</v>
      </c>
      <c r="N457">
        <f t="shared" si="23"/>
        <v>11115</v>
      </c>
    </row>
    <row r="458" spans="1:14" hidden="1">
      <c r="A458">
        <v>11116</v>
      </c>
      <c r="B458" s="83">
        <v>50363</v>
      </c>
      <c r="C458" s="83">
        <v>3106</v>
      </c>
      <c r="D458" s="83">
        <v>12258</v>
      </c>
      <c r="E458" s="83">
        <v>1585</v>
      </c>
      <c r="F458" s="85">
        <f t="shared" si="22"/>
        <v>4012</v>
      </c>
      <c r="G458" s="83">
        <v>71324</v>
      </c>
      <c r="H458" s="83">
        <v>971.32280000000003</v>
      </c>
      <c r="I458" s="83">
        <v>40.499600000000001</v>
      </c>
      <c r="J458" s="83">
        <v>122.2663</v>
      </c>
      <c r="K458" s="83">
        <v>28.234200000000001</v>
      </c>
      <c r="L458" s="163">
        <f t="shared" si="21"/>
        <v>35.388800000000046</v>
      </c>
      <c r="M458" s="83">
        <v>1197.7117000000001</v>
      </c>
      <c r="N458">
        <f t="shared" si="23"/>
        <v>11116</v>
      </c>
    </row>
    <row r="459" spans="1:14" hidden="1">
      <c r="A459">
        <v>11117</v>
      </c>
      <c r="B459" s="83">
        <v>33727</v>
      </c>
      <c r="C459" s="83">
        <v>3858</v>
      </c>
      <c r="D459" s="83">
        <v>4435</v>
      </c>
      <c r="E459" s="83">
        <v>522</v>
      </c>
      <c r="F459" s="85">
        <f t="shared" si="22"/>
        <v>3919</v>
      </c>
      <c r="G459" s="83">
        <v>46461</v>
      </c>
      <c r="H459" s="83">
        <v>861.38000000000011</v>
      </c>
      <c r="I459" s="83">
        <v>53.092700000000008</v>
      </c>
      <c r="J459" s="83">
        <v>58.178200000000004</v>
      </c>
      <c r="K459" s="83">
        <v>11.148299999999999</v>
      </c>
      <c r="L459" s="163">
        <f t="shared" si="21"/>
        <v>54.774399999999822</v>
      </c>
      <c r="M459" s="83">
        <v>1038.5735999999999</v>
      </c>
      <c r="N459">
        <f t="shared" si="23"/>
        <v>11117</v>
      </c>
    </row>
    <row r="460" spans="1:14" hidden="1">
      <c r="A460">
        <v>11118</v>
      </c>
      <c r="B460" s="83">
        <v>42212</v>
      </c>
      <c r="C460" s="83">
        <v>2690</v>
      </c>
      <c r="D460" s="83">
        <v>12462</v>
      </c>
      <c r="E460" s="83">
        <v>1726</v>
      </c>
      <c r="F460" s="85">
        <f t="shared" si="22"/>
        <v>3872</v>
      </c>
      <c r="G460" s="83">
        <v>62962</v>
      </c>
      <c r="H460" s="83">
        <v>1143.8661999999999</v>
      </c>
      <c r="I460" s="83">
        <v>46.358999999999995</v>
      </c>
      <c r="J460" s="83">
        <v>296.80940000000004</v>
      </c>
      <c r="K460" s="83">
        <v>36.005099999999999</v>
      </c>
      <c r="L460" s="163">
        <f t="shared" si="21"/>
        <v>47.241100000000046</v>
      </c>
      <c r="M460" s="83">
        <v>1570.2808</v>
      </c>
      <c r="N460">
        <f t="shared" si="23"/>
        <v>11118</v>
      </c>
    </row>
    <row r="461" spans="1:14" hidden="1">
      <c r="A461">
        <v>11119</v>
      </c>
      <c r="B461" s="83">
        <v>239929</v>
      </c>
      <c r="C461" s="83">
        <v>13083</v>
      </c>
      <c r="D461" s="83">
        <v>31021</v>
      </c>
      <c r="E461" s="83">
        <v>4572</v>
      </c>
      <c r="F461" s="85">
        <f t="shared" si="22"/>
        <v>31906</v>
      </c>
      <c r="G461" s="83">
        <v>320511</v>
      </c>
      <c r="H461" s="83">
        <v>9673.2606999999989</v>
      </c>
      <c r="I461" s="83">
        <v>166.9744</v>
      </c>
      <c r="J461" s="83">
        <v>731.08490000000006</v>
      </c>
      <c r="K461" s="83">
        <v>89504.287700000001</v>
      </c>
      <c r="L461" s="163">
        <f t="shared" si="21"/>
        <v>-88384.869000000006</v>
      </c>
      <c r="M461" s="83">
        <v>11690.738699999998</v>
      </c>
      <c r="N461">
        <f t="shared" si="23"/>
        <v>11119</v>
      </c>
    </row>
    <row r="462" spans="1:14" hidden="1">
      <c r="A462">
        <v>11120</v>
      </c>
      <c r="B462" s="83">
        <v>71186</v>
      </c>
      <c r="C462" s="83">
        <v>3034</v>
      </c>
      <c r="D462" s="83">
        <v>9533</v>
      </c>
      <c r="E462" s="83">
        <v>1642</v>
      </c>
      <c r="F462" s="85">
        <f t="shared" si="22"/>
        <v>14782</v>
      </c>
      <c r="G462" s="83">
        <v>100177</v>
      </c>
      <c r="H462" s="83">
        <v>1362.1388999999999</v>
      </c>
      <c r="I462" s="83">
        <v>15.735800000000001</v>
      </c>
      <c r="J462" s="83">
        <v>43.510600000000004</v>
      </c>
      <c r="K462" s="83">
        <v>11.6486</v>
      </c>
      <c r="L462" s="163">
        <f t="shared" si="21"/>
        <v>147.91930000000022</v>
      </c>
      <c r="M462" s="83">
        <v>1580.9532000000002</v>
      </c>
      <c r="N462">
        <f t="shared" si="23"/>
        <v>11120</v>
      </c>
    </row>
    <row r="463" spans="1:14" hidden="1">
      <c r="A463">
        <v>11121</v>
      </c>
      <c r="B463" s="83">
        <v>95941</v>
      </c>
      <c r="C463" s="83">
        <v>3187</v>
      </c>
      <c r="D463" s="83">
        <v>19737</v>
      </c>
      <c r="E463" s="83">
        <v>2361</v>
      </c>
      <c r="F463" s="85">
        <f t="shared" si="22"/>
        <v>17811</v>
      </c>
      <c r="G463" s="83">
        <v>139037</v>
      </c>
      <c r="H463" s="83">
        <v>2514.4310000000005</v>
      </c>
      <c r="I463" s="83">
        <v>55.323000000000008</v>
      </c>
      <c r="J463" s="83">
        <v>93.272999999999996</v>
      </c>
      <c r="K463" s="83">
        <v>41.271999999999998</v>
      </c>
      <c r="L463" s="163">
        <f t="shared" si="21"/>
        <v>762.64399999999966</v>
      </c>
      <c r="M463" s="83">
        <v>3466.9430000000002</v>
      </c>
      <c r="N463">
        <f t="shared" si="23"/>
        <v>11121</v>
      </c>
    </row>
    <row r="464" spans="1:14" hidden="1">
      <c r="A464">
        <v>11122</v>
      </c>
      <c r="B464" s="83">
        <v>89118</v>
      </c>
      <c r="C464" s="83">
        <v>2464</v>
      </c>
      <c r="D464" s="83">
        <v>11349</v>
      </c>
      <c r="E464" s="83">
        <v>1649</v>
      </c>
      <c r="F464" s="85">
        <f t="shared" si="22"/>
        <v>-5008</v>
      </c>
      <c r="G464" s="83">
        <v>99572</v>
      </c>
      <c r="H464" s="83">
        <v>210320.39739999999</v>
      </c>
      <c r="I464" s="83">
        <v>34.426100000000005</v>
      </c>
      <c r="J464" s="83">
        <v>212.88089999999997</v>
      </c>
      <c r="K464" s="83">
        <v>32.321800000000003</v>
      </c>
      <c r="L464" s="163">
        <f t="shared" si="21"/>
        <v>-207758.054</v>
      </c>
      <c r="M464" s="83">
        <v>2841.9722000000002</v>
      </c>
      <c r="N464">
        <f t="shared" si="23"/>
        <v>11122</v>
      </c>
    </row>
    <row r="465" spans="1:14" hidden="1">
      <c r="A465">
        <v>11123</v>
      </c>
      <c r="B465" s="83">
        <v>86425</v>
      </c>
      <c r="C465" s="83">
        <v>6923</v>
      </c>
      <c r="D465" s="83">
        <v>8040</v>
      </c>
      <c r="E465" s="83">
        <v>1281</v>
      </c>
      <c r="F465" s="85">
        <f t="shared" si="22"/>
        <v>23291</v>
      </c>
      <c r="G465" s="83">
        <v>125960</v>
      </c>
      <c r="H465" s="83">
        <v>1749.7909000000002</v>
      </c>
      <c r="I465" s="83">
        <v>24.779200000000003</v>
      </c>
      <c r="J465" s="83">
        <v>64.492700000000013</v>
      </c>
      <c r="K465" s="83">
        <v>13.573900000000002</v>
      </c>
      <c r="L465" s="163">
        <f t="shared" si="21"/>
        <v>241.38609999999997</v>
      </c>
      <c r="M465" s="83">
        <v>2094.0228000000002</v>
      </c>
      <c r="N465">
        <f t="shared" si="23"/>
        <v>11123</v>
      </c>
    </row>
    <row r="466" spans="1:14" hidden="1">
      <c r="A466">
        <v>11124</v>
      </c>
      <c r="B466" s="83">
        <v>38193</v>
      </c>
      <c r="C466" s="83">
        <v>2572</v>
      </c>
      <c r="D466" s="83">
        <v>4313</v>
      </c>
      <c r="E466" s="83">
        <v>770</v>
      </c>
      <c r="F466" s="85">
        <f t="shared" si="22"/>
        <v>6108</v>
      </c>
      <c r="G466" s="83">
        <v>51956</v>
      </c>
      <c r="H466" s="83">
        <v>1334.8847000000003</v>
      </c>
      <c r="I466" s="83">
        <v>23.421499999999998</v>
      </c>
      <c r="J466" s="83">
        <v>80.367899999999992</v>
      </c>
      <c r="K466" s="83">
        <v>33.757599999999996</v>
      </c>
      <c r="L466" s="163">
        <f t="shared" si="21"/>
        <v>139.57519999999957</v>
      </c>
      <c r="M466" s="83">
        <v>1612.0068999999999</v>
      </c>
      <c r="N466">
        <f t="shared" si="23"/>
        <v>11124</v>
      </c>
    </row>
    <row r="467" spans="1:14" hidden="1">
      <c r="A467">
        <v>11125</v>
      </c>
      <c r="B467" s="83">
        <v>193448</v>
      </c>
      <c r="C467" s="83">
        <v>14813</v>
      </c>
      <c r="D467" s="83">
        <v>29833</v>
      </c>
      <c r="E467" s="83">
        <v>4285</v>
      </c>
      <c r="F467" s="85">
        <f t="shared" si="22"/>
        <v>59545</v>
      </c>
      <c r="G467" s="83">
        <v>301924</v>
      </c>
      <c r="H467" s="83">
        <v>6960.7601999999997</v>
      </c>
      <c r="I467" s="83">
        <v>341.29570000000001</v>
      </c>
      <c r="J467" s="83">
        <v>612.96680000000003</v>
      </c>
      <c r="K467" s="83">
        <v>76.4054</v>
      </c>
      <c r="L467" s="163">
        <f t="shared" si="21"/>
        <v>2800.4970000000003</v>
      </c>
      <c r="M467" s="83">
        <v>10791.9251</v>
      </c>
      <c r="N467">
        <f t="shared" si="23"/>
        <v>11125</v>
      </c>
    </row>
    <row r="468" spans="1:14" hidden="1">
      <c r="A468">
        <v>11126</v>
      </c>
      <c r="B468" s="83">
        <v>98418</v>
      </c>
      <c r="C468" s="83">
        <v>5744</v>
      </c>
      <c r="D468" s="83">
        <v>9025</v>
      </c>
      <c r="E468" s="83">
        <v>1290</v>
      </c>
      <c r="F468" s="85">
        <f t="shared" si="22"/>
        <v>25753</v>
      </c>
      <c r="G468" s="83">
        <v>140230</v>
      </c>
      <c r="H468" s="83">
        <v>2881.3705000000004</v>
      </c>
      <c r="I468" s="83">
        <v>72.553899999999999</v>
      </c>
      <c r="J468" s="83">
        <v>108.08380000000001</v>
      </c>
      <c r="K468" s="83">
        <v>8.9600000000000009</v>
      </c>
      <c r="L468" s="163">
        <f t="shared" si="21"/>
        <v>927.48469999999986</v>
      </c>
      <c r="M468" s="83">
        <v>3998.4529000000002</v>
      </c>
      <c r="N468">
        <f t="shared" si="23"/>
        <v>11126</v>
      </c>
    </row>
    <row r="469" spans="1:14" hidden="1">
      <c r="A469">
        <v>11127</v>
      </c>
      <c r="B469" s="83">
        <v>74544</v>
      </c>
      <c r="C469" s="83">
        <v>2376</v>
      </c>
      <c r="D469" s="83">
        <v>8575</v>
      </c>
      <c r="E469" s="83">
        <v>1250</v>
      </c>
      <c r="F469" s="85">
        <f t="shared" si="22"/>
        <v>6410</v>
      </c>
      <c r="G469" s="83">
        <v>93155</v>
      </c>
      <c r="H469" s="83">
        <v>2182.7239</v>
      </c>
      <c r="I469" s="83">
        <v>44.677</v>
      </c>
      <c r="J469" s="83">
        <v>139.72120000000001</v>
      </c>
      <c r="K469" s="83">
        <v>12.5746</v>
      </c>
      <c r="L469" s="163">
        <f t="shared" si="21"/>
        <v>173.81919999999988</v>
      </c>
      <c r="M469" s="83">
        <v>2553.5158999999999</v>
      </c>
      <c r="N469">
        <f t="shared" si="23"/>
        <v>11127</v>
      </c>
    </row>
    <row r="470" spans="1:14" hidden="1">
      <c r="A470">
        <v>11128</v>
      </c>
      <c r="B470" s="83">
        <v>176471</v>
      </c>
      <c r="C470" s="83">
        <v>20697</v>
      </c>
      <c r="D470" s="83">
        <v>46914</v>
      </c>
      <c r="E470" s="83">
        <v>7230</v>
      </c>
      <c r="F470" s="85">
        <f t="shared" si="22"/>
        <v>9122</v>
      </c>
      <c r="G470" s="83">
        <v>260434</v>
      </c>
      <c r="H470" s="83">
        <v>8447.7170000000006</v>
      </c>
      <c r="I470" s="83">
        <v>530.6</v>
      </c>
      <c r="J470" s="83">
        <v>2028.96</v>
      </c>
      <c r="K470" s="83">
        <v>173.03</v>
      </c>
      <c r="L470" s="163">
        <f t="shared" si="21"/>
        <v>-1144.5269999999998</v>
      </c>
      <c r="M470" s="83">
        <v>10035.780000000001</v>
      </c>
      <c r="N470">
        <f t="shared" si="23"/>
        <v>11128</v>
      </c>
    </row>
    <row r="471" spans="1:14" hidden="1">
      <c r="A471">
        <v>11129</v>
      </c>
      <c r="B471" s="83">
        <v>57539</v>
      </c>
      <c r="C471" s="83">
        <v>3090</v>
      </c>
      <c r="D471" s="83">
        <v>8452</v>
      </c>
      <c r="E471" s="83">
        <v>683</v>
      </c>
      <c r="F471" s="85">
        <f t="shared" si="22"/>
        <v>10689</v>
      </c>
      <c r="G471" s="83">
        <v>80453</v>
      </c>
      <c r="H471" s="83">
        <v>2706.1079000000004</v>
      </c>
      <c r="I471" s="83">
        <v>116.17159999999998</v>
      </c>
      <c r="J471" s="83">
        <v>105.67380000000003</v>
      </c>
      <c r="K471" s="83">
        <v>9.5930000000000017</v>
      </c>
      <c r="L471" s="163">
        <f t="shared" si="21"/>
        <v>351.09649999999959</v>
      </c>
      <c r="M471" s="83">
        <v>3288.6428000000001</v>
      </c>
      <c r="N471">
        <f t="shared" si="23"/>
        <v>11129</v>
      </c>
    </row>
    <row r="472" spans="1:14" hidden="1">
      <c r="A472">
        <v>11130</v>
      </c>
      <c r="B472" s="83">
        <v>113320</v>
      </c>
      <c r="C472" s="83">
        <v>7169</v>
      </c>
      <c r="D472" s="83">
        <v>17344</v>
      </c>
      <c r="E472" s="83">
        <v>1609</v>
      </c>
      <c r="F472" s="85">
        <f t="shared" si="22"/>
        <v>57168</v>
      </c>
      <c r="G472" s="83">
        <v>196610</v>
      </c>
      <c r="H472" s="83">
        <v>7330.9597000000003</v>
      </c>
      <c r="I472" s="83">
        <v>85.398100000000014</v>
      </c>
      <c r="J472" s="83">
        <v>612.89030000000002</v>
      </c>
      <c r="K472" s="83">
        <v>58.625099999999989</v>
      </c>
      <c r="L472" s="163">
        <f t="shared" si="21"/>
        <v>2219.6974000000005</v>
      </c>
      <c r="M472" s="83">
        <v>10307.570600000001</v>
      </c>
      <c r="N472">
        <f t="shared" si="23"/>
        <v>11130</v>
      </c>
    </row>
    <row r="473" spans="1:14" hidden="1">
      <c r="A473">
        <v>11131</v>
      </c>
      <c r="B473" s="83">
        <v>91327</v>
      </c>
      <c r="C473" s="83">
        <v>2957</v>
      </c>
      <c r="D473" s="83">
        <v>11018</v>
      </c>
      <c r="E473" s="83">
        <v>1323</v>
      </c>
      <c r="F473" s="85">
        <f t="shared" si="22"/>
        <v>39223</v>
      </c>
      <c r="G473" s="83">
        <v>145848</v>
      </c>
      <c r="H473" s="83">
        <v>3658.7333000000003</v>
      </c>
      <c r="I473" s="83">
        <v>70.8309</v>
      </c>
      <c r="J473" s="83">
        <v>254.6241</v>
      </c>
      <c r="K473" s="83">
        <v>21.504799999999999</v>
      </c>
      <c r="L473" s="163">
        <f t="shared" si="21"/>
        <v>993.04659999999978</v>
      </c>
      <c r="M473" s="83">
        <v>4998.7397000000001</v>
      </c>
      <c r="N473">
        <f t="shared" si="23"/>
        <v>11131</v>
      </c>
    </row>
    <row r="474" spans="1:14" hidden="1">
      <c r="A474">
        <v>11132</v>
      </c>
      <c r="B474" s="83">
        <v>102017</v>
      </c>
      <c r="C474" s="83">
        <v>2477</v>
      </c>
      <c r="D474" s="83">
        <v>7207</v>
      </c>
      <c r="E474" s="83">
        <v>1075</v>
      </c>
      <c r="F474" s="85">
        <f t="shared" si="22"/>
        <v>9993</v>
      </c>
      <c r="G474" s="83">
        <v>122769</v>
      </c>
      <c r="H474" s="83">
        <v>2982.8031999999998</v>
      </c>
      <c r="I474" s="83">
        <v>45.8703</v>
      </c>
      <c r="J474" s="83">
        <v>142.91</v>
      </c>
      <c r="K474" s="83">
        <v>24.429900000000004</v>
      </c>
      <c r="L474" s="163">
        <f t="shared" si="21"/>
        <v>109.0293000000006</v>
      </c>
      <c r="M474" s="83">
        <v>3305.0427000000004</v>
      </c>
      <c r="N474">
        <f t="shared" si="23"/>
        <v>11132</v>
      </c>
    </row>
    <row r="475" spans="1:14" hidden="1">
      <c r="A475">
        <v>11133</v>
      </c>
      <c r="B475" s="83">
        <v>49229</v>
      </c>
      <c r="C475" s="83">
        <v>1730</v>
      </c>
      <c r="D475" s="83">
        <v>3983</v>
      </c>
      <c r="E475" s="83">
        <v>1010</v>
      </c>
      <c r="F475" s="85">
        <f t="shared" si="22"/>
        <v>15399</v>
      </c>
      <c r="G475" s="83">
        <v>71351</v>
      </c>
      <c r="H475" s="83">
        <v>1872.2973</v>
      </c>
      <c r="I475" s="83">
        <v>20.5472</v>
      </c>
      <c r="J475" s="83">
        <v>91.89309999999999</v>
      </c>
      <c r="K475" s="83">
        <v>18.984400000000001</v>
      </c>
      <c r="L475" s="163">
        <f t="shared" si="21"/>
        <v>56.952599999999883</v>
      </c>
      <c r="M475" s="83">
        <v>2060.6745999999998</v>
      </c>
      <c r="N475">
        <f t="shared" si="23"/>
        <v>11133</v>
      </c>
    </row>
    <row r="476" spans="1:14" hidden="1">
      <c r="A476">
        <v>11134</v>
      </c>
      <c r="B476" s="83">
        <v>79593</v>
      </c>
      <c r="C476" s="83">
        <v>2244</v>
      </c>
      <c r="D476" s="83">
        <v>3745</v>
      </c>
      <c r="E476" s="83">
        <v>490</v>
      </c>
      <c r="F476" s="85">
        <f t="shared" si="22"/>
        <v>3192</v>
      </c>
      <c r="G476" s="83">
        <v>89264</v>
      </c>
      <c r="H476" s="83">
        <v>1925.7952000000002</v>
      </c>
      <c r="I476" s="83">
        <v>28.209799999999994</v>
      </c>
      <c r="J476" s="83">
        <v>43.287999999999997</v>
      </c>
      <c r="K476" s="83">
        <v>10.3919</v>
      </c>
      <c r="L476" s="163">
        <f t="shared" si="21"/>
        <v>25.79529999999972</v>
      </c>
      <c r="M476" s="83">
        <v>2033.4802</v>
      </c>
      <c r="N476">
        <f t="shared" si="23"/>
        <v>11134</v>
      </c>
    </row>
    <row r="477" spans="1:14" hidden="1">
      <c r="A477">
        <v>11135</v>
      </c>
      <c r="B477" s="83">
        <v>84705</v>
      </c>
      <c r="C477" s="83">
        <v>3290</v>
      </c>
      <c r="D477" s="83">
        <v>23137</v>
      </c>
      <c r="E477" s="83">
        <v>2527</v>
      </c>
      <c r="F477" s="85">
        <f t="shared" si="22"/>
        <v>35453</v>
      </c>
      <c r="G477" s="83">
        <v>149112</v>
      </c>
      <c r="H477" s="83">
        <v>1905.3498</v>
      </c>
      <c r="I477" s="83">
        <v>25.419</v>
      </c>
      <c r="J477" s="83">
        <v>179.3759</v>
      </c>
      <c r="K477" s="83">
        <v>10.190100000000001</v>
      </c>
      <c r="L477" s="163">
        <f t="shared" si="21"/>
        <v>407.0521</v>
      </c>
      <c r="M477" s="83">
        <v>2527.3869</v>
      </c>
      <c r="N477">
        <f t="shared" si="23"/>
        <v>11135</v>
      </c>
    </row>
    <row r="478" spans="1:14" hidden="1">
      <c r="A478">
        <v>11136</v>
      </c>
      <c r="B478" s="83">
        <v>25486</v>
      </c>
      <c r="C478" s="83">
        <v>1283</v>
      </c>
      <c r="D478" s="83">
        <v>2221</v>
      </c>
      <c r="E478" s="83">
        <v>420</v>
      </c>
      <c r="F478" s="85">
        <f t="shared" si="22"/>
        <v>18170</v>
      </c>
      <c r="G478" s="83">
        <v>47580</v>
      </c>
      <c r="H478" s="83">
        <v>535.96360000000004</v>
      </c>
      <c r="I478" s="83">
        <v>10.459199999999999</v>
      </c>
      <c r="J478" s="83">
        <v>34.302599999999998</v>
      </c>
      <c r="K478" s="83">
        <v>5.8932000000000002</v>
      </c>
      <c r="L478" s="163">
        <f t="shared" si="21"/>
        <v>451.77070000000003</v>
      </c>
      <c r="M478" s="83">
        <v>1038.3893</v>
      </c>
      <c r="N478">
        <f t="shared" si="23"/>
        <v>11136</v>
      </c>
    </row>
    <row r="479" spans="1:14" hidden="1">
      <c r="A479">
        <v>11137</v>
      </c>
      <c r="B479" s="83">
        <v>57776</v>
      </c>
      <c r="C479" s="83">
        <v>3705</v>
      </c>
      <c r="D479" s="83">
        <v>5117</v>
      </c>
      <c r="E479" s="83">
        <v>703</v>
      </c>
      <c r="F479" s="85">
        <f t="shared" si="22"/>
        <v>15551</v>
      </c>
      <c r="G479" s="83">
        <v>82852</v>
      </c>
      <c r="H479" s="83">
        <v>1580.2251999999999</v>
      </c>
      <c r="I479" s="83">
        <v>63.457499999999996</v>
      </c>
      <c r="J479" s="83">
        <v>48.564600000000006</v>
      </c>
      <c r="K479" s="83">
        <v>10.131399999999999</v>
      </c>
      <c r="L479" s="163">
        <f t="shared" si="21"/>
        <v>415.37080000000009</v>
      </c>
      <c r="M479" s="83">
        <v>2117.7494999999999</v>
      </c>
      <c r="N479">
        <f t="shared" si="23"/>
        <v>11137</v>
      </c>
    </row>
    <row r="480" spans="1:14" hidden="1">
      <c r="A480">
        <v>11138</v>
      </c>
      <c r="B480" s="83">
        <v>53782</v>
      </c>
      <c r="C480" s="83">
        <v>2365</v>
      </c>
      <c r="D480" s="83">
        <v>3536</v>
      </c>
      <c r="E480" s="83">
        <v>625</v>
      </c>
      <c r="F480" s="85">
        <f t="shared" si="22"/>
        <v>5146</v>
      </c>
      <c r="G480" s="83">
        <v>65454</v>
      </c>
      <c r="H480" s="83">
        <v>1685.6047000000001</v>
      </c>
      <c r="I480" s="83">
        <v>19.329599999999996</v>
      </c>
      <c r="J480" s="83">
        <v>21.477200000000003</v>
      </c>
      <c r="K480" s="83">
        <v>6.9137000000000004</v>
      </c>
      <c r="L480" s="163">
        <f t="shared" si="21"/>
        <v>114.17689999999982</v>
      </c>
      <c r="M480" s="83">
        <v>1847.5020999999999</v>
      </c>
      <c r="N480">
        <f t="shared" si="23"/>
        <v>11138</v>
      </c>
    </row>
    <row r="481" spans="1:14" hidden="1">
      <c r="A481">
        <v>11139</v>
      </c>
      <c r="B481" s="83">
        <v>43922</v>
      </c>
      <c r="C481" s="83">
        <v>4705</v>
      </c>
      <c r="D481" s="83">
        <v>4496</v>
      </c>
      <c r="E481" s="83">
        <v>1062</v>
      </c>
      <c r="F481" s="85">
        <f t="shared" si="22"/>
        <v>3508</v>
      </c>
      <c r="G481" s="83">
        <v>57693</v>
      </c>
      <c r="H481" s="83">
        <v>1094.2024999999999</v>
      </c>
      <c r="I481" s="83">
        <v>42.962599999999995</v>
      </c>
      <c r="J481" s="83">
        <v>68.366399999999999</v>
      </c>
      <c r="K481" s="83">
        <v>9.345600000000001</v>
      </c>
      <c r="L481" s="163">
        <f t="shared" si="21"/>
        <v>212.01770000000039</v>
      </c>
      <c r="M481" s="83">
        <v>1426.8948000000003</v>
      </c>
      <c r="N481">
        <f t="shared" si="23"/>
        <v>11139</v>
      </c>
    </row>
    <row r="482" spans="1:14" hidden="1">
      <c r="A482">
        <v>11140</v>
      </c>
      <c r="B482" s="83">
        <v>52749</v>
      </c>
      <c r="C482" s="83">
        <v>7470</v>
      </c>
      <c r="D482" s="83">
        <v>4763</v>
      </c>
      <c r="E482" s="83">
        <v>898</v>
      </c>
      <c r="F482" s="85">
        <f t="shared" si="22"/>
        <v>14178</v>
      </c>
      <c r="G482" s="83">
        <v>80058</v>
      </c>
      <c r="H482" s="83">
        <v>1195.3144000000002</v>
      </c>
      <c r="I482" s="83">
        <v>57.549100000000003</v>
      </c>
      <c r="J482" s="83">
        <v>96.824200000000005</v>
      </c>
      <c r="K482" s="83">
        <v>14.768299999999998</v>
      </c>
      <c r="L482" s="163">
        <f t="shared" si="21"/>
        <v>101.46119999999965</v>
      </c>
      <c r="M482" s="83">
        <v>1465.9171999999999</v>
      </c>
      <c r="N482">
        <f t="shared" si="23"/>
        <v>11140</v>
      </c>
    </row>
    <row r="483" spans="1:14" hidden="1">
      <c r="A483">
        <v>11141</v>
      </c>
      <c r="B483" s="83">
        <v>74601</v>
      </c>
      <c r="C483" s="83">
        <v>4882</v>
      </c>
      <c r="D483" s="83">
        <v>10422</v>
      </c>
      <c r="E483" s="83">
        <v>1604</v>
      </c>
      <c r="F483" s="85">
        <f t="shared" si="22"/>
        <v>12088</v>
      </c>
      <c r="G483" s="83">
        <v>103597</v>
      </c>
      <c r="H483" s="83">
        <v>1782.2587999999998</v>
      </c>
      <c r="I483" s="83">
        <v>59.962000000000003</v>
      </c>
      <c r="J483" s="83">
        <v>138.30039999999997</v>
      </c>
      <c r="K483" s="83">
        <v>26.243400000000001</v>
      </c>
      <c r="L483" s="163">
        <f t="shared" si="21"/>
        <v>70.627500000000225</v>
      </c>
      <c r="M483" s="83">
        <v>2077.3921</v>
      </c>
      <c r="N483">
        <f t="shared" si="23"/>
        <v>11141</v>
      </c>
    </row>
    <row r="484" spans="1:14" hidden="1">
      <c r="A484">
        <v>11142</v>
      </c>
      <c r="B484" s="83">
        <v>161791</v>
      </c>
      <c r="C484" s="83">
        <v>8766</v>
      </c>
      <c r="D484" s="83">
        <v>26136</v>
      </c>
      <c r="E484" s="83">
        <v>3952</v>
      </c>
      <c r="F484" s="85">
        <f t="shared" si="22"/>
        <v>-24500</v>
      </c>
      <c r="G484" s="83">
        <v>176145</v>
      </c>
      <c r="H484" s="83">
        <v>3031.8108999999999</v>
      </c>
      <c r="I484" s="83">
        <v>71.991100000000003</v>
      </c>
      <c r="J484" s="83">
        <v>155.1388</v>
      </c>
      <c r="K484" s="83">
        <v>36.2652</v>
      </c>
      <c r="L484" s="163">
        <f t="shared" si="21"/>
        <v>106.21290000000016</v>
      </c>
      <c r="M484" s="83">
        <v>3401.4189000000001</v>
      </c>
      <c r="N484">
        <f t="shared" si="23"/>
        <v>11142</v>
      </c>
    </row>
    <row r="485" spans="1:14" hidden="1">
      <c r="A485">
        <v>11143</v>
      </c>
      <c r="B485" s="83">
        <v>58096</v>
      </c>
      <c r="C485" s="83">
        <v>1720</v>
      </c>
      <c r="D485" s="83">
        <v>4234</v>
      </c>
      <c r="E485" s="83">
        <v>1147</v>
      </c>
      <c r="F485" s="85">
        <f t="shared" si="22"/>
        <v>3181</v>
      </c>
      <c r="G485" s="83">
        <v>68378</v>
      </c>
      <c r="H485" s="83">
        <v>1017.3818</v>
      </c>
      <c r="I485" s="83">
        <v>19.978299999999994</v>
      </c>
      <c r="J485" s="83">
        <v>57.73510000000001</v>
      </c>
      <c r="K485" s="83">
        <v>15.557699999999999</v>
      </c>
      <c r="L485" s="163">
        <f t="shared" si="21"/>
        <v>25.33770000000009</v>
      </c>
      <c r="M485" s="83">
        <v>1135.9906000000001</v>
      </c>
      <c r="N485">
        <f t="shared" si="23"/>
        <v>11143</v>
      </c>
    </row>
    <row r="486" spans="1:14" hidden="1">
      <c r="A486">
        <v>11144</v>
      </c>
      <c r="B486" s="83">
        <v>89405</v>
      </c>
      <c r="C486" s="83">
        <v>7115</v>
      </c>
      <c r="D486" s="83">
        <v>14001</v>
      </c>
      <c r="E486" s="83">
        <v>1710</v>
      </c>
      <c r="F486" s="85">
        <f t="shared" si="22"/>
        <v>12754</v>
      </c>
      <c r="G486" s="83">
        <v>124985</v>
      </c>
      <c r="H486" s="83">
        <v>2693.9184</v>
      </c>
      <c r="I486" s="83">
        <v>79.337699999999998</v>
      </c>
      <c r="J486" s="83">
        <v>229.61769999999999</v>
      </c>
      <c r="K486" s="83">
        <v>71.634900000000002</v>
      </c>
      <c r="L486" s="163">
        <f t="shared" si="21"/>
        <v>221.03349999999978</v>
      </c>
      <c r="M486" s="83">
        <v>3295.5421999999999</v>
      </c>
      <c r="N486">
        <f t="shared" si="23"/>
        <v>11144</v>
      </c>
    </row>
    <row r="487" spans="1:14" hidden="1">
      <c r="A487">
        <v>11145</v>
      </c>
      <c r="B487" s="83">
        <v>47195</v>
      </c>
      <c r="C487" s="83">
        <v>3462</v>
      </c>
      <c r="D487" s="83">
        <v>5223</v>
      </c>
      <c r="E487" s="83">
        <v>1001</v>
      </c>
      <c r="F487" s="85">
        <f t="shared" si="22"/>
        <v>19247</v>
      </c>
      <c r="G487" s="83">
        <v>76128</v>
      </c>
      <c r="H487" s="83">
        <v>866.88289999999995</v>
      </c>
      <c r="I487" s="83">
        <v>30.508200000000006</v>
      </c>
      <c r="J487" s="83">
        <v>84.047699999999992</v>
      </c>
      <c r="K487" s="83">
        <v>10.9175</v>
      </c>
      <c r="L487" s="163">
        <f t="shared" si="21"/>
        <v>121.57860000000001</v>
      </c>
      <c r="M487" s="83">
        <v>1113.9349</v>
      </c>
      <c r="N487">
        <f t="shared" si="23"/>
        <v>11145</v>
      </c>
    </row>
    <row r="488" spans="1:14" hidden="1">
      <c r="A488">
        <v>11146</v>
      </c>
      <c r="B488" s="83">
        <v>74415</v>
      </c>
      <c r="C488" s="83">
        <v>18854</v>
      </c>
      <c r="D488" s="83">
        <v>5666</v>
      </c>
      <c r="E488" s="83">
        <v>1017</v>
      </c>
      <c r="F488" s="85">
        <f t="shared" si="22"/>
        <v>11044</v>
      </c>
      <c r="G488" s="83">
        <v>110996</v>
      </c>
      <c r="H488" s="83">
        <v>1844.6106</v>
      </c>
      <c r="I488" s="83">
        <v>222.44569999999999</v>
      </c>
      <c r="J488" s="83">
        <v>46.65829999999999</v>
      </c>
      <c r="K488" s="83">
        <v>10.974200000000002</v>
      </c>
      <c r="L488" s="163">
        <f t="shared" si="21"/>
        <v>108.87830000000025</v>
      </c>
      <c r="M488" s="83">
        <v>2233.5671000000002</v>
      </c>
      <c r="N488">
        <f t="shared" si="23"/>
        <v>11146</v>
      </c>
    </row>
    <row r="489" spans="1:14" hidden="1">
      <c r="A489">
        <v>11147</v>
      </c>
      <c r="B489" s="83">
        <v>106013</v>
      </c>
      <c r="C489" s="83">
        <v>14945</v>
      </c>
      <c r="D489" s="83">
        <v>23197</v>
      </c>
      <c r="E489" s="83">
        <v>2854</v>
      </c>
      <c r="F489" s="85">
        <f t="shared" si="22"/>
        <v>7804</v>
      </c>
      <c r="G489" s="83">
        <v>154813</v>
      </c>
      <c r="H489" s="83">
        <v>7267.6779000000006</v>
      </c>
      <c r="I489" s="83">
        <v>389.83240000000001</v>
      </c>
      <c r="J489" s="83">
        <v>772.75980000000004</v>
      </c>
      <c r="K489" s="83">
        <v>102.11819999999999</v>
      </c>
      <c r="L489" s="163">
        <f t="shared" si="21"/>
        <v>543.27579999999932</v>
      </c>
      <c r="M489" s="83">
        <v>9075.6641</v>
      </c>
      <c r="N489">
        <f t="shared" si="23"/>
        <v>11147</v>
      </c>
    </row>
    <row r="490" spans="1:14" hidden="1">
      <c r="A490">
        <v>11148</v>
      </c>
      <c r="B490" s="83">
        <v>77256</v>
      </c>
      <c r="C490" s="83">
        <v>3282</v>
      </c>
      <c r="D490" s="83">
        <v>6813</v>
      </c>
      <c r="E490" s="83">
        <v>910</v>
      </c>
      <c r="F490" s="85">
        <f t="shared" si="22"/>
        <v>5977</v>
      </c>
      <c r="G490" s="83">
        <v>94238</v>
      </c>
      <c r="H490" s="83">
        <v>1647.0343999999998</v>
      </c>
      <c r="I490" s="83">
        <v>30.293199999999999</v>
      </c>
      <c r="J490" s="83">
        <v>83.981999999999999</v>
      </c>
      <c r="K490" s="83">
        <v>7.6272000000000002</v>
      </c>
      <c r="L490" s="163">
        <f t="shared" si="21"/>
        <v>20.866600000000233</v>
      </c>
      <c r="M490" s="83">
        <v>1789.8034</v>
      </c>
      <c r="N490">
        <f t="shared" si="23"/>
        <v>11148</v>
      </c>
    </row>
    <row r="491" spans="1:14" hidden="1">
      <c r="A491">
        <v>11149</v>
      </c>
      <c r="B491" s="83">
        <v>97290</v>
      </c>
      <c r="C491" s="83">
        <v>3466</v>
      </c>
      <c r="D491" s="83">
        <v>10116</v>
      </c>
      <c r="E491" s="83">
        <v>1383</v>
      </c>
      <c r="F491" s="85">
        <f t="shared" si="22"/>
        <v>5048</v>
      </c>
      <c r="G491" s="83">
        <v>117303</v>
      </c>
      <c r="H491" s="83">
        <v>2128.7514999999999</v>
      </c>
      <c r="I491" s="83">
        <v>53.151800000000001</v>
      </c>
      <c r="J491" s="83">
        <v>151.6892</v>
      </c>
      <c r="K491" s="83">
        <v>17.713600000000003</v>
      </c>
      <c r="L491" s="163">
        <f t="shared" si="21"/>
        <v>67.89980000000007</v>
      </c>
      <c r="M491" s="83">
        <v>2419.2058999999999</v>
      </c>
      <c r="N491">
        <f t="shared" si="23"/>
        <v>11149</v>
      </c>
    </row>
    <row r="492" spans="1:14" hidden="1">
      <c r="A492">
        <v>11150</v>
      </c>
      <c r="B492" s="83">
        <v>78932</v>
      </c>
      <c r="C492" s="83">
        <v>5198</v>
      </c>
      <c r="D492" s="83">
        <v>13311</v>
      </c>
      <c r="E492" s="83">
        <v>1397</v>
      </c>
      <c r="F492" s="85">
        <f t="shared" si="22"/>
        <v>18052</v>
      </c>
      <c r="G492" s="83">
        <v>116890</v>
      </c>
      <c r="H492" s="83">
        <v>1382.5986999999998</v>
      </c>
      <c r="I492" s="83">
        <v>48.851699999999994</v>
      </c>
      <c r="J492" s="83">
        <v>136.702</v>
      </c>
      <c r="K492" s="83">
        <v>13.667200000000001</v>
      </c>
      <c r="L492" s="163">
        <f t="shared" si="21"/>
        <v>36.543500000000257</v>
      </c>
      <c r="M492" s="83">
        <v>1618.3631</v>
      </c>
      <c r="N492">
        <f t="shared" si="23"/>
        <v>11150</v>
      </c>
    </row>
    <row r="493" spans="1:14" hidden="1">
      <c r="A493">
        <v>11151</v>
      </c>
      <c r="B493" s="83">
        <v>81083</v>
      </c>
      <c r="C493" s="83">
        <v>2493</v>
      </c>
      <c r="D493" s="83">
        <v>8461</v>
      </c>
      <c r="E493" s="83">
        <v>1390</v>
      </c>
      <c r="F493" s="85">
        <f t="shared" si="22"/>
        <v>5951</v>
      </c>
      <c r="G493" s="83">
        <v>99378</v>
      </c>
      <c r="H493" s="83">
        <v>2010.0534</v>
      </c>
      <c r="I493" s="83">
        <v>60.128399999999992</v>
      </c>
      <c r="J493" s="83">
        <v>123.09219999999999</v>
      </c>
      <c r="K493" s="83">
        <v>14.017000000000001</v>
      </c>
      <c r="L493" s="163">
        <f t="shared" si="21"/>
        <v>38.308000000000156</v>
      </c>
      <c r="M493" s="83">
        <v>2245.5990000000002</v>
      </c>
      <c r="N493">
        <f t="shared" si="23"/>
        <v>11151</v>
      </c>
    </row>
    <row r="494" spans="1:14" hidden="1">
      <c r="A494">
        <v>11152</v>
      </c>
      <c r="B494" s="83">
        <v>129442</v>
      </c>
      <c r="C494" s="83">
        <v>9373</v>
      </c>
      <c r="D494" s="83">
        <v>24461</v>
      </c>
      <c r="E494" s="83">
        <v>3103</v>
      </c>
      <c r="F494" s="85">
        <f t="shared" si="22"/>
        <v>9542</v>
      </c>
      <c r="G494" s="83">
        <v>175921</v>
      </c>
      <c r="H494" s="83">
        <v>5046.5383000000002</v>
      </c>
      <c r="I494" s="83">
        <v>252.21229999999997</v>
      </c>
      <c r="J494" s="83">
        <v>653.34489999999994</v>
      </c>
      <c r="K494" s="83">
        <v>85.71</v>
      </c>
      <c r="L494" s="163">
        <f t="shared" si="21"/>
        <v>245.49380000000059</v>
      </c>
      <c r="M494" s="83">
        <v>6283.2993000000006</v>
      </c>
      <c r="N494">
        <f t="shared" si="23"/>
        <v>11152</v>
      </c>
    </row>
    <row r="495" spans="1:14" hidden="1">
      <c r="A495">
        <v>11153</v>
      </c>
      <c r="B495" s="83">
        <v>31393</v>
      </c>
      <c r="C495" s="83">
        <v>1890</v>
      </c>
      <c r="D495" s="83">
        <v>4582</v>
      </c>
      <c r="E495" s="83">
        <v>752</v>
      </c>
      <c r="F495" s="85">
        <f t="shared" si="22"/>
        <v>5440</v>
      </c>
      <c r="G495" s="83">
        <v>44057</v>
      </c>
      <c r="H495" s="83">
        <v>538.40100000000007</v>
      </c>
      <c r="I495" s="83">
        <v>23.696400000000001</v>
      </c>
      <c r="J495" s="83">
        <v>41.613399999999999</v>
      </c>
      <c r="K495" s="83">
        <v>10.1082</v>
      </c>
      <c r="L495" s="163">
        <f t="shared" si="21"/>
        <v>7.2366999999999386</v>
      </c>
      <c r="M495" s="83">
        <v>621.0557</v>
      </c>
      <c r="N495">
        <f t="shared" si="23"/>
        <v>11153</v>
      </c>
    </row>
    <row r="496" spans="1:14" hidden="1">
      <c r="A496">
        <v>11154</v>
      </c>
      <c r="B496" s="83">
        <v>84207</v>
      </c>
      <c r="C496" s="83">
        <v>8690</v>
      </c>
      <c r="D496" s="83">
        <v>9054</v>
      </c>
      <c r="E496" s="83">
        <v>1590</v>
      </c>
      <c r="F496" s="85">
        <f t="shared" si="22"/>
        <v>10859</v>
      </c>
      <c r="G496" s="83">
        <v>114400</v>
      </c>
      <c r="H496" s="83">
        <v>1857.3978999999999</v>
      </c>
      <c r="I496" s="83">
        <v>126.2132</v>
      </c>
      <c r="J496" s="83">
        <v>116.5432</v>
      </c>
      <c r="K496" s="83">
        <v>25.475300000000001</v>
      </c>
      <c r="L496" s="163">
        <f t="shared" si="21"/>
        <v>79.077300000000193</v>
      </c>
      <c r="M496" s="83">
        <v>2204.7069000000001</v>
      </c>
      <c r="N496">
        <f t="shared" si="23"/>
        <v>11154</v>
      </c>
    </row>
    <row r="497" spans="1:14" hidden="1">
      <c r="A497">
        <v>11155</v>
      </c>
      <c r="B497" s="83">
        <v>64661</v>
      </c>
      <c r="C497" s="83">
        <v>3085</v>
      </c>
      <c r="D497" s="83">
        <v>3418</v>
      </c>
      <c r="E497" s="83">
        <v>782</v>
      </c>
      <c r="F497" s="85">
        <f t="shared" si="22"/>
        <v>4617</v>
      </c>
      <c r="G497" s="83">
        <v>76563</v>
      </c>
      <c r="H497" s="83">
        <v>1787.2303999999999</v>
      </c>
      <c r="I497" s="83">
        <v>55.638999999999989</v>
      </c>
      <c r="J497" s="83">
        <v>45.170999999999999</v>
      </c>
      <c r="K497" s="83">
        <v>6.0937999999999999</v>
      </c>
      <c r="L497" s="163">
        <f t="shared" si="21"/>
        <v>13.443100000000024</v>
      </c>
      <c r="M497" s="83">
        <v>1907.5772999999999</v>
      </c>
      <c r="N497">
        <f t="shared" si="23"/>
        <v>11155</v>
      </c>
    </row>
    <row r="498" spans="1:14" hidden="1">
      <c r="A498">
        <v>11156</v>
      </c>
      <c r="B498" s="83">
        <v>69827</v>
      </c>
      <c r="C498" s="83">
        <v>12681</v>
      </c>
      <c r="D498" s="83">
        <v>17860</v>
      </c>
      <c r="E498" s="83">
        <v>1096</v>
      </c>
      <c r="F498" s="85">
        <f t="shared" si="22"/>
        <v>8503</v>
      </c>
      <c r="G498" s="83">
        <v>109967</v>
      </c>
      <c r="H498" s="83">
        <v>1457.4168000000002</v>
      </c>
      <c r="I498" s="83">
        <v>87.8215</v>
      </c>
      <c r="J498" s="83">
        <v>197.46020000000001</v>
      </c>
      <c r="K498" s="83">
        <v>8.7459999999999987</v>
      </c>
      <c r="L498" s="163">
        <f t="shared" si="21"/>
        <v>17.85999999999974</v>
      </c>
      <c r="M498" s="83">
        <v>1769.3045</v>
      </c>
      <c r="N498">
        <f t="shared" si="23"/>
        <v>11156</v>
      </c>
    </row>
    <row r="499" spans="1:14" hidden="1">
      <c r="A499">
        <v>11157</v>
      </c>
      <c r="B499" s="83">
        <v>61158</v>
      </c>
      <c r="C499" s="83">
        <v>3327</v>
      </c>
      <c r="D499" s="83">
        <v>5761</v>
      </c>
      <c r="E499" s="83">
        <v>1300</v>
      </c>
      <c r="F499" s="85">
        <f t="shared" si="22"/>
        <v>2499</v>
      </c>
      <c r="G499" s="83">
        <v>74045</v>
      </c>
      <c r="H499" s="83">
        <v>1351.4663</v>
      </c>
      <c r="I499" s="83">
        <v>48.264500000000005</v>
      </c>
      <c r="J499" s="83">
        <v>55.357599999999998</v>
      </c>
      <c r="K499" s="83">
        <v>17.917999999999999</v>
      </c>
      <c r="L499" s="163">
        <f t="shared" si="21"/>
        <v>23.783900000000074</v>
      </c>
      <c r="M499" s="83">
        <v>1496.7903000000001</v>
      </c>
      <c r="N499">
        <f t="shared" si="23"/>
        <v>11157</v>
      </c>
    </row>
    <row r="500" spans="1:14" hidden="1">
      <c r="A500">
        <v>11158</v>
      </c>
      <c r="B500" s="83">
        <v>51448</v>
      </c>
      <c r="C500" s="83">
        <v>2538</v>
      </c>
      <c r="D500" s="83">
        <v>10637</v>
      </c>
      <c r="E500" s="83">
        <v>2053</v>
      </c>
      <c r="F500" s="85">
        <f t="shared" si="22"/>
        <v>15786</v>
      </c>
      <c r="G500" s="83">
        <v>82462</v>
      </c>
      <c r="H500" s="83">
        <v>6.8467000000000002</v>
      </c>
      <c r="I500" s="83">
        <v>4.9524999999999997</v>
      </c>
      <c r="J500" s="83">
        <v>7.6578999999999997</v>
      </c>
      <c r="K500" s="83">
        <v>0</v>
      </c>
      <c r="L500" s="163">
        <f t="shared" si="21"/>
        <v>-12.628</v>
      </c>
      <c r="M500" s="83">
        <v>6.8291000000000004</v>
      </c>
      <c r="N500">
        <f t="shared" si="23"/>
        <v>11158</v>
      </c>
    </row>
    <row r="501" spans="1:14" hidden="1">
      <c r="A501">
        <v>11159</v>
      </c>
      <c r="B501" s="83">
        <v>64147</v>
      </c>
      <c r="C501" s="83">
        <v>3737</v>
      </c>
      <c r="D501" s="83">
        <v>9104</v>
      </c>
      <c r="E501" s="83">
        <v>1741</v>
      </c>
      <c r="F501" s="85">
        <f t="shared" si="22"/>
        <v>-1187</v>
      </c>
      <c r="G501" s="83">
        <v>77542</v>
      </c>
      <c r="H501" s="83">
        <v>468.55469999999997</v>
      </c>
      <c r="I501" s="83">
        <v>17.522899999999996</v>
      </c>
      <c r="J501" s="83">
        <v>4539.9948999999997</v>
      </c>
      <c r="K501" s="83">
        <v>7265.1310000000003</v>
      </c>
      <c r="L501" s="163">
        <f t="shared" si="21"/>
        <v>-6429.2065999999995</v>
      </c>
      <c r="M501" s="83">
        <v>5861.9969000000001</v>
      </c>
      <c r="N501">
        <f t="shared" si="23"/>
        <v>11159</v>
      </c>
    </row>
    <row r="502" spans="1:14" hidden="1">
      <c r="A502">
        <v>11160</v>
      </c>
      <c r="B502" s="83">
        <v>63350</v>
      </c>
      <c r="C502" s="83">
        <v>3321</v>
      </c>
      <c r="D502" s="83">
        <v>12332</v>
      </c>
      <c r="E502" s="83">
        <v>1311</v>
      </c>
      <c r="F502" s="85">
        <f t="shared" si="22"/>
        <v>-327</v>
      </c>
      <c r="G502" s="83">
        <v>79987</v>
      </c>
      <c r="H502" s="83">
        <v>1305.0337999999999</v>
      </c>
      <c r="I502" s="83">
        <v>60.380100000000006</v>
      </c>
      <c r="J502" s="83">
        <v>150.81869999999998</v>
      </c>
      <c r="K502" s="83">
        <v>19.964700000000001</v>
      </c>
      <c r="L502" s="163">
        <f t="shared" si="21"/>
        <v>16.804400000000349</v>
      </c>
      <c r="M502" s="83">
        <v>1553.0017000000003</v>
      </c>
      <c r="N502">
        <f t="shared" si="23"/>
        <v>11160</v>
      </c>
    </row>
    <row r="503" spans="1:14" hidden="1">
      <c r="A503">
        <v>11161</v>
      </c>
      <c r="B503" s="83">
        <v>24770</v>
      </c>
      <c r="C503" s="83">
        <v>1129</v>
      </c>
      <c r="D503" s="83">
        <v>6258</v>
      </c>
      <c r="E503" s="83">
        <v>935</v>
      </c>
      <c r="F503" s="85">
        <f t="shared" si="22"/>
        <v>1456</v>
      </c>
      <c r="G503" s="83">
        <v>34548</v>
      </c>
      <c r="H503" s="83">
        <v>27.930599999999998</v>
      </c>
      <c r="I503" s="83">
        <v>0.74570000000000003</v>
      </c>
      <c r="J503" s="83">
        <v>3.8304</v>
      </c>
      <c r="K503" s="83">
        <v>0</v>
      </c>
      <c r="L503" s="163">
        <f t="shared" si="21"/>
        <v>5.3999999999998494E-2</v>
      </c>
      <c r="M503" s="83">
        <v>32.560699999999997</v>
      </c>
      <c r="N503">
        <f t="shared" si="23"/>
        <v>11161</v>
      </c>
    </row>
    <row r="504" spans="1:14" hidden="1">
      <c r="A504">
        <v>11162</v>
      </c>
      <c r="B504" s="83">
        <v>19701</v>
      </c>
      <c r="C504" s="83">
        <v>999</v>
      </c>
      <c r="D504" s="83">
        <v>3877</v>
      </c>
      <c r="E504" s="83">
        <v>270</v>
      </c>
      <c r="F504" s="85">
        <f t="shared" si="22"/>
        <v>2689</v>
      </c>
      <c r="G504" s="83">
        <v>27536</v>
      </c>
      <c r="H504" s="83">
        <v>349.9307</v>
      </c>
      <c r="I504" s="83">
        <v>16.609299999999998</v>
      </c>
      <c r="J504" s="83">
        <v>80.989699999999999</v>
      </c>
      <c r="K504" s="83">
        <v>25.433500000000002</v>
      </c>
      <c r="L504" s="163">
        <f t="shared" si="21"/>
        <v>245.39099999999993</v>
      </c>
      <c r="M504" s="83">
        <v>718.35419999999999</v>
      </c>
      <c r="N504">
        <f t="shared" si="23"/>
        <v>11162</v>
      </c>
    </row>
    <row r="505" spans="1:14" hidden="1">
      <c r="A505">
        <v>11163</v>
      </c>
      <c r="B505" s="83">
        <v>112007</v>
      </c>
      <c r="C505" s="83">
        <v>4705</v>
      </c>
      <c r="D505" s="83">
        <v>14890</v>
      </c>
      <c r="E505" s="83">
        <v>2559</v>
      </c>
      <c r="F505" s="85">
        <f t="shared" si="22"/>
        <v>7643</v>
      </c>
      <c r="G505" s="83">
        <v>141804</v>
      </c>
      <c r="H505" s="83">
        <v>1640</v>
      </c>
      <c r="I505" s="83">
        <v>39</v>
      </c>
      <c r="J505" s="83">
        <v>95</v>
      </c>
      <c r="K505" s="83">
        <v>19</v>
      </c>
      <c r="L505" s="163">
        <f t="shared" si="21"/>
        <v>56</v>
      </c>
      <c r="M505" s="83">
        <v>1849</v>
      </c>
      <c r="N505">
        <f t="shared" si="23"/>
        <v>11163</v>
      </c>
    </row>
    <row r="506" spans="1:14" hidden="1">
      <c r="A506">
        <v>11164</v>
      </c>
      <c r="B506" s="83">
        <v>60904</v>
      </c>
      <c r="C506" s="83">
        <v>4147</v>
      </c>
      <c r="D506" s="83">
        <v>27072</v>
      </c>
      <c r="E506" s="83">
        <v>3504</v>
      </c>
      <c r="F506" s="85">
        <f t="shared" si="22"/>
        <v>12560</v>
      </c>
      <c r="G506" s="83">
        <v>108187</v>
      </c>
      <c r="H506" s="83">
        <v>1056.8644000000002</v>
      </c>
      <c r="I506" s="83">
        <v>22.97</v>
      </c>
      <c r="J506" s="83">
        <v>172.41249999999999</v>
      </c>
      <c r="K506" s="83">
        <v>86.546300000000002</v>
      </c>
      <c r="L506" s="163">
        <f t="shared" si="21"/>
        <v>0.63439999999980046</v>
      </c>
      <c r="M506" s="83">
        <v>1339.4276</v>
      </c>
      <c r="N506">
        <f t="shared" si="23"/>
        <v>11164</v>
      </c>
    </row>
    <row r="507" spans="1:14" hidden="1">
      <c r="A507">
        <v>11165</v>
      </c>
      <c r="B507" s="83">
        <v>43021</v>
      </c>
      <c r="C507" s="83">
        <v>3964</v>
      </c>
      <c r="D507" s="83">
        <v>5234</v>
      </c>
      <c r="E507" s="83">
        <v>895</v>
      </c>
      <c r="F507" s="85">
        <f t="shared" si="22"/>
        <v>970</v>
      </c>
      <c r="G507" s="83">
        <v>54084</v>
      </c>
      <c r="H507" s="83">
        <v>838.94870000000003</v>
      </c>
      <c r="I507" s="83">
        <v>34.888500000000001</v>
      </c>
      <c r="J507" s="83">
        <v>54.150200000000005</v>
      </c>
      <c r="K507" s="83">
        <v>6.1429999999999998</v>
      </c>
      <c r="L507" s="163">
        <f t="shared" si="21"/>
        <v>19.425500000000035</v>
      </c>
      <c r="M507" s="83">
        <v>953.55590000000007</v>
      </c>
      <c r="N507">
        <f t="shared" si="23"/>
        <v>11165</v>
      </c>
    </row>
    <row r="508" spans="1:14" hidden="1">
      <c r="A508">
        <v>11166</v>
      </c>
      <c r="B508" s="83">
        <v>68635</v>
      </c>
      <c r="C508" s="83">
        <v>5169</v>
      </c>
      <c r="D508" s="83">
        <v>14227</v>
      </c>
      <c r="E508" s="83">
        <v>2283</v>
      </c>
      <c r="F508" s="85">
        <f t="shared" si="22"/>
        <v>10664</v>
      </c>
      <c r="G508" s="83">
        <v>100978</v>
      </c>
      <c r="H508" s="83">
        <v>2533.6046999999999</v>
      </c>
      <c r="I508" s="83">
        <v>86.975899999999996</v>
      </c>
      <c r="J508" s="83">
        <v>207.53069999999997</v>
      </c>
      <c r="K508" s="83">
        <v>32.195799999999998</v>
      </c>
      <c r="L508" s="163">
        <f t="shared" si="21"/>
        <v>59.490500000000019</v>
      </c>
      <c r="M508" s="83">
        <v>2919.7975999999999</v>
      </c>
      <c r="N508">
        <f t="shared" si="23"/>
        <v>11166</v>
      </c>
    </row>
    <row r="509" spans="1:14" hidden="1">
      <c r="A509">
        <v>11167</v>
      </c>
      <c r="B509" s="83">
        <v>79587</v>
      </c>
      <c r="C509" s="83">
        <v>4500</v>
      </c>
      <c r="D509" s="83">
        <v>10152</v>
      </c>
      <c r="E509" s="83">
        <v>1259</v>
      </c>
      <c r="F509" s="85">
        <f t="shared" si="22"/>
        <v>13175</v>
      </c>
      <c r="G509" s="83">
        <v>108673</v>
      </c>
      <c r="H509" s="83">
        <v>166968.3015</v>
      </c>
      <c r="I509" s="83">
        <v>69.234799999999993</v>
      </c>
      <c r="J509" s="83">
        <v>156.47230000000002</v>
      </c>
      <c r="K509" s="83">
        <v>11.07</v>
      </c>
      <c r="L509" s="163">
        <f t="shared" si="21"/>
        <v>-165280.4939</v>
      </c>
      <c r="M509" s="83">
        <v>1924.5846999999999</v>
      </c>
      <c r="N509">
        <f t="shared" si="23"/>
        <v>11167</v>
      </c>
    </row>
    <row r="510" spans="1:14" hidden="1">
      <c r="A510">
        <v>11169</v>
      </c>
      <c r="B510" s="83">
        <v>74180</v>
      </c>
      <c r="C510" s="83">
        <v>5652</v>
      </c>
      <c r="D510" s="83">
        <v>18942</v>
      </c>
      <c r="E510" s="83">
        <v>1802</v>
      </c>
      <c r="F510" s="85">
        <f t="shared" si="22"/>
        <v>6067</v>
      </c>
      <c r="G510" s="83">
        <v>106643</v>
      </c>
      <c r="H510" s="83">
        <v>1422.1331</v>
      </c>
      <c r="I510" s="83">
        <v>64.144000000000005</v>
      </c>
      <c r="J510" s="83">
        <v>284.21869999999996</v>
      </c>
      <c r="K510" s="83">
        <v>54.295900000000003</v>
      </c>
      <c r="L510" s="163">
        <f t="shared" si="21"/>
        <v>27.771999999999949</v>
      </c>
      <c r="M510" s="83">
        <v>1852.5636999999999</v>
      </c>
      <c r="N510">
        <f t="shared" si="23"/>
        <v>11169</v>
      </c>
    </row>
    <row r="511" spans="1:14" hidden="1">
      <c r="A511">
        <v>11170</v>
      </c>
      <c r="B511" s="83">
        <v>73629</v>
      </c>
      <c r="C511" s="83">
        <v>4235</v>
      </c>
      <c r="D511" s="83">
        <v>13539</v>
      </c>
      <c r="E511" s="83">
        <v>1475</v>
      </c>
      <c r="F511" s="85">
        <f t="shared" si="22"/>
        <v>3368</v>
      </c>
      <c r="G511" s="83">
        <v>96246</v>
      </c>
      <c r="H511" s="83">
        <v>1262.4740000000002</v>
      </c>
      <c r="I511" s="83">
        <v>43.359000000000009</v>
      </c>
      <c r="J511" s="83">
        <v>133.56300000000002</v>
      </c>
      <c r="K511" s="83">
        <v>19.305000000000003</v>
      </c>
      <c r="L511" s="163">
        <f t="shared" si="21"/>
        <v>20.681999999999849</v>
      </c>
      <c r="M511" s="83">
        <v>1479.383</v>
      </c>
      <c r="N511">
        <f t="shared" si="23"/>
        <v>11170</v>
      </c>
    </row>
    <row r="512" spans="1:14" hidden="1">
      <c r="A512">
        <v>11171</v>
      </c>
      <c r="B512" s="83">
        <v>80287</v>
      </c>
      <c r="C512" s="83">
        <v>4477</v>
      </c>
      <c r="D512" s="83">
        <v>7106</v>
      </c>
      <c r="E512" s="83">
        <v>1610</v>
      </c>
      <c r="F512" s="85">
        <f t="shared" si="22"/>
        <v>3334</v>
      </c>
      <c r="G512" s="83">
        <v>96814</v>
      </c>
      <c r="H512" s="83">
        <v>1652.6648</v>
      </c>
      <c r="I512" s="83">
        <v>45.825700000000005</v>
      </c>
      <c r="J512" s="83">
        <v>99.795600000000007</v>
      </c>
      <c r="K512" s="83">
        <v>15.520500000000002</v>
      </c>
      <c r="L512" s="163">
        <f t="shared" si="21"/>
        <v>31.618299999999945</v>
      </c>
      <c r="M512" s="83">
        <v>1845.4249</v>
      </c>
      <c r="N512">
        <f t="shared" si="23"/>
        <v>11171</v>
      </c>
    </row>
    <row r="513" spans="1:14" hidden="1">
      <c r="A513">
        <v>11172</v>
      </c>
      <c r="B513" s="83">
        <v>40886</v>
      </c>
      <c r="C513" s="83">
        <v>3086</v>
      </c>
      <c r="D513" s="83">
        <v>11892</v>
      </c>
      <c r="E513" s="83">
        <v>1733</v>
      </c>
      <c r="F513" s="85">
        <f t="shared" si="22"/>
        <v>5127</v>
      </c>
      <c r="G513" s="83">
        <v>62724</v>
      </c>
      <c r="H513" s="83">
        <v>744.99350000000004</v>
      </c>
      <c r="I513" s="83">
        <v>42.511899999999997</v>
      </c>
      <c r="J513" s="83">
        <v>156.63499999999999</v>
      </c>
      <c r="K513" s="83">
        <v>25.346</v>
      </c>
      <c r="L513" s="163">
        <f t="shared" si="21"/>
        <v>6.0586000000000446</v>
      </c>
      <c r="M513" s="83">
        <v>975.54500000000007</v>
      </c>
      <c r="N513">
        <f t="shared" si="23"/>
        <v>11172</v>
      </c>
    </row>
    <row r="514" spans="1:14" hidden="1">
      <c r="A514">
        <v>11173</v>
      </c>
      <c r="B514" s="83">
        <v>28999</v>
      </c>
      <c r="C514" s="83">
        <v>1572</v>
      </c>
      <c r="D514" s="83">
        <v>3358</v>
      </c>
      <c r="E514" s="83">
        <v>944</v>
      </c>
      <c r="F514" s="85">
        <f t="shared" si="22"/>
        <v>1410</v>
      </c>
      <c r="G514" s="83">
        <v>36283</v>
      </c>
      <c r="H514" s="83">
        <v>921.27250000000004</v>
      </c>
      <c r="I514" s="83">
        <v>30.872000000000003</v>
      </c>
      <c r="J514" s="83">
        <v>88.87609999999998</v>
      </c>
      <c r="K514" s="83">
        <v>21.444899999999997</v>
      </c>
      <c r="L514" s="163">
        <f t="shared" si="21"/>
        <v>35.814900000000073</v>
      </c>
      <c r="M514" s="83">
        <v>1098.2804000000001</v>
      </c>
      <c r="N514">
        <f t="shared" si="23"/>
        <v>11173</v>
      </c>
    </row>
    <row r="515" spans="1:14" hidden="1">
      <c r="A515">
        <v>11174</v>
      </c>
      <c r="B515" s="83">
        <v>25054</v>
      </c>
      <c r="C515" s="83">
        <v>1340</v>
      </c>
      <c r="D515" s="83">
        <v>3960</v>
      </c>
      <c r="E515" s="83">
        <v>958</v>
      </c>
      <c r="F515" s="85">
        <f t="shared" si="22"/>
        <v>1078</v>
      </c>
      <c r="G515" s="83">
        <v>32390</v>
      </c>
      <c r="H515" s="83">
        <v>706694.20600000001</v>
      </c>
      <c r="I515" s="83">
        <v>20.515699999999999</v>
      </c>
      <c r="J515" s="83">
        <v>67.988700000000009</v>
      </c>
      <c r="K515" s="83">
        <v>8.5534999999999997</v>
      </c>
      <c r="L515" s="163">
        <f t="shared" ref="L515:L578" si="24">M515-H515-I515-J515-K515</f>
        <v>-706012.76520000002</v>
      </c>
      <c r="M515" s="83">
        <v>778.49869999999999</v>
      </c>
      <c r="N515">
        <f t="shared" si="23"/>
        <v>11174</v>
      </c>
    </row>
    <row r="516" spans="1:14" hidden="1">
      <c r="A516">
        <v>11175</v>
      </c>
      <c r="B516" s="83">
        <v>50990</v>
      </c>
      <c r="C516" s="83">
        <v>2992</v>
      </c>
      <c r="D516" s="83">
        <v>8719</v>
      </c>
      <c r="E516" s="83">
        <v>1449</v>
      </c>
      <c r="F516" s="85">
        <f t="shared" ref="F516:F579" si="25">G516-B516-C516-D516-E516</f>
        <v>3027</v>
      </c>
      <c r="G516" s="83">
        <v>67177</v>
      </c>
      <c r="H516" s="83">
        <v>1088.2616</v>
      </c>
      <c r="I516" s="83">
        <v>20.799399999999999</v>
      </c>
      <c r="J516" s="83">
        <v>139.89400000000001</v>
      </c>
      <c r="K516" s="83">
        <v>19.954399999999996</v>
      </c>
      <c r="L516" s="163">
        <f t="shared" si="24"/>
        <v>14.452700000000245</v>
      </c>
      <c r="M516" s="83">
        <v>1283.3621000000003</v>
      </c>
      <c r="N516">
        <f t="shared" ref="N516:N579" si="26">INT(A516)</f>
        <v>11175</v>
      </c>
    </row>
    <row r="517" spans="1:14" hidden="1">
      <c r="A517">
        <v>11176</v>
      </c>
      <c r="B517" s="83">
        <v>70161</v>
      </c>
      <c r="C517" s="83">
        <v>4409</v>
      </c>
      <c r="D517" s="83">
        <v>19768</v>
      </c>
      <c r="E517" s="83">
        <v>2250</v>
      </c>
      <c r="F517" s="85">
        <f t="shared" si="25"/>
        <v>3425</v>
      </c>
      <c r="G517" s="83">
        <v>100013</v>
      </c>
      <c r="H517" s="83">
        <v>1692.75</v>
      </c>
      <c r="I517" s="83">
        <v>821.48</v>
      </c>
      <c r="J517" s="83">
        <v>315.06</v>
      </c>
      <c r="K517" s="83">
        <v>419.56</v>
      </c>
      <c r="L517" s="163">
        <f t="shared" si="24"/>
        <v>-1066.98</v>
      </c>
      <c r="M517" s="83">
        <v>2181.87</v>
      </c>
      <c r="N517">
        <f t="shared" si="26"/>
        <v>11176</v>
      </c>
    </row>
    <row r="518" spans="1:14" hidden="1">
      <c r="A518">
        <v>11177</v>
      </c>
      <c r="B518" s="83">
        <v>78083</v>
      </c>
      <c r="C518" s="83">
        <v>1827</v>
      </c>
      <c r="D518" s="83">
        <v>14562</v>
      </c>
      <c r="E518" s="83">
        <v>1750</v>
      </c>
      <c r="F518" s="85">
        <f t="shared" si="25"/>
        <v>9830</v>
      </c>
      <c r="G518" s="83">
        <v>106052</v>
      </c>
      <c r="H518" s="83">
        <v>2631.0838000000003</v>
      </c>
      <c r="I518" s="83">
        <v>150.89750000000001</v>
      </c>
      <c r="J518" s="83">
        <v>300.04390000000001</v>
      </c>
      <c r="K518" s="83">
        <v>46.252600000000001</v>
      </c>
      <c r="L518" s="163">
        <f t="shared" si="24"/>
        <v>112.48600000000025</v>
      </c>
      <c r="M518" s="83">
        <v>3240.7638000000006</v>
      </c>
      <c r="N518">
        <f t="shared" si="26"/>
        <v>11177</v>
      </c>
    </row>
    <row r="519" spans="1:14" hidden="1">
      <c r="A519">
        <v>11178</v>
      </c>
      <c r="B519" s="83">
        <v>34745</v>
      </c>
      <c r="C519" s="83">
        <v>2301</v>
      </c>
      <c r="D519" s="83">
        <v>6752</v>
      </c>
      <c r="E519" s="83">
        <v>920</v>
      </c>
      <c r="F519" s="85">
        <f t="shared" si="25"/>
        <v>3261</v>
      </c>
      <c r="G519" s="83">
        <v>47979</v>
      </c>
      <c r="H519" s="83">
        <v>1037.5331000000001</v>
      </c>
      <c r="I519" s="83">
        <v>40.540199999999999</v>
      </c>
      <c r="J519" s="83">
        <v>59.246799999999993</v>
      </c>
      <c r="K519" s="83">
        <v>12.910500000000001</v>
      </c>
      <c r="L519" s="163">
        <f t="shared" si="24"/>
        <v>57.236799999999675</v>
      </c>
      <c r="M519" s="83">
        <v>1207.4673999999998</v>
      </c>
      <c r="N519">
        <f t="shared" si="26"/>
        <v>11178</v>
      </c>
    </row>
    <row r="520" spans="1:14" hidden="1">
      <c r="A520">
        <v>11179</v>
      </c>
      <c r="B520" s="83">
        <v>44733</v>
      </c>
      <c r="C520" s="83">
        <v>2923</v>
      </c>
      <c r="D520" s="83">
        <v>10861</v>
      </c>
      <c r="E520" s="83">
        <v>1116</v>
      </c>
      <c r="F520" s="85">
        <f t="shared" si="25"/>
        <v>3595</v>
      </c>
      <c r="G520" s="83">
        <v>63228</v>
      </c>
      <c r="H520" s="83">
        <v>1031.7447999999999</v>
      </c>
      <c r="I520" s="83">
        <v>36.372600000000006</v>
      </c>
      <c r="J520" s="83">
        <v>177.12709999999998</v>
      </c>
      <c r="K520" s="83">
        <v>11.387799999999999</v>
      </c>
      <c r="L520" s="163">
        <f t="shared" si="24"/>
        <v>59.862400000000264</v>
      </c>
      <c r="M520" s="83">
        <v>1316.4947000000002</v>
      </c>
      <c r="N520">
        <f t="shared" si="26"/>
        <v>11179</v>
      </c>
    </row>
    <row r="521" spans="1:14" hidden="1">
      <c r="A521">
        <v>11180</v>
      </c>
      <c r="B521" s="83">
        <v>29504</v>
      </c>
      <c r="C521" s="83">
        <v>1549</v>
      </c>
      <c r="D521" s="83">
        <v>4708</v>
      </c>
      <c r="E521" s="83">
        <v>726</v>
      </c>
      <c r="F521" s="85">
        <f t="shared" si="25"/>
        <v>425</v>
      </c>
      <c r="G521" s="83">
        <v>36912</v>
      </c>
      <c r="H521" s="83">
        <v>861.75499999999988</v>
      </c>
      <c r="I521" s="83">
        <v>19.299299999999999</v>
      </c>
      <c r="J521" s="83">
        <v>95.180700000000002</v>
      </c>
      <c r="K521" s="83">
        <v>22.741800000000001</v>
      </c>
      <c r="L521" s="163">
        <f t="shared" si="24"/>
        <v>6.5286000000001216</v>
      </c>
      <c r="M521" s="83">
        <v>1005.5054</v>
      </c>
      <c r="N521">
        <f t="shared" si="26"/>
        <v>11180</v>
      </c>
    </row>
    <row r="522" spans="1:14" hidden="1">
      <c r="A522">
        <v>11181</v>
      </c>
      <c r="B522" s="83">
        <v>40270</v>
      </c>
      <c r="C522" s="83">
        <v>2097</v>
      </c>
      <c r="D522" s="83">
        <v>4372</v>
      </c>
      <c r="E522" s="83">
        <v>996</v>
      </c>
      <c r="F522" s="85">
        <f t="shared" si="25"/>
        <v>4131</v>
      </c>
      <c r="G522" s="83">
        <v>51866</v>
      </c>
      <c r="H522" s="83">
        <v>1052355.6506000001</v>
      </c>
      <c r="I522" s="83">
        <v>45.448600000000006</v>
      </c>
      <c r="J522" s="83">
        <v>6141.8393000000015</v>
      </c>
      <c r="K522" s="83">
        <v>13.853299999999997</v>
      </c>
      <c r="L522" s="163">
        <f t="shared" si="24"/>
        <v>-1057598.0303000002</v>
      </c>
      <c r="M522" s="83">
        <v>958.76149999999996</v>
      </c>
      <c r="N522">
        <f t="shared" si="26"/>
        <v>11181</v>
      </c>
    </row>
    <row r="523" spans="1:14" hidden="1">
      <c r="A523">
        <v>11182</v>
      </c>
      <c r="B523" s="83">
        <v>23014</v>
      </c>
      <c r="C523" s="83">
        <v>1610</v>
      </c>
      <c r="D523" s="83">
        <v>2108</v>
      </c>
      <c r="E523" s="83">
        <v>434</v>
      </c>
      <c r="F523" s="85">
        <f t="shared" si="25"/>
        <v>171</v>
      </c>
      <c r="G523" s="83">
        <v>27337</v>
      </c>
      <c r="H523" s="83">
        <v>546</v>
      </c>
      <c r="I523" s="83">
        <v>17</v>
      </c>
      <c r="J523" s="83">
        <v>21</v>
      </c>
      <c r="K523" s="83">
        <v>4</v>
      </c>
      <c r="L523" s="163">
        <f t="shared" si="24"/>
        <v>39</v>
      </c>
      <c r="M523" s="83">
        <v>627</v>
      </c>
      <c r="N523">
        <f t="shared" si="26"/>
        <v>11182</v>
      </c>
    </row>
    <row r="524" spans="1:14" hidden="1">
      <c r="A524">
        <v>11183</v>
      </c>
      <c r="B524" s="83">
        <v>20423</v>
      </c>
      <c r="C524" s="83">
        <v>1366</v>
      </c>
      <c r="D524" s="83">
        <v>2245</v>
      </c>
      <c r="E524" s="83">
        <v>835</v>
      </c>
      <c r="F524" s="85">
        <f t="shared" si="25"/>
        <v>573</v>
      </c>
      <c r="G524" s="83">
        <v>25442</v>
      </c>
      <c r="H524" s="83">
        <v>498.47389999999996</v>
      </c>
      <c r="I524" s="83">
        <v>18.602800000000006</v>
      </c>
      <c r="J524" s="83">
        <v>38.749600000000001</v>
      </c>
      <c r="K524" s="83">
        <v>14.312899999999999</v>
      </c>
      <c r="L524" s="163">
        <f t="shared" si="24"/>
        <v>30.795100000000161</v>
      </c>
      <c r="M524" s="83">
        <v>600.93430000000012</v>
      </c>
      <c r="N524">
        <f t="shared" si="26"/>
        <v>11183</v>
      </c>
    </row>
    <row r="525" spans="1:14" hidden="1">
      <c r="A525">
        <v>11184</v>
      </c>
      <c r="B525" s="83">
        <v>89225</v>
      </c>
      <c r="C525" s="83">
        <v>3563</v>
      </c>
      <c r="D525" s="83">
        <v>12513</v>
      </c>
      <c r="E525" s="83">
        <v>1705</v>
      </c>
      <c r="F525" s="85">
        <f t="shared" si="25"/>
        <v>5399</v>
      </c>
      <c r="G525" s="83">
        <v>112405</v>
      </c>
      <c r="H525" s="83">
        <v>1421.2638999999997</v>
      </c>
      <c r="I525" s="83">
        <v>43.079700000000003</v>
      </c>
      <c r="J525" s="83">
        <v>97.821899999999999</v>
      </c>
      <c r="K525" s="83">
        <v>14.195600000000002</v>
      </c>
      <c r="L525" s="163">
        <f t="shared" si="24"/>
        <v>231.96600000000026</v>
      </c>
      <c r="M525" s="83">
        <v>1808.3271</v>
      </c>
      <c r="N525">
        <f t="shared" si="26"/>
        <v>11184</v>
      </c>
    </row>
    <row r="526" spans="1:14" hidden="1">
      <c r="A526">
        <v>11185</v>
      </c>
      <c r="B526" s="83">
        <v>43736</v>
      </c>
      <c r="C526" s="83">
        <v>2650</v>
      </c>
      <c r="D526" s="83">
        <v>10810</v>
      </c>
      <c r="E526" s="83">
        <v>1829</v>
      </c>
      <c r="F526" s="85">
        <f t="shared" si="25"/>
        <v>0</v>
      </c>
      <c r="G526" s="83">
        <v>59025</v>
      </c>
      <c r="H526" s="83">
        <v>834.28070000000014</v>
      </c>
      <c r="I526" s="83">
        <v>17.628299999999999</v>
      </c>
      <c r="J526" s="83">
        <v>103.76859999999999</v>
      </c>
      <c r="K526" s="83">
        <v>12.897900000000002</v>
      </c>
      <c r="L526" s="163">
        <f t="shared" si="24"/>
        <v>0.29959999999973341</v>
      </c>
      <c r="M526" s="83">
        <v>968.87509999999986</v>
      </c>
      <c r="N526">
        <f t="shared" si="26"/>
        <v>11185</v>
      </c>
    </row>
    <row r="527" spans="1:14" hidden="1">
      <c r="A527">
        <v>11186</v>
      </c>
      <c r="B527" s="83">
        <v>94520</v>
      </c>
      <c r="C527" s="83">
        <v>3432</v>
      </c>
      <c r="D527" s="83">
        <v>16417</v>
      </c>
      <c r="E527" s="83">
        <v>2302</v>
      </c>
      <c r="F527" s="85">
        <f t="shared" si="25"/>
        <v>6955</v>
      </c>
      <c r="G527" s="83">
        <v>123626</v>
      </c>
      <c r="H527" s="83">
        <v>2192.3714</v>
      </c>
      <c r="I527" s="83">
        <v>60.894400000000005</v>
      </c>
      <c r="J527" s="83">
        <v>195.89789999999999</v>
      </c>
      <c r="K527" s="83">
        <v>29.159300000000002</v>
      </c>
      <c r="L527" s="163">
        <f t="shared" si="24"/>
        <v>107.72409999999977</v>
      </c>
      <c r="M527" s="83">
        <v>2586.0470999999998</v>
      </c>
      <c r="N527">
        <f t="shared" si="26"/>
        <v>11186</v>
      </c>
    </row>
    <row r="528" spans="1:14" hidden="1">
      <c r="A528">
        <v>11187</v>
      </c>
      <c r="B528" s="83">
        <v>93433</v>
      </c>
      <c r="C528" s="83">
        <v>3731</v>
      </c>
      <c r="D528" s="83">
        <v>10700</v>
      </c>
      <c r="E528" s="83">
        <v>2010</v>
      </c>
      <c r="F528" s="85">
        <f t="shared" si="25"/>
        <v>3452</v>
      </c>
      <c r="G528" s="83">
        <v>113326</v>
      </c>
      <c r="H528" s="83">
        <v>2129.5176000000001</v>
      </c>
      <c r="I528" s="83">
        <v>53.639400000000002</v>
      </c>
      <c r="J528" s="83">
        <v>156.14230000000001</v>
      </c>
      <c r="K528" s="83">
        <v>28.500999999999998</v>
      </c>
      <c r="L528" s="163">
        <f t="shared" si="24"/>
        <v>83.382999999999527</v>
      </c>
      <c r="M528" s="83">
        <v>2451.1832999999997</v>
      </c>
      <c r="N528">
        <f t="shared" si="26"/>
        <v>11187</v>
      </c>
    </row>
    <row r="529" spans="1:14" hidden="1">
      <c r="A529">
        <v>11188</v>
      </c>
      <c r="B529" s="83">
        <v>54026</v>
      </c>
      <c r="C529" s="83">
        <v>3409</v>
      </c>
      <c r="D529" s="83">
        <v>12445</v>
      </c>
      <c r="E529" s="83">
        <v>1757</v>
      </c>
      <c r="F529" s="85">
        <f t="shared" si="25"/>
        <v>979</v>
      </c>
      <c r="G529" s="83">
        <v>72616</v>
      </c>
      <c r="H529" s="83">
        <v>1121.3461</v>
      </c>
      <c r="I529" s="83">
        <v>41.637600000000006</v>
      </c>
      <c r="J529" s="83">
        <v>151.23799999999997</v>
      </c>
      <c r="K529" s="83">
        <v>0</v>
      </c>
      <c r="L529" s="163">
        <f t="shared" si="24"/>
        <v>31.089800000000054</v>
      </c>
      <c r="M529" s="83">
        <v>1345.3115</v>
      </c>
      <c r="N529">
        <f t="shared" si="26"/>
        <v>11188</v>
      </c>
    </row>
    <row r="530" spans="1:14" hidden="1">
      <c r="A530">
        <v>11189</v>
      </c>
      <c r="B530" s="83">
        <v>109006</v>
      </c>
      <c r="C530" s="83">
        <v>5445</v>
      </c>
      <c r="D530" s="83">
        <v>14246</v>
      </c>
      <c r="E530" s="83">
        <v>2012</v>
      </c>
      <c r="F530" s="85">
        <f t="shared" si="25"/>
        <v>8677</v>
      </c>
      <c r="G530" s="83">
        <v>139386</v>
      </c>
      <c r="H530" s="83">
        <v>1646.2660000000001</v>
      </c>
      <c r="I530" s="83">
        <v>40.524700000000003</v>
      </c>
      <c r="J530" s="83">
        <v>156.8578</v>
      </c>
      <c r="K530" s="83">
        <v>13.745300000000002</v>
      </c>
      <c r="L530" s="163">
        <f t="shared" si="24"/>
        <v>127.71209999999995</v>
      </c>
      <c r="M530" s="83">
        <v>1985.1059</v>
      </c>
      <c r="N530">
        <f t="shared" si="26"/>
        <v>11189</v>
      </c>
    </row>
    <row r="531" spans="1:14" hidden="1">
      <c r="A531">
        <v>11190</v>
      </c>
      <c r="B531" s="83">
        <v>187357</v>
      </c>
      <c r="C531" s="83">
        <v>13406</v>
      </c>
      <c r="D531" s="83">
        <v>29306</v>
      </c>
      <c r="E531" s="83">
        <v>7128</v>
      </c>
      <c r="F531" s="85">
        <f t="shared" si="25"/>
        <v>8760</v>
      </c>
      <c r="G531" s="83">
        <v>245957</v>
      </c>
      <c r="H531" s="83">
        <v>3917.7188000000006</v>
      </c>
      <c r="I531" s="83">
        <v>141.72390000000001</v>
      </c>
      <c r="J531" s="83">
        <v>482256.46249999997</v>
      </c>
      <c r="K531" s="83">
        <v>38.820200000000014</v>
      </c>
      <c r="L531" s="163">
        <f t="shared" si="24"/>
        <v>-481706.8847</v>
      </c>
      <c r="M531" s="83">
        <v>4647.8406999999997</v>
      </c>
      <c r="N531">
        <f t="shared" si="26"/>
        <v>11190</v>
      </c>
    </row>
    <row r="532" spans="1:14" hidden="1">
      <c r="A532">
        <v>11191</v>
      </c>
      <c r="B532" s="83">
        <v>55321</v>
      </c>
      <c r="C532" s="83">
        <v>3173</v>
      </c>
      <c r="D532" s="83">
        <v>9113</v>
      </c>
      <c r="E532" s="83">
        <v>1333</v>
      </c>
      <c r="F532" s="85">
        <f t="shared" si="25"/>
        <v>-3025</v>
      </c>
      <c r="G532" s="83">
        <v>65915</v>
      </c>
      <c r="H532" s="83">
        <v>739.19039999999995</v>
      </c>
      <c r="I532" s="83">
        <v>21.0107</v>
      </c>
      <c r="J532" s="83">
        <v>43.705999999999996</v>
      </c>
      <c r="K532" s="83">
        <v>5.516</v>
      </c>
      <c r="L532" s="163">
        <f t="shared" si="24"/>
        <v>235.92329999999998</v>
      </c>
      <c r="M532" s="83">
        <v>1045.3463999999999</v>
      </c>
      <c r="N532">
        <f t="shared" si="26"/>
        <v>11191</v>
      </c>
    </row>
    <row r="533" spans="1:14" hidden="1">
      <c r="A533">
        <v>11192</v>
      </c>
      <c r="B533" s="83">
        <v>168801</v>
      </c>
      <c r="C533" s="83">
        <v>12140</v>
      </c>
      <c r="D533" s="83">
        <v>24011</v>
      </c>
      <c r="E533" s="83">
        <v>3182</v>
      </c>
      <c r="F533" s="85">
        <f t="shared" si="25"/>
        <v>16738</v>
      </c>
      <c r="G533" s="83">
        <v>224872</v>
      </c>
      <c r="H533" s="83">
        <v>5936.8045000000002</v>
      </c>
      <c r="I533" s="83">
        <v>148.13120000000001</v>
      </c>
      <c r="J533" s="83">
        <v>580.08240000000001</v>
      </c>
      <c r="K533" s="83">
        <v>91.326899999999995</v>
      </c>
      <c r="L533" s="163">
        <f t="shared" si="24"/>
        <v>1427.7761000000003</v>
      </c>
      <c r="M533" s="83">
        <v>8184.1211000000003</v>
      </c>
      <c r="N533">
        <f t="shared" si="26"/>
        <v>11192</v>
      </c>
    </row>
    <row r="534" spans="1:14" hidden="1">
      <c r="A534">
        <v>11193</v>
      </c>
      <c r="B534" s="83">
        <v>67421</v>
      </c>
      <c r="C534" s="83">
        <v>4342</v>
      </c>
      <c r="D534" s="83">
        <v>10743</v>
      </c>
      <c r="E534" s="83">
        <v>1220</v>
      </c>
      <c r="F534" s="85">
        <f t="shared" si="25"/>
        <v>27191</v>
      </c>
      <c r="G534" s="83">
        <v>110917</v>
      </c>
      <c r="H534" s="83">
        <v>591807.17869999993</v>
      </c>
      <c r="I534" s="83">
        <v>32.906299999999995</v>
      </c>
      <c r="J534" s="83">
        <v>83.891999999999996</v>
      </c>
      <c r="K534" s="83">
        <v>3.9159999999999999</v>
      </c>
      <c r="L534" s="163">
        <f t="shared" si="24"/>
        <v>-590568.23529999994</v>
      </c>
      <c r="M534" s="83">
        <v>1359.6577</v>
      </c>
      <c r="N534">
        <f t="shared" si="26"/>
        <v>11193</v>
      </c>
    </row>
    <row r="535" spans="1:14" hidden="1">
      <c r="A535">
        <v>11194</v>
      </c>
      <c r="B535" s="83">
        <v>100803</v>
      </c>
      <c r="C535" s="83">
        <v>6276</v>
      </c>
      <c r="D535" s="83">
        <v>11814</v>
      </c>
      <c r="E535" s="83">
        <v>1880</v>
      </c>
      <c r="F535" s="85">
        <f t="shared" si="25"/>
        <v>103858</v>
      </c>
      <c r="G535" s="83">
        <v>224631</v>
      </c>
      <c r="H535" s="83">
        <v>2885.2197000000006</v>
      </c>
      <c r="I535" s="83">
        <v>93.166600000000003</v>
      </c>
      <c r="J535" s="83">
        <v>220.4683</v>
      </c>
      <c r="K535" s="83">
        <v>32.516800000000003</v>
      </c>
      <c r="L535" s="163">
        <f t="shared" si="24"/>
        <v>3840.7601999999993</v>
      </c>
      <c r="M535" s="83">
        <v>7072.1315999999997</v>
      </c>
      <c r="N535">
        <f t="shared" si="26"/>
        <v>11194</v>
      </c>
    </row>
    <row r="536" spans="1:14" hidden="1">
      <c r="A536">
        <v>11195</v>
      </c>
      <c r="B536" s="83">
        <v>127286</v>
      </c>
      <c r="C536" s="83">
        <v>5429</v>
      </c>
      <c r="D536" s="83">
        <v>8012</v>
      </c>
      <c r="E536" s="83">
        <v>1514</v>
      </c>
      <c r="F536" s="85">
        <f t="shared" si="25"/>
        <v>15866</v>
      </c>
      <c r="G536" s="83">
        <v>158107</v>
      </c>
      <c r="H536" s="83">
        <v>2590.8559000000005</v>
      </c>
      <c r="I536" s="83">
        <v>53.092299999999994</v>
      </c>
      <c r="J536" s="83">
        <v>69.932199999999995</v>
      </c>
      <c r="K536" s="83">
        <v>17.491800000000001</v>
      </c>
      <c r="L536" s="163">
        <f t="shared" si="24"/>
        <v>472.28539999999953</v>
      </c>
      <c r="M536" s="83">
        <v>3203.6576</v>
      </c>
      <c r="N536">
        <f t="shared" si="26"/>
        <v>11195</v>
      </c>
    </row>
    <row r="537" spans="1:14" hidden="1">
      <c r="A537">
        <v>11196</v>
      </c>
      <c r="B537" s="83">
        <v>112229</v>
      </c>
      <c r="C537" s="83">
        <v>8071</v>
      </c>
      <c r="D537" s="83">
        <v>12220</v>
      </c>
      <c r="E537" s="83">
        <v>2369</v>
      </c>
      <c r="F537" s="85">
        <f t="shared" si="25"/>
        <v>28775</v>
      </c>
      <c r="G537" s="83">
        <v>163664</v>
      </c>
      <c r="H537" s="83">
        <v>3251.0680000000002</v>
      </c>
      <c r="I537" s="83">
        <v>87.638499999999993</v>
      </c>
      <c r="J537" s="83">
        <v>173.30840000000001</v>
      </c>
      <c r="K537" s="83">
        <v>22.431999999999995</v>
      </c>
      <c r="L537" s="163">
        <f t="shared" si="24"/>
        <v>202.95010000000016</v>
      </c>
      <c r="M537" s="83">
        <v>3737.3970000000004</v>
      </c>
      <c r="N537">
        <f t="shared" si="26"/>
        <v>11196</v>
      </c>
    </row>
    <row r="538" spans="1:14" hidden="1">
      <c r="A538">
        <v>11197</v>
      </c>
      <c r="B538" s="83">
        <v>91464</v>
      </c>
      <c r="C538" s="83">
        <v>2945</v>
      </c>
      <c r="D538" s="83">
        <v>10687</v>
      </c>
      <c r="E538" s="83">
        <v>1770</v>
      </c>
      <c r="F538" s="85">
        <f t="shared" si="25"/>
        <v>14990</v>
      </c>
      <c r="G538" s="83">
        <v>121856</v>
      </c>
      <c r="H538" s="83">
        <v>981.76999999999987</v>
      </c>
      <c r="I538" s="83">
        <v>18.169999999999998</v>
      </c>
      <c r="J538" s="83">
        <v>1184.1499999999999</v>
      </c>
      <c r="K538" s="83">
        <v>12.540000000000003</v>
      </c>
      <c r="L538" s="163">
        <f t="shared" si="24"/>
        <v>-908.14999999999964</v>
      </c>
      <c r="M538" s="83">
        <v>1288.48</v>
      </c>
      <c r="N538">
        <f t="shared" si="26"/>
        <v>11197</v>
      </c>
    </row>
    <row r="539" spans="1:14" hidden="1">
      <c r="A539">
        <v>11198</v>
      </c>
      <c r="B539" s="83">
        <v>60234</v>
      </c>
      <c r="C539" s="83">
        <v>2485</v>
      </c>
      <c r="D539" s="83">
        <v>5851</v>
      </c>
      <c r="E539" s="83">
        <v>1043</v>
      </c>
      <c r="F539" s="85">
        <f t="shared" si="25"/>
        <v>11776</v>
      </c>
      <c r="G539" s="83">
        <v>81389</v>
      </c>
      <c r="H539" s="83">
        <v>827.80150000000003</v>
      </c>
      <c r="I539" s="83">
        <v>17.261799999999997</v>
      </c>
      <c r="J539" s="83">
        <v>43.317599999999999</v>
      </c>
      <c r="K539" s="83">
        <v>7.2121000000000004</v>
      </c>
      <c r="L539" s="163">
        <f t="shared" si="24"/>
        <v>192.75859999999994</v>
      </c>
      <c r="M539" s="83">
        <v>1088.3516</v>
      </c>
      <c r="N539">
        <f t="shared" si="26"/>
        <v>11198</v>
      </c>
    </row>
    <row r="540" spans="1:14" hidden="1">
      <c r="A540">
        <v>11199</v>
      </c>
      <c r="B540" s="83">
        <v>58027</v>
      </c>
      <c r="C540" s="83">
        <v>2584</v>
      </c>
      <c r="D540" s="83">
        <v>9186</v>
      </c>
      <c r="E540" s="83">
        <v>1714</v>
      </c>
      <c r="F540" s="85">
        <f t="shared" si="25"/>
        <v>10039</v>
      </c>
      <c r="G540" s="83">
        <v>81550</v>
      </c>
      <c r="H540" s="83">
        <v>833.18740000000003</v>
      </c>
      <c r="I540" s="83">
        <v>21.509199999999996</v>
      </c>
      <c r="J540" s="83">
        <v>110.64570000000001</v>
      </c>
      <c r="K540" s="83">
        <v>17.158800000000003</v>
      </c>
      <c r="L540" s="163">
        <f t="shared" si="24"/>
        <v>96.133799999999994</v>
      </c>
      <c r="M540" s="83">
        <v>1078.6349</v>
      </c>
      <c r="N540">
        <f t="shared" si="26"/>
        <v>11199</v>
      </c>
    </row>
    <row r="541" spans="1:14" hidden="1">
      <c r="A541">
        <v>11200</v>
      </c>
      <c r="B541" s="83">
        <v>54642</v>
      </c>
      <c r="C541" s="83">
        <v>1861</v>
      </c>
      <c r="D541" s="83">
        <v>1706</v>
      </c>
      <c r="E541" s="83">
        <v>240</v>
      </c>
      <c r="F541" s="85">
        <f t="shared" si="25"/>
        <v>22585</v>
      </c>
      <c r="G541" s="83">
        <v>81034</v>
      </c>
      <c r="H541" s="83">
        <v>791.33</v>
      </c>
      <c r="I541" s="83">
        <v>15.114000000000003</v>
      </c>
      <c r="J541" s="83">
        <v>15.870000000000001</v>
      </c>
      <c r="K541" s="83">
        <v>2.4650000000000003</v>
      </c>
      <c r="L541" s="163">
        <f t="shared" si="24"/>
        <v>555.48099999999988</v>
      </c>
      <c r="M541" s="83">
        <v>1380.26</v>
      </c>
      <c r="N541">
        <f t="shared" si="26"/>
        <v>11200</v>
      </c>
    </row>
    <row r="542" spans="1:14" hidden="1">
      <c r="A542">
        <v>11201</v>
      </c>
      <c r="B542" s="83">
        <v>57187</v>
      </c>
      <c r="C542" s="83">
        <v>3973</v>
      </c>
      <c r="D542" s="83">
        <v>9640</v>
      </c>
      <c r="E542" s="83">
        <v>1768</v>
      </c>
      <c r="F542" s="85">
        <f t="shared" si="25"/>
        <v>5839</v>
      </c>
      <c r="G542" s="83">
        <v>78407</v>
      </c>
      <c r="H542" s="83">
        <v>18881.810000000001</v>
      </c>
      <c r="I542" s="83">
        <v>664.08000000000015</v>
      </c>
      <c r="J542" s="83">
        <v>146.91</v>
      </c>
      <c r="K542" s="83">
        <v>27.669999999999998</v>
      </c>
      <c r="L542" s="163">
        <f t="shared" si="24"/>
        <v>-17830.82</v>
      </c>
      <c r="M542" s="83">
        <v>1889.6499999999999</v>
      </c>
      <c r="N542">
        <f t="shared" si="26"/>
        <v>11201</v>
      </c>
    </row>
    <row r="543" spans="1:14" hidden="1">
      <c r="A543">
        <v>11202</v>
      </c>
      <c r="B543" s="83">
        <v>62907</v>
      </c>
      <c r="C543" s="83">
        <v>2764</v>
      </c>
      <c r="D543" s="83">
        <v>5929</v>
      </c>
      <c r="E543" s="83">
        <v>1099</v>
      </c>
      <c r="F543" s="85">
        <f t="shared" si="25"/>
        <v>3589</v>
      </c>
      <c r="G543" s="83">
        <v>76288</v>
      </c>
      <c r="H543" s="83">
        <v>823.96530000000007</v>
      </c>
      <c r="I543" s="83">
        <v>23.726600000000001</v>
      </c>
      <c r="J543" s="83">
        <v>38.367800000000003</v>
      </c>
      <c r="K543" s="83">
        <v>6.3887</v>
      </c>
      <c r="L543" s="163">
        <f t="shared" si="24"/>
        <v>22.972399999999908</v>
      </c>
      <c r="M543" s="83">
        <v>915.42079999999999</v>
      </c>
      <c r="N543">
        <f t="shared" si="26"/>
        <v>11202</v>
      </c>
    </row>
    <row r="544" spans="1:14" hidden="1">
      <c r="A544">
        <v>11203</v>
      </c>
      <c r="B544" s="83">
        <v>38632</v>
      </c>
      <c r="C544" s="83">
        <v>2047</v>
      </c>
      <c r="D544" s="83">
        <v>6686</v>
      </c>
      <c r="E544" s="83">
        <v>1408</v>
      </c>
      <c r="F544" s="85">
        <f t="shared" si="25"/>
        <v>8152</v>
      </c>
      <c r="G544" s="83">
        <v>56925</v>
      </c>
      <c r="H544" s="83">
        <v>1153.3399999999999</v>
      </c>
      <c r="I544" s="83">
        <v>38.631299999999996</v>
      </c>
      <c r="J544" s="83">
        <v>138.76390000000001</v>
      </c>
      <c r="K544" s="83">
        <v>32.330099999999995</v>
      </c>
      <c r="L544" s="163">
        <f t="shared" si="24"/>
        <v>96.637300000000153</v>
      </c>
      <c r="M544" s="83">
        <v>1459.7026000000001</v>
      </c>
      <c r="N544">
        <f t="shared" si="26"/>
        <v>11203</v>
      </c>
    </row>
    <row r="545" spans="1:14" hidden="1">
      <c r="A545">
        <v>11204</v>
      </c>
      <c r="B545" s="83">
        <v>48792</v>
      </c>
      <c r="C545" s="83">
        <v>3862</v>
      </c>
      <c r="D545" s="83">
        <v>8737</v>
      </c>
      <c r="E545" s="83">
        <v>831</v>
      </c>
      <c r="F545" s="85">
        <f t="shared" si="25"/>
        <v>27661</v>
      </c>
      <c r="G545" s="83">
        <v>89883</v>
      </c>
      <c r="H545" s="83">
        <v>1280.9227999999998</v>
      </c>
      <c r="I545" s="83">
        <v>62.16940000000001</v>
      </c>
      <c r="J545" s="83">
        <v>140.7876</v>
      </c>
      <c r="K545" s="83">
        <v>4.2630999999999997</v>
      </c>
      <c r="L545" s="163">
        <f t="shared" si="24"/>
        <v>381.16239999999993</v>
      </c>
      <c r="M545" s="83">
        <v>1869.3052999999998</v>
      </c>
      <c r="N545">
        <f t="shared" si="26"/>
        <v>11204</v>
      </c>
    </row>
    <row r="546" spans="1:14" hidden="1">
      <c r="A546">
        <v>11205</v>
      </c>
      <c r="B546" s="83">
        <v>78451</v>
      </c>
      <c r="C546" s="83">
        <v>6379</v>
      </c>
      <c r="D546" s="83">
        <v>22703</v>
      </c>
      <c r="E546" s="83">
        <v>2479</v>
      </c>
      <c r="F546" s="85">
        <f t="shared" si="25"/>
        <v>6615</v>
      </c>
      <c r="G546" s="83">
        <v>116627</v>
      </c>
      <c r="H546" s="83">
        <v>3822.1113999999998</v>
      </c>
      <c r="I546" s="83">
        <v>177.24189999999999</v>
      </c>
      <c r="J546" s="83">
        <v>555.10860000000002</v>
      </c>
      <c r="K546" s="83">
        <v>87.262499999999989</v>
      </c>
      <c r="L546" s="163">
        <f t="shared" si="24"/>
        <v>675.44100000000003</v>
      </c>
      <c r="M546" s="83">
        <v>5317.1653999999999</v>
      </c>
      <c r="N546">
        <f t="shared" si="26"/>
        <v>11205</v>
      </c>
    </row>
    <row r="547" spans="1:14" hidden="1">
      <c r="A547">
        <v>11206</v>
      </c>
      <c r="B547" s="83">
        <v>33683</v>
      </c>
      <c r="C547" s="83">
        <v>1488</v>
      </c>
      <c r="D547" s="83">
        <v>4631</v>
      </c>
      <c r="E547" s="83">
        <v>1061</v>
      </c>
      <c r="F547" s="85">
        <f t="shared" si="25"/>
        <v>4621</v>
      </c>
      <c r="G547" s="83">
        <v>45484</v>
      </c>
      <c r="H547" s="83">
        <v>722.57580000000007</v>
      </c>
      <c r="I547" s="83">
        <v>15.706700000000003</v>
      </c>
      <c r="J547" s="83">
        <v>67.590099999999993</v>
      </c>
      <c r="K547" s="83">
        <v>29.177000000000003</v>
      </c>
      <c r="L547" s="163">
        <f t="shared" si="24"/>
        <v>35.987099999999913</v>
      </c>
      <c r="M547" s="83">
        <v>871.0367</v>
      </c>
      <c r="N547">
        <f t="shared" si="26"/>
        <v>11206</v>
      </c>
    </row>
    <row r="548" spans="1:14" hidden="1">
      <c r="A548">
        <v>11207</v>
      </c>
      <c r="B548" s="83">
        <v>26349</v>
      </c>
      <c r="C548" s="83">
        <v>1376</v>
      </c>
      <c r="D548" s="83">
        <v>2828</v>
      </c>
      <c r="E548" s="83">
        <v>367</v>
      </c>
      <c r="F548" s="85">
        <f t="shared" si="25"/>
        <v>8639</v>
      </c>
      <c r="G548" s="83">
        <v>39559</v>
      </c>
      <c r="H548" s="83">
        <v>861.75390000000004</v>
      </c>
      <c r="I548" s="83">
        <v>11.499699999999999</v>
      </c>
      <c r="J548" s="83">
        <v>42.734000000000002</v>
      </c>
      <c r="K548" s="83">
        <v>1.1669</v>
      </c>
      <c r="L548" s="163">
        <f t="shared" si="24"/>
        <v>244.37529999999995</v>
      </c>
      <c r="M548" s="83">
        <v>1161.5298</v>
      </c>
      <c r="N548">
        <f t="shared" si="26"/>
        <v>11207</v>
      </c>
    </row>
    <row r="549" spans="1:14" hidden="1">
      <c r="A549">
        <v>11208</v>
      </c>
      <c r="B549" s="83">
        <v>32239</v>
      </c>
      <c r="C549" s="83">
        <v>1656</v>
      </c>
      <c r="D549" s="83">
        <v>2593</v>
      </c>
      <c r="E549" s="83">
        <v>265</v>
      </c>
      <c r="F549" s="85">
        <f t="shared" si="25"/>
        <v>10190</v>
      </c>
      <c r="G549" s="83">
        <v>46943</v>
      </c>
      <c r="H549" s="83">
        <v>852.09270000000004</v>
      </c>
      <c r="I549" s="83">
        <v>20.928400000000003</v>
      </c>
      <c r="J549" s="83">
        <v>30.474</v>
      </c>
      <c r="K549" s="83">
        <v>11.613899999999999</v>
      </c>
      <c r="L549" s="163">
        <f t="shared" si="24"/>
        <v>392.30600000000038</v>
      </c>
      <c r="M549" s="83">
        <v>1307.4150000000004</v>
      </c>
      <c r="N549">
        <f t="shared" si="26"/>
        <v>11208</v>
      </c>
    </row>
    <row r="550" spans="1:14" hidden="1">
      <c r="A550">
        <v>11209</v>
      </c>
      <c r="B550" s="83">
        <v>53692</v>
      </c>
      <c r="C550" s="83">
        <v>3652</v>
      </c>
      <c r="D550" s="83">
        <v>28826</v>
      </c>
      <c r="E550" s="83">
        <v>2747</v>
      </c>
      <c r="F550" s="85">
        <f t="shared" si="25"/>
        <v>4372</v>
      </c>
      <c r="G550" s="83">
        <v>93289</v>
      </c>
      <c r="H550" s="83">
        <v>589.13990000000001</v>
      </c>
      <c r="I550" s="83">
        <v>25.9313</v>
      </c>
      <c r="J550" s="83">
        <v>48.856000000000002</v>
      </c>
      <c r="K550" s="83">
        <v>1.5598999999999998</v>
      </c>
      <c r="L550" s="163">
        <f t="shared" si="24"/>
        <v>16.608700000000049</v>
      </c>
      <c r="M550" s="83">
        <v>682.09580000000005</v>
      </c>
      <c r="N550">
        <f t="shared" si="26"/>
        <v>11209</v>
      </c>
    </row>
    <row r="551" spans="1:14" hidden="1">
      <c r="A551">
        <v>11210</v>
      </c>
      <c r="B551" s="83">
        <v>94220</v>
      </c>
      <c r="C551" s="83">
        <v>4349</v>
      </c>
      <c r="D551" s="83">
        <v>16471</v>
      </c>
      <c r="E551" s="83">
        <v>1986</v>
      </c>
      <c r="F551" s="85">
        <f t="shared" si="25"/>
        <v>1521</v>
      </c>
      <c r="G551" s="83">
        <v>118547</v>
      </c>
      <c r="H551" s="83">
        <v>3788.5800000000004</v>
      </c>
      <c r="I551" s="83">
        <v>82.76</v>
      </c>
      <c r="J551" s="83">
        <v>466.83</v>
      </c>
      <c r="K551" s="83">
        <v>59.989999999999995</v>
      </c>
      <c r="L551" s="163">
        <f t="shared" si="24"/>
        <v>80.20999999999863</v>
      </c>
      <c r="M551" s="83">
        <v>4478.369999999999</v>
      </c>
      <c r="N551">
        <f t="shared" si="26"/>
        <v>11210</v>
      </c>
    </row>
    <row r="552" spans="1:14" hidden="1">
      <c r="A552">
        <v>11211</v>
      </c>
      <c r="B552" s="83">
        <v>63468</v>
      </c>
      <c r="C552" s="83">
        <v>4059</v>
      </c>
      <c r="D552" s="83">
        <v>6511</v>
      </c>
      <c r="E552" s="83">
        <v>740</v>
      </c>
      <c r="F552" s="85">
        <f t="shared" si="25"/>
        <v>4622</v>
      </c>
      <c r="G552" s="83">
        <v>79400</v>
      </c>
      <c r="H552" s="83">
        <v>1349.8629000000001</v>
      </c>
      <c r="I552" s="83">
        <v>45.545699999999997</v>
      </c>
      <c r="J552" s="83">
        <v>100.23999999999998</v>
      </c>
      <c r="K552" s="83">
        <v>10.414400000000001</v>
      </c>
      <c r="L552" s="163">
        <f t="shared" si="24"/>
        <v>34.631999999999863</v>
      </c>
      <c r="M552" s="83">
        <v>1540.6949999999999</v>
      </c>
      <c r="N552">
        <f t="shared" si="26"/>
        <v>11211</v>
      </c>
    </row>
    <row r="553" spans="1:14" hidden="1">
      <c r="A553">
        <v>11212</v>
      </c>
      <c r="B553" s="83">
        <v>107816</v>
      </c>
      <c r="C553" s="83">
        <v>6934</v>
      </c>
      <c r="D553" s="83">
        <v>15891</v>
      </c>
      <c r="E553" s="83">
        <v>1731</v>
      </c>
      <c r="F553" s="85">
        <f t="shared" si="25"/>
        <v>6842</v>
      </c>
      <c r="G553" s="83">
        <v>139214</v>
      </c>
      <c r="H553" s="83">
        <v>4099.6400000000003</v>
      </c>
      <c r="I553" s="83">
        <v>120.13</v>
      </c>
      <c r="J553" s="83">
        <v>320.79999999999995</v>
      </c>
      <c r="K553" s="83">
        <v>41.239999999999995</v>
      </c>
      <c r="L553" s="163">
        <f t="shared" si="24"/>
        <v>157.40999999999997</v>
      </c>
      <c r="M553" s="83">
        <v>4739.22</v>
      </c>
      <c r="N553">
        <f t="shared" si="26"/>
        <v>11212</v>
      </c>
    </row>
    <row r="554" spans="1:14" hidden="1">
      <c r="A554">
        <v>11213</v>
      </c>
      <c r="B554" s="83">
        <v>58605</v>
      </c>
      <c r="C554" s="83">
        <v>3534</v>
      </c>
      <c r="D554" s="83">
        <v>12131</v>
      </c>
      <c r="E554" s="83">
        <v>1699</v>
      </c>
      <c r="F554" s="85">
        <f t="shared" si="25"/>
        <v>5887</v>
      </c>
      <c r="G554" s="83">
        <v>81856</v>
      </c>
      <c r="H554" s="83">
        <v>1112.6289999999999</v>
      </c>
      <c r="I554" s="83">
        <v>54.706000000000003</v>
      </c>
      <c r="J554" s="83">
        <v>104.836</v>
      </c>
      <c r="K554" s="83">
        <v>21.603000000000002</v>
      </c>
      <c r="L554" s="163">
        <f t="shared" si="24"/>
        <v>167.34800000000035</v>
      </c>
      <c r="M554" s="83">
        <v>1461.1220000000003</v>
      </c>
      <c r="N554">
        <f t="shared" si="26"/>
        <v>11213</v>
      </c>
    </row>
    <row r="555" spans="1:14" hidden="1">
      <c r="A555">
        <v>11214</v>
      </c>
      <c r="B555" s="83">
        <v>141365</v>
      </c>
      <c r="C555" s="83">
        <v>8203</v>
      </c>
      <c r="D555" s="83">
        <v>20568</v>
      </c>
      <c r="E555" s="83">
        <v>1745</v>
      </c>
      <c r="F555" s="85">
        <f t="shared" si="25"/>
        <v>959</v>
      </c>
      <c r="G555" s="83">
        <v>172840</v>
      </c>
      <c r="H555" s="83">
        <v>3532.0234</v>
      </c>
      <c r="I555" s="83">
        <v>121.0643</v>
      </c>
      <c r="J555" s="83">
        <v>383.75890000000004</v>
      </c>
      <c r="K555" s="83">
        <v>25.5046</v>
      </c>
      <c r="L555" s="163">
        <f t="shared" si="24"/>
        <v>11.542800000000152</v>
      </c>
      <c r="M555" s="83">
        <v>4073.8940000000002</v>
      </c>
      <c r="N555">
        <f t="shared" si="26"/>
        <v>11214</v>
      </c>
    </row>
    <row r="556" spans="1:14" hidden="1">
      <c r="A556">
        <v>11215</v>
      </c>
      <c r="B556" s="83">
        <v>67699</v>
      </c>
      <c r="C556" s="83">
        <v>2992</v>
      </c>
      <c r="D556" s="83">
        <v>9563</v>
      </c>
      <c r="E556" s="83">
        <v>1121</v>
      </c>
      <c r="F556" s="85">
        <f t="shared" si="25"/>
        <v>3669</v>
      </c>
      <c r="G556" s="83">
        <v>85044</v>
      </c>
      <c r="H556" s="83">
        <v>1554.8490000000002</v>
      </c>
      <c r="I556" s="83">
        <v>43.8401</v>
      </c>
      <c r="J556" s="83">
        <v>145.73099999999999</v>
      </c>
      <c r="K556" s="83">
        <v>4.9291999999999998</v>
      </c>
      <c r="L556" s="163">
        <f t="shared" si="24"/>
        <v>44.799399999999572</v>
      </c>
      <c r="M556" s="83">
        <v>1794.1486999999997</v>
      </c>
      <c r="N556">
        <f t="shared" si="26"/>
        <v>11215</v>
      </c>
    </row>
    <row r="557" spans="1:14" hidden="1">
      <c r="A557">
        <v>11216</v>
      </c>
      <c r="B557" s="83">
        <v>80568</v>
      </c>
      <c r="C557" s="83">
        <v>2835</v>
      </c>
      <c r="D557" s="83">
        <v>7282</v>
      </c>
      <c r="E557" s="83">
        <v>1016</v>
      </c>
      <c r="F557" s="85">
        <f t="shared" si="25"/>
        <v>8750</v>
      </c>
      <c r="G557" s="83">
        <v>100451</v>
      </c>
      <c r="H557" s="83">
        <v>1650.4089000000001</v>
      </c>
      <c r="I557" s="83">
        <v>35.479699999999994</v>
      </c>
      <c r="J557" s="83">
        <v>101.9986</v>
      </c>
      <c r="K557" s="83">
        <v>11.875500000000001</v>
      </c>
      <c r="L557" s="163">
        <f t="shared" si="24"/>
        <v>52.928999999999974</v>
      </c>
      <c r="M557" s="83">
        <v>1852.6917000000001</v>
      </c>
      <c r="N557">
        <f t="shared" si="26"/>
        <v>11216</v>
      </c>
    </row>
    <row r="558" spans="1:14" hidden="1">
      <c r="A558">
        <v>11217</v>
      </c>
      <c r="B558" s="83">
        <v>65405</v>
      </c>
      <c r="C558" s="83">
        <v>5296</v>
      </c>
      <c r="D558" s="83">
        <v>18744</v>
      </c>
      <c r="E558" s="83">
        <v>1354</v>
      </c>
      <c r="F558" s="85">
        <f t="shared" si="25"/>
        <v>5706</v>
      </c>
      <c r="G558" s="83">
        <v>96505</v>
      </c>
      <c r="H558" s="83">
        <v>1542.0939999999998</v>
      </c>
      <c r="I558" s="83">
        <v>83511.224499999982</v>
      </c>
      <c r="J558" s="83">
        <v>221.22160000000002</v>
      </c>
      <c r="K558" s="83">
        <v>67.151300000000006</v>
      </c>
      <c r="L558" s="163">
        <f t="shared" si="24"/>
        <v>-83431.655999999988</v>
      </c>
      <c r="M558" s="83">
        <v>1910.0353999999998</v>
      </c>
      <c r="N558">
        <f t="shared" si="26"/>
        <v>11217</v>
      </c>
    </row>
    <row r="559" spans="1:14" hidden="1">
      <c r="A559">
        <v>11218</v>
      </c>
      <c r="B559" s="83">
        <v>113907</v>
      </c>
      <c r="C559" s="83">
        <v>8709</v>
      </c>
      <c r="D559" s="83">
        <v>22048</v>
      </c>
      <c r="E559" s="83">
        <v>2679</v>
      </c>
      <c r="F559" s="85">
        <f t="shared" si="25"/>
        <v>19380</v>
      </c>
      <c r="G559" s="83">
        <v>166723</v>
      </c>
      <c r="H559" s="83">
        <v>4059.5372000000007</v>
      </c>
      <c r="I559" s="83">
        <v>30.841899999999999</v>
      </c>
      <c r="J559" s="83">
        <v>188.2482</v>
      </c>
      <c r="K559" s="83">
        <v>24.979199999999999</v>
      </c>
      <c r="L559" s="163">
        <f t="shared" si="24"/>
        <v>476.89399999999944</v>
      </c>
      <c r="M559" s="83">
        <v>4780.5005000000001</v>
      </c>
      <c r="N559">
        <f t="shared" si="26"/>
        <v>11218</v>
      </c>
    </row>
    <row r="560" spans="1:14" hidden="1">
      <c r="A560">
        <v>11219</v>
      </c>
      <c r="B560" s="83">
        <v>56398</v>
      </c>
      <c r="C560" s="83">
        <v>3693</v>
      </c>
      <c r="D560" s="83">
        <v>8510</v>
      </c>
      <c r="E560" s="83">
        <v>26</v>
      </c>
      <c r="F560" s="85">
        <f t="shared" si="25"/>
        <v>-546</v>
      </c>
      <c r="G560" s="83">
        <v>68081</v>
      </c>
      <c r="H560" s="83">
        <v>1384.69</v>
      </c>
      <c r="I560" s="83">
        <v>48.849999999999994</v>
      </c>
      <c r="J560" s="83">
        <v>164.93</v>
      </c>
      <c r="K560" s="83">
        <v>36.190000000000005</v>
      </c>
      <c r="L560" s="163">
        <f t="shared" si="24"/>
        <v>-2.0605739337042905E-13</v>
      </c>
      <c r="M560" s="83">
        <v>1634.6599999999999</v>
      </c>
      <c r="N560">
        <f t="shared" si="26"/>
        <v>11219</v>
      </c>
    </row>
    <row r="561" spans="1:14" hidden="1">
      <c r="A561">
        <v>11220</v>
      </c>
      <c r="B561" s="83">
        <v>49560</v>
      </c>
      <c r="C561" s="83">
        <v>1842</v>
      </c>
      <c r="D561" s="83">
        <v>3228</v>
      </c>
      <c r="E561" s="83">
        <v>296</v>
      </c>
      <c r="F561" s="85">
        <f t="shared" si="25"/>
        <v>3817</v>
      </c>
      <c r="G561" s="83">
        <v>58743</v>
      </c>
      <c r="H561" s="83">
        <v>1399.0926999999999</v>
      </c>
      <c r="I561" s="83">
        <v>34.385100000000001</v>
      </c>
      <c r="J561" s="83">
        <v>35.752099999999999</v>
      </c>
      <c r="K561" s="83">
        <v>1.4215</v>
      </c>
      <c r="L561" s="163">
        <f t="shared" si="24"/>
        <v>54.040500000000115</v>
      </c>
      <c r="M561" s="83">
        <v>1524.6919</v>
      </c>
      <c r="N561">
        <f t="shared" si="26"/>
        <v>11220</v>
      </c>
    </row>
    <row r="562" spans="1:14" hidden="1">
      <c r="A562">
        <v>11221</v>
      </c>
      <c r="B562" s="83">
        <v>71681</v>
      </c>
      <c r="C562" s="83">
        <v>7855</v>
      </c>
      <c r="D562" s="83">
        <v>46636</v>
      </c>
      <c r="E562" s="83">
        <v>5782</v>
      </c>
      <c r="F562" s="85">
        <f t="shared" si="25"/>
        <v>23486</v>
      </c>
      <c r="G562" s="83">
        <v>155440</v>
      </c>
      <c r="H562" s="83">
        <v>3033.2988000000005</v>
      </c>
      <c r="I562" s="83">
        <v>127.7996</v>
      </c>
      <c r="J562" s="83">
        <v>513.39350000000002</v>
      </c>
      <c r="K562" s="83">
        <v>54.414600000000007</v>
      </c>
      <c r="L562" s="163">
        <f t="shared" si="24"/>
        <v>129.18369999999953</v>
      </c>
      <c r="M562" s="83">
        <v>3858.0902000000001</v>
      </c>
      <c r="N562">
        <f t="shared" si="26"/>
        <v>11221</v>
      </c>
    </row>
    <row r="563" spans="1:14" hidden="1">
      <c r="A563">
        <v>11222</v>
      </c>
      <c r="B563" s="83">
        <v>48017</v>
      </c>
      <c r="C563" s="83">
        <v>3022</v>
      </c>
      <c r="D563" s="83">
        <v>11970</v>
      </c>
      <c r="E563" s="83">
        <v>1220</v>
      </c>
      <c r="F563" s="85">
        <f t="shared" si="25"/>
        <v>4561</v>
      </c>
      <c r="G563" s="83">
        <v>68790</v>
      </c>
      <c r="H563" s="83">
        <v>1350.83</v>
      </c>
      <c r="I563" s="83">
        <v>51.919999999999995</v>
      </c>
      <c r="J563" s="83">
        <v>114.9</v>
      </c>
      <c r="K563" s="83">
        <v>9.15</v>
      </c>
      <c r="L563" s="163">
        <f t="shared" si="24"/>
        <v>39.860000000000163</v>
      </c>
      <c r="M563" s="83">
        <v>1566.66</v>
      </c>
      <c r="N563">
        <f t="shared" si="26"/>
        <v>11222</v>
      </c>
    </row>
    <row r="564" spans="1:14" hidden="1">
      <c r="A564">
        <v>11223</v>
      </c>
      <c r="B564" s="83">
        <v>109898.5</v>
      </c>
      <c r="C564" s="83">
        <v>8819</v>
      </c>
      <c r="D564" s="83">
        <v>53242</v>
      </c>
      <c r="E564" s="83">
        <v>7019</v>
      </c>
      <c r="F564" s="85">
        <f t="shared" si="25"/>
        <v>17.5</v>
      </c>
      <c r="G564" s="83">
        <v>178996</v>
      </c>
      <c r="H564" s="83">
        <v>2477.44</v>
      </c>
      <c r="I564" s="83">
        <v>103.93559999999999</v>
      </c>
      <c r="J564" s="83">
        <v>459.27</v>
      </c>
      <c r="K564" s="83">
        <v>25.586000000000002</v>
      </c>
      <c r="L564" s="163">
        <f t="shared" si="24"/>
        <v>-77.129600000000195</v>
      </c>
      <c r="M564" s="83">
        <v>2989.1019999999999</v>
      </c>
      <c r="N564">
        <f t="shared" si="26"/>
        <v>11223</v>
      </c>
    </row>
    <row r="565" spans="1:14" hidden="1">
      <c r="A565">
        <v>11224</v>
      </c>
      <c r="B565" s="83">
        <v>23354</v>
      </c>
      <c r="C565" s="83">
        <v>1958</v>
      </c>
      <c r="D565" s="83">
        <v>10898</v>
      </c>
      <c r="E565" s="83">
        <v>869</v>
      </c>
      <c r="F565" s="85">
        <f t="shared" si="25"/>
        <v>2821</v>
      </c>
      <c r="G565" s="83">
        <v>39900</v>
      </c>
      <c r="H565" s="83">
        <v>653.68300000000011</v>
      </c>
      <c r="I565" s="83">
        <v>13.6661</v>
      </c>
      <c r="J565" s="83">
        <v>32.726599999999991</v>
      </c>
      <c r="K565" s="83">
        <v>4.1557000000000004</v>
      </c>
      <c r="L565" s="163">
        <f t="shared" si="24"/>
        <v>5.667299999999865</v>
      </c>
      <c r="M565" s="83">
        <v>709.89869999999996</v>
      </c>
      <c r="N565">
        <f t="shared" si="26"/>
        <v>11224</v>
      </c>
    </row>
    <row r="566" spans="1:14" hidden="1">
      <c r="A566">
        <v>11225</v>
      </c>
      <c r="B566" s="83">
        <v>89758</v>
      </c>
      <c r="C566" s="83">
        <v>4774</v>
      </c>
      <c r="D566" s="83">
        <v>14272</v>
      </c>
      <c r="E566" s="83">
        <v>2071</v>
      </c>
      <c r="F566" s="85">
        <f t="shared" si="25"/>
        <v>3312</v>
      </c>
      <c r="G566" s="83">
        <v>114187</v>
      </c>
      <c r="H566" s="83">
        <v>1803.807</v>
      </c>
      <c r="I566" s="83">
        <v>54.435000000000002</v>
      </c>
      <c r="J566" s="83">
        <v>126.26899999999999</v>
      </c>
      <c r="K566" s="83">
        <v>11.837</v>
      </c>
      <c r="L566" s="163">
        <f t="shared" si="24"/>
        <v>60.201999999999714</v>
      </c>
      <c r="M566" s="83">
        <v>2056.5499999999997</v>
      </c>
      <c r="N566">
        <f t="shared" si="26"/>
        <v>11225</v>
      </c>
    </row>
    <row r="567" spans="1:14" hidden="1">
      <c r="A567">
        <v>11226</v>
      </c>
      <c r="B567" s="83">
        <v>87301</v>
      </c>
      <c r="C567" s="83">
        <v>4224</v>
      </c>
      <c r="D567" s="83">
        <v>19320</v>
      </c>
      <c r="E567" s="83">
        <v>1826</v>
      </c>
      <c r="F567" s="85">
        <f t="shared" si="25"/>
        <v>-3203</v>
      </c>
      <c r="G567" s="83">
        <v>109468</v>
      </c>
      <c r="H567" s="83">
        <v>1845.19</v>
      </c>
      <c r="I567" s="83">
        <v>56.12</v>
      </c>
      <c r="J567" s="83">
        <v>95.18</v>
      </c>
      <c r="K567" s="83">
        <v>14.77</v>
      </c>
      <c r="L567" s="163">
        <f t="shared" si="24"/>
        <v>70.940000000000211</v>
      </c>
      <c r="M567" s="83">
        <v>2082.2000000000003</v>
      </c>
      <c r="N567">
        <f t="shared" si="26"/>
        <v>11226</v>
      </c>
    </row>
    <row r="568" spans="1:14" hidden="1">
      <c r="A568">
        <v>11227</v>
      </c>
      <c r="B568" s="83">
        <v>50437</v>
      </c>
      <c r="C568" s="83">
        <v>2798</v>
      </c>
      <c r="D568" s="83">
        <v>5863</v>
      </c>
      <c r="E568" s="83">
        <v>15</v>
      </c>
      <c r="F568" s="85">
        <f t="shared" si="25"/>
        <v>3622</v>
      </c>
      <c r="G568" s="83">
        <v>62735</v>
      </c>
      <c r="H568" s="83">
        <v>323</v>
      </c>
      <c r="I568" s="83">
        <v>19</v>
      </c>
      <c r="J568" s="83">
        <v>83</v>
      </c>
      <c r="K568" s="83">
        <v>0</v>
      </c>
      <c r="L568" s="163">
        <f t="shared" si="24"/>
        <v>758</v>
      </c>
      <c r="M568" s="83">
        <v>1183</v>
      </c>
      <c r="N568">
        <f t="shared" si="26"/>
        <v>11227</v>
      </c>
    </row>
    <row r="569" spans="1:14" hidden="1">
      <c r="A569">
        <v>11228</v>
      </c>
      <c r="B569" s="83">
        <v>50070</v>
      </c>
      <c r="C569" s="83">
        <v>2310</v>
      </c>
      <c r="D569" s="83">
        <v>4830</v>
      </c>
      <c r="E569" s="83">
        <v>647</v>
      </c>
      <c r="F569" s="85">
        <f t="shared" si="25"/>
        <v>3671</v>
      </c>
      <c r="G569" s="83">
        <v>61528</v>
      </c>
      <c r="H569" s="83">
        <v>309.78399999999999</v>
      </c>
      <c r="I569" s="83">
        <v>9.2415000000000003</v>
      </c>
      <c r="J569" s="83">
        <v>32.596299999999992</v>
      </c>
      <c r="K569" s="83">
        <v>2490.5687999999996</v>
      </c>
      <c r="L569" s="163">
        <f t="shared" si="24"/>
        <v>-2466.0212999999994</v>
      </c>
      <c r="M569" s="83">
        <v>376.16929999999996</v>
      </c>
      <c r="N569">
        <f t="shared" si="26"/>
        <v>11228</v>
      </c>
    </row>
    <row r="570" spans="1:14" hidden="1">
      <c r="A570">
        <v>11229</v>
      </c>
      <c r="B570" s="83">
        <v>63910</v>
      </c>
      <c r="C570" s="83">
        <v>2666</v>
      </c>
      <c r="D570" s="83">
        <v>6084</v>
      </c>
      <c r="E570" s="83">
        <v>979</v>
      </c>
      <c r="F570" s="85">
        <f t="shared" si="25"/>
        <v>6174</v>
      </c>
      <c r="G570" s="83">
        <v>79813</v>
      </c>
      <c r="H570" s="83">
        <v>1538.54</v>
      </c>
      <c r="I570" s="83">
        <v>45.540000000000006</v>
      </c>
      <c r="J570" s="83">
        <v>75.7</v>
      </c>
      <c r="K570" s="83">
        <v>10.650000000000002</v>
      </c>
      <c r="L570" s="163">
        <f t="shared" si="24"/>
        <v>40.060000000000031</v>
      </c>
      <c r="M570" s="83">
        <v>1710.49</v>
      </c>
      <c r="N570">
        <f t="shared" si="26"/>
        <v>11229</v>
      </c>
    </row>
    <row r="571" spans="1:14" hidden="1">
      <c r="A571">
        <v>11230</v>
      </c>
      <c r="B571" s="83">
        <v>99343</v>
      </c>
      <c r="C571" s="83">
        <v>5532</v>
      </c>
      <c r="D571" s="83">
        <v>8813</v>
      </c>
      <c r="E571" s="83">
        <v>1292</v>
      </c>
      <c r="F571" s="85">
        <f t="shared" si="25"/>
        <v>11501</v>
      </c>
      <c r="G571" s="83">
        <v>126481</v>
      </c>
      <c r="H571" s="83">
        <v>3431.2200000000007</v>
      </c>
      <c r="I571" s="83">
        <v>117.99000000000001</v>
      </c>
      <c r="J571" s="83">
        <v>162.42000000000002</v>
      </c>
      <c r="K571" s="83">
        <v>25.13</v>
      </c>
      <c r="L571" s="163">
        <f t="shared" si="24"/>
        <v>125.53999999999945</v>
      </c>
      <c r="M571" s="83">
        <v>3862.3</v>
      </c>
      <c r="N571">
        <f t="shared" si="26"/>
        <v>11230</v>
      </c>
    </row>
    <row r="572" spans="1:14" hidden="1">
      <c r="A572">
        <v>11231</v>
      </c>
      <c r="B572" s="83">
        <v>139402</v>
      </c>
      <c r="C572" s="83">
        <v>5995</v>
      </c>
      <c r="D572" s="83">
        <v>10740</v>
      </c>
      <c r="E572" s="83">
        <v>2047</v>
      </c>
      <c r="F572" s="85">
        <f t="shared" si="25"/>
        <v>7123</v>
      </c>
      <c r="G572" s="83">
        <v>165307</v>
      </c>
      <c r="H572" s="83">
        <v>5004.1230999999998</v>
      </c>
      <c r="I572" s="83">
        <v>172.28190000000001</v>
      </c>
      <c r="J572" s="83">
        <v>267.33940000000001</v>
      </c>
      <c r="K572" s="83">
        <v>37.456900000000005</v>
      </c>
      <c r="L572" s="163">
        <f t="shared" si="24"/>
        <v>271.68890000000187</v>
      </c>
      <c r="M572" s="83">
        <v>5752.8902000000016</v>
      </c>
      <c r="N572">
        <f t="shared" si="26"/>
        <v>11231</v>
      </c>
    </row>
    <row r="573" spans="1:14" hidden="1">
      <c r="A573">
        <v>11232</v>
      </c>
      <c r="B573" s="83">
        <v>110486</v>
      </c>
      <c r="C573" s="83">
        <v>11086</v>
      </c>
      <c r="D573" s="83">
        <v>16040</v>
      </c>
      <c r="E573" s="83">
        <v>2566</v>
      </c>
      <c r="F573" s="85">
        <f t="shared" si="25"/>
        <v>11350</v>
      </c>
      <c r="G573" s="83">
        <v>151528</v>
      </c>
      <c r="H573" s="83">
        <v>4502.5311000000002</v>
      </c>
      <c r="I573" s="83">
        <v>276.59280000000001</v>
      </c>
      <c r="J573" s="83">
        <v>473.67770000000007</v>
      </c>
      <c r="K573" s="83">
        <v>61.350000000000009</v>
      </c>
      <c r="L573" s="163">
        <f t="shared" si="24"/>
        <v>118.36219999999948</v>
      </c>
      <c r="M573" s="83">
        <v>5432.5137999999997</v>
      </c>
      <c r="N573">
        <f t="shared" si="26"/>
        <v>11232</v>
      </c>
    </row>
    <row r="574" spans="1:14" hidden="1">
      <c r="A574">
        <v>11233</v>
      </c>
      <c r="B574" s="83">
        <v>86960</v>
      </c>
      <c r="C574" s="83">
        <v>4977</v>
      </c>
      <c r="D574" s="83">
        <v>10875</v>
      </c>
      <c r="E574" s="83">
        <v>1844</v>
      </c>
      <c r="F574" s="85">
        <f t="shared" si="25"/>
        <v>11159</v>
      </c>
      <c r="G574" s="83">
        <v>115815</v>
      </c>
      <c r="H574" s="83">
        <v>1574.1785999999997</v>
      </c>
      <c r="I574" s="83">
        <v>61.391000000000005</v>
      </c>
      <c r="J574" s="83">
        <v>97.405899999999988</v>
      </c>
      <c r="K574" s="83">
        <v>24.634799999999998</v>
      </c>
      <c r="L574" s="163">
        <f t="shared" si="24"/>
        <v>49.752400000000165</v>
      </c>
      <c r="M574" s="83">
        <v>1807.3626999999999</v>
      </c>
      <c r="N574">
        <f t="shared" si="26"/>
        <v>11233</v>
      </c>
    </row>
    <row r="575" spans="1:14" hidden="1">
      <c r="A575">
        <v>11234</v>
      </c>
      <c r="B575" s="83">
        <v>69911</v>
      </c>
      <c r="C575" s="83">
        <v>14012</v>
      </c>
      <c r="D575" s="83">
        <v>12635</v>
      </c>
      <c r="E575" s="83">
        <v>2576</v>
      </c>
      <c r="F575" s="85">
        <f t="shared" si="25"/>
        <v>5119</v>
      </c>
      <c r="G575" s="83">
        <v>104253</v>
      </c>
      <c r="H575" s="83">
        <v>997.18290000000002</v>
      </c>
      <c r="I575" s="83">
        <v>72.502799999999993</v>
      </c>
      <c r="J575" s="83">
        <v>45.790799999999997</v>
      </c>
      <c r="K575" s="83">
        <v>9.3602000000000007</v>
      </c>
      <c r="L575" s="163">
        <f t="shared" si="24"/>
        <v>89.748199999999841</v>
      </c>
      <c r="M575" s="83">
        <v>1214.5848999999998</v>
      </c>
      <c r="N575">
        <f t="shared" si="26"/>
        <v>11234</v>
      </c>
    </row>
    <row r="576" spans="1:14" hidden="1">
      <c r="A576">
        <v>11235</v>
      </c>
      <c r="B576" s="83">
        <v>64108</v>
      </c>
      <c r="C576" s="83">
        <v>2170</v>
      </c>
      <c r="D576" s="83">
        <v>7231.17</v>
      </c>
      <c r="E576" s="83">
        <v>1208.18</v>
      </c>
      <c r="F576" s="85">
        <f t="shared" si="25"/>
        <v>5408.65</v>
      </c>
      <c r="G576" s="83">
        <v>80126</v>
      </c>
      <c r="H576" s="83">
        <v>1579.5513999999998</v>
      </c>
      <c r="I576" s="83">
        <v>30.776699999999998</v>
      </c>
      <c r="J576" s="83">
        <v>106.14039999999999</v>
      </c>
      <c r="K576" s="83">
        <v>13.391900000000001</v>
      </c>
      <c r="L576" s="163">
        <f t="shared" si="24"/>
        <v>48.364000000000239</v>
      </c>
      <c r="M576" s="83">
        <v>1778.2244000000001</v>
      </c>
      <c r="N576">
        <f t="shared" si="26"/>
        <v>11235</v>
      </c>
    </row>
    <row r="577" spans="1:14" hidden="1">
      <c r="A577">
        <v>11236</v>
      </c>
      <c r="B577" s="83">
        <v>49555</v>
      </c>
      <c r="C577" s="83">
        <v>1704</v>
      </c>
      <c r="D577" s="83">
        <v>4194</v>
      </c>
      <c r="E577" s="83">
        <v>747</v>
      </c>
      <c r="F577" s="85">
        <f t="shared" si="25"/>
        <v>5968</v>
      </c>
      <c r="G577" s="83">
        <v>62168</v>
      </c>
      <c r="H577" s="83">
        <v>1049.1100000000001</v>
      </c>
      <c r="I577" s="83">
        <v>28.789999999999996</v>
      </c>
      <c r="J577" s="83">
        <v>60.499999999999993</v>
      </c>
      <c r="K577" s="83">
        <v>20.690000000000005</v>
      </c>
      <c r="L577" s="163">
        <f t="shared" si="24"/>
        <v>46.859999999999921</v>
      </c>
      <c r="M577" s="83">
        <v>1205.95</v>
      </c>
      <c r="N577">
        <f t="shared" si="26"/>
        <v>11236</v>
      </c>
    </row>
    <row r="578" spans="1:14" hidden="1">
      <c r="A578">
        <v>11238</v>
      </c>
      <c r="B578" s="83">
        <v>60967</v>
      </c>
      <c r="C578" s="83">
        <v>3635</v>
      </c>
      <c r="D578" s="83">
        <v>22673</v>
      </c>
      <c r="E578" s="83">
        <v>2505</v>
      </c>
      <c r="F578" s="85">
        <f t="shared" si="25"/>
        <v>16191</v>
      </c>
      <c r="G578" s="83">
        <v>105971</v>
      </c>
      <c r="H578" s="83">
        <v>1360.3578</v>
      </c>
      <c r="I578" s="83">
        <v>68.880200000000002</v>
      </c>
      <c r="J578" s="83">
        <v>155.0163</v>
      </c>
      <c r="K578" s="83">
        <v>11.0937</v>
      </c>
      <c r="L578" s="163">
        <f t="shared" si="24"/>
        <v>178.47940000000011</v>
      </c>
      <c r="M578" s="83">
        <v>1773.8274000000001</v>
      </c>
      <c r="N578">
        <f t="shared" si="26"/>
        <v>11238</v>
      </c>
    </row>
    <row r="579" spans="1:14" hidden="1">
      <c r="A579">
        <v>11239</v>
      </c>
      <c r="B579" s="83">
        <v>64094</v>
      </c>
      <c r="C579" s="83">
        <v>4917</v>
      </c>
      <c r="D579" s="83">
        <v>15315</v>
      </c>
      <c r="E579" s="83">
        <v>2248</v>
      </c>
      <c r="F579" s="85">
        <f t="shared" si="25"/>
        <v>5205</v>
      </c>
      <c r="G579" s="83">
        <v>91779</v>
      </c>
      <c r="H579" s="83">
        <v>833.66760000000011</v>
      </c>
      <c r="I579" s="83">
        <v>35.592600000000004</v>
      </c>
      <c r="J579" s="83">
        <v>99.949299999999994</v>
      </c>
      <c r="K579" s="83">
        <v>8.2009000000000007</v>
      </c>
      <c r="L579" s="163">
        <f t="shared" ref="L579:L642" si="27">M579-H579-I579-J579-K579</f>
        <v>34.101799999999784</v>
      </c>
      <c r="M579" s="83">
        <v>1011.5121999999999</v>
      </c>
      <c r="N579">
        <f t="shared" si="26"/>
        <v>11239</v>
      </c>
    </row>
    <row r="580" spans="1:14" hidden="1">
      <c r="A580">
        <v>11240</v>
      </c>
      <c r="B580" s="83">
        <v>96455</v>
      </c>
      <c r="C580" s="83">
        <v>6822</v>
      </c>
      <c r="D580" s="83">
        <v>2010</v>
      </c>
      <c r="E580" s="83">
        <v>2531</v>
      </c>
      <c r="F580" s="85">
        <f t="shared" ref="F580:F643" si="28">G580-B580-C580-D580-E580</f>
        <v>32597</v>
      </c>
      <c r="G580" s="83">
        <v>140415</v>
      </c>
      <c r="H580" s="83">
        <v>3826.6153999999992</v>
      </c>
      <c r="I580" s="83">
        <v>139.20650000000001</v>
      </c>
      <c r="J580" s="83">
        <v>256.85520000000002</v>
      </c>
      <c r="K580" s="83">
        <v>49.330100000000009</v>
      </c>
      <c r="L580" s="163">
        <f t="shared" si="27"/>
        <v>1388.4198000000015</v>
      </c>
      <c r="M580" s="83">
        <v>5660.4270000000006</v>
      </c>
      <c r="N580">
        <f t="shared" ref="N580:N643" si="29">INT(A580)</f>
        <v>11240</v>
      </c>
    </row>
    <row r="581" spans="1:14" hidden="1">
      <c r="A581">
        <v>11241</v>
      </c>
      <c r="B581" s="83">
        <v>45513</v>
      </c>
      <c r="C581" s="83">
        <v>2007</v>
      </c>
      <c r="D581" s="83">
        <v>4303</v>
      </c>
      <c r="E581" s="83">
        <v>735</v>
      </c>
      <c r="F581" s="85">
        <f t="shared" si="28"/>
        <v>19935</v>
      </c>
      <c r="G581" s="83">
        <v>72493</v>
      </c>
      <c r="H581" s="83">
        <v>2500.9450000000002</v>
      </c>
      <c r="I581" s="83">
        <v>51.212600000000002</v>
      </c>
      <c r="J581" s="83">
        <v>41.017500000000005</v>
      </c>
      <c r="K581" s="83">
        <v>3184.8080000000004</v>
      </c>
      <c r="L581" s="163">
        <f t="shared" si="27"/>
        <v>-1554.727900000001</v>
      </c>
      <c r="M581" s="83">
        <v>4223.2551999999996</v>
      </c>
      <c r="N581">
        <f t="shared" si="29"/>
        <v>11241</v>
      </c>
    </row>
    <row r="582" spans="1:14" hidden="1">
      <c r="A582">
        <v>11242</v>
      </c>
      <c r="B582" s="83">
        <v>62124</v>
      </c>
      <c r="C582" s="83">
        <v>2406</v>
      </c>
      <c r="D582" s="83">
        <v>3278</v>
      </c>
      <c r="E582" s="83">
        <v>857</v>
      </c>
      <c r="F582" s="85">
        <f t="shared" si="28"/>
        <v>16989</v>
      </c>
      <c r="G582" s="83">
        <v>85654</v>
      </c>
      <c r="H582" s="83">
        <v>1818.3148999999999</v>
      </c>
      <c r="I582" s="83">
        <v>83.180899999999994</v>
      </c>
      <c r="J582" s="83">
        <v>72.912700000000001</v>
      </c>
      <c r="K582" s="83">
        <v>12.255099999999999</v>
      </c>
      <c r="L582" s="163">
        <f t="shared" si="27"/>
        <v>1059.2245</v>
      </c>
      <c r="M582" s="83">
        <v>3045.8881000000001</v>
      </c>
      <c r="N582">
        <f t="shared" si="29"/>
        <v>11242</v>
      </c>
    </row>
    <row r="583" spans="1:14" hidden="1">
      <c r="A583">
        <v>11243</v>
      </c>
      <c r="B583" s="83">
        <v>47748</v>
      </c>
      <c r="C583" s="83">
        <v>2891</v>
      </c>
      <c r="D583" s="83">
        <v>7241</v>
      </c>
      <c r="E583" s="83">
        <v>1023</v>
      </c>
      <c r="F583" s="85">
        <f t="shared" si="28"/>
        <v>27194</v>
      </c>
      <c r="G583" s="83">
        <v>86097</v>
      </c>
      <c r="H583" s="83">
        <v>1709.5339999999997</v>
      </c>
      <c r="I583" s="83">
        <v>70.270399999999995</v>
      </c>
      <c r="J583" s="83">
        <v>125.56150000000001</v>
      </c>
      <c r="K583" s="83">
        <v>15.051299999999998</v>
      </c>
      <c r="L583" s="163">
        <f t="shared" si="27"/>
        <v>1689.4823000000008</v>
      </c>
      <c r="M583" s="83">
        <v>3609.8995000000004</v>
      </c>
      <c r="N583">
        <f t="shared" si="29"/>
        <v>11243</v>
      </c>
    </row>
    <row r="584" spans="1:14" hidden="1">
      <c r="A584">
        <v>11244</v>
      </c>
      <c r="B584" s="83">
        <v>66061</v>
      </c>
      <c r="C584" s="83">
        <v>3640</v>
      </c>
      <c r="D584" s="83">
        <v>7431</v>
      </c>
      <c r="E584" s="83">
        <v>1193</v>
      </c>
      <c r="F584" s="85">
        <f t="shared" si="28"/>
        <v>1558</v>
      </c>
      <c r="G584" s="83">
        <v>79883</v>
      </c>
      <c r="H584" s="83">
        <v>1012.2709</v>
      </c>
      <c r="I584" s="83">
        <v>28.168900000000001</v>
      </c>
      <c r="J584" s="83">
        <v>137.40950000000001</v>
      </c>
      <c r="K584" s="83">
        <v>13.411400000000002</v>
      </c>
      <c r="L584" s="163">
        <f t="shared" si="27"/>
        <v>-108.05310000000004</v>
      </c>
      <c r="M584" s="83">
        <v>1083.2076</v>
      </c>
      <c r="N584">
        <f t="shared" si="29"/>
        <v>11244</v>
      </c>
    </row>
    <row r="585" spans="1:14" hidden="1">
      <c r="A585">
        <v>11245</v>
      </c>
      <c r="B585" s="83">
        <v>82394</v>
      </c>
      <c r="C585" s="83">
        <v>5205</v>
      </c>
      <c r="D585" s="83">
        <v>10477</v>
      </c>
      <c r="E585" s="83">
        <v>2432</v>
      </c>
      <c r="F585" s="85">
        <f t="shared" si="28"/>
        <v>4522</v>
      </c>
      <c r="G585" s="83">
        <v>105030</v>
      </c>
      <c r="H585" s="83">
        <v>1158.9568999999999</v>
      </c>
      <c r="I585" s="83">
        <v>34.109100000000005</v>
      </c>
      <c r="J585" s="83">
        <v>150.36590000000001</v>
      </c>
      <c r="K585" s="83">
        <v>27.847999999999999</v>
      </c>
      <c r="L585" s="163">
        <f t="shared" si="27"/>
        <v>24.306400000000011</v>
      </c>
      <c r="M585" s="83">
        <v>1395.5862999999999</v>
      </c>
      <c r="N585">
        <f t="shared" si="29"/>
        <v>11245</v>
      </c>
    </row>
    <row r="586" spans="1:14" hidden="1">
      <c r="A586">
        <v>11246</v>
      </c>
      <c r="B586" s="83">
        <v>77901</v>
      </c>
      <c r="C586" s="83">
        <v>3000</v>
      </c>
      <c r="D586" s="83">
        <v>10242</v>
      </c>
      <c r="E586" s="83">
        <v>1295</v>
      </c>
      <c r="F586" s="85">
        <f t="shared" si="28"/>
        <v>-1012</v>
      </c>
      <c r="G586" s="83">
        <v>91426</v>
      </c>
      <c r="H586" s="83">
        <v>1215.336</v>
      </c>
      <c r="I586" s="83">
        <v>29.184000000000001</v>
      </c>
      <c r="J586" s="83">
        <v>85.156000000000006</v>
      </c>
      <c r="K586" s="83">
        <v>12.388999999999999</v>
      </c>
      <c r="L586" s="163">
        <f t="shared" si="27"/>
        <v>58.540000000000006</v>
      </c>
      <c r="M586" s="83">
        <v>1400.605</v>
      </c>
      <c r="N586">
        <f t="shared" si="29"/>
        <v>11246</v>
      </c>
    </row>
    <row r="587" spans="1:14" hidden="1">
      <c r="A587">
        <v>11247</v>
      </c>
      <c r="B587" s="83">
        <v>117954</v>
      </c>
      <c r="C587" s="83">
        <v>4491</v>
      </c>
      <c r="D587" s="83">
        <v>11406</v>
      </c>
      <c r="E587" s="83">
        <v>1645</v>
      </c>
      <c r="F587" s="85">
        <f t="shared" si="28"/>
        <v>6583</v>
      </c>
      <c r="G587" s="83">
        <v>142079</v>
      </c>
      <c r="H587" s="83">
        <v>2477.9753000000001</v>
      </c>
      <c r="I587" s="83">
        <v>54.084200000000003</v>
      </c>
      <c r="J587" s="83">
        <v>179.94129999999998</v>
      </c>
      <c r="K587" s="83">
        <v>17.036800000000003</v>
      </c>
      <c r="L587" s="163">
        <f t="shared" si="27"/>
        <v>65.41310000000027</v>
      </c>
      <c r="M587" s="83">
        <v>2794.4507000000003</v>
      </c>
      <c r="N587">
        <f t="shared" si="29"/>
        <v>11247</v>
      </c>
    </row>
    <row r="588" spans="1:14" hidden="1">
      <c r="A588">
        <v>11248</v>
      </c>
      <c r="B588" s="83">
        <v>94408</v>
      </c>
      <c r="C588" s="83">
        <v>5872</v>
      </c>
      <c r="D588" s="83">
        <v>18029</v>
      </c>
      <c r="E588" s="83">
        <v>3521</v>
      </c>
      <c r="F588" s="85">
        <f t="shared" si="28"/>
        <v>16419</v>
      </c>
      <c r="G588" s="83">
        <v>138249</v>
      </c>
      <c r="H588" s="83">
        <v>4382.1000000000004</v>
      </c>
      <c r="I588" s="83">
        <v>164.16</v>
      </c>
      <c r="J588" s="83">
        <v>581.36</v>
      </c>
      <c r="K588" s="83">
        <v>122.63</v>
      </c>
      <c r="L588" s="163">
        <f t="shared" si="27"/>
        <v>139.94000000000017</v>
      </c>
      <c r="M588" s="83">
        <v>5390.1900000000005</v>
      </c>
      <c r="N588">
        <f t="shared" si="29"/>
        <v>11248</v>
      </c>
    </row>
    <row r="589" spans="1:14" hidden="1">
      <c r="A589">
        <v>11249</v>
      </c>
      <c r="B589" s="83">
        <v>53736</v>
      </c>
      <c r="C589" s="83">
        <v>2220</v>
      </c>
      <c r="D589" s="83">
        <v>8226</v>
      </c>
      <c r="E589" s="83">
        <v>1037</v>
      </c>
      <c r="F589" s="85">
        <f t="shared" si="28"/>
        <v>3914</v>
      </c>
      <c r="G589" s="83">
        <v>69133</v>
      </c>
      <c r="H589" s="83">
        <v>751.08210000000008</v>
      </c>
      <c r="I589" s="83">
        <v>23.836100000000002</v>
      </c>
      <c r="J589" s="83">
        <v>73.860399999999984</v>
      </c>
      <c r="K589" s="83">
        <v>5.5805000000000007</v>
      </c>
      <c r="L589" s="163">
        <f t="shared" si="27"/>
        <v>53.596000000000075</v>
      </c>
      <c r="M589" s="83">
        <v>907.95510000000013</v>
      </c>
      <c r="N589">
        <f t="shared" si="29"/>
        <v>11249</v>
      </c>
    </row>
    <row r="590" spans="1:14" hidden="1">
      <c r="A590">
        <v>11250</v>
      </c>
      <c r="B590" s="83">
        <v>70260</v>
      </c>
      <c r="C590" s="83">
        <v>3063</v>
      </c>
      <c r="D590" s="83">
        <v>10181</v>
      </c>
      <c r="E590" s="83">
        <v>1630</v>
      </c>
      <c r="F590" s="85">
        <f t="shared" si="28"/>
        <v>4693</v>
      </c>
      <c r="G590" s="83">
        <v>89827</v>
      </c>
      <c r="H590" s="83">
        <v>1679.8442</v>
      </c>
      <c r="I590" s="83">
        <v>55.7378</v>
      </c>
      <c r="J590" s="83">
        <v>123.6288</v>
      </c>
      <c r="K590" s="83">
        <v>53.4465</v>
      </c>
      <c r="L590" s="163">
        <f t="shared" si="27"/>
        <v>2009.5734000000002</v>
      </c>
      <c r="M590" s="83">
        <v>3922.2307000000001</v>
      </c>
      <c r="N590">
        <f t="shared" si="29"/>
        <v>11250</v>
      </c>
    </row>
    <row r="591" spans="1:14" hidden="1">
      <c r="A591">
        <v>11251</v>
      </c>
      <c r="B591" s="83">
        <v>67568</v>
      </c>
      <c r="C591" s="83">
        <v>3727</v>
      </c>
      <c r="D591" s="83">
        <v>13189</v>
      </c>
      <c r="E591" s="83">
        <v>1727</v>
      </c>
      <c r="F591" s="85">
        <f t="shared" si="28"/>
        <v>4828</v>
      </c>
      <c r="G591" s="83">
        <v>91039</v>
      </c>
      <c r="H591" s="83">
        <v>1224.6315</v>
      </c>
      <c r="I591" s="83">
        <v>46.237499999999997</v>
      </c>
      <c r="J591" s="83">
        <v>87.7667</v>
      </c>
      <c r="K591" s="83">
        <v>7.2874000000000008</v>
      </c>
      <c r="L591" s="163">
        <f t="shared" si="27"/>
        <v>43.149900000000351</v>
      </c>
      <c r="M591" s="83">
        <v>1409.0730000000003</v>
      </c>
      <c r="N591">
        <f t="shared" si="29"/>
        <v>11251</v>
      </c>
    </row>
    <row r="592" spans="1:14" hidden="1">
      <c r="A592">
        <v>11252</v>
      </c>
      <c r="B592" s="83">
        <v>126306</v>
      </c>
      <c r="C592" s="83">
        <v>6582</v>
      </c>
      <c r="D592" s="83">
        <v>8075</v>
      </c>
      <c r="E592" s="83">
        <v>1215</v>
      </c>
      <c r="F592" s="85">
        <f t="shared" si="28"/>
        <v>34880</v>
      </c>
      <c r="G592" s="83">
        <v>177058</v>
      </c>
      <c r="H592" s="83">
        <v>2307.4830000000002</v>
      </c>
      <c r="I592" s="83">
        <v>68.074900000000014</v>
      </c>
      <c r="J592" s="83">
        <v>98.3245</v>
      </c>
      <c r="K592" s="83">
        <v>10.004900000000001</v>
      </c>
      <c r="L592" s="163">
        <f t="shared" si="27"/>
        <v>140.24359999999993</v>
      </c>
      <c r="M592" s="83">
        <v>2624.1309000000001</v>
      </c>
      <c r="N592">
        <f t="shared" si="29"/>
        <v>11252</v>
      </c>
    </row>
    <row r="593" spans="1:14" hidden="1">
      <c r="A593">
        <v>11253</v>
      </c>
      <c r="B593" s="83">
        <v>64207</v>
      </c>
      <c r="C593" s="83">
        <v>4409</v>
      </c>
      <c r="D593" s="83">
        <v>21978</v>
      </c>
      <c r="E593" s="83">
        <v>2765</v>
      </c>
      <c r="F593" s="85">
        <f t="shared" si="28"/>
        <v>23500</v>
      </c>
      <c r="G593" s="83">
        <v>116859</v>
      </c>
      <c r="H593" s="83">
        <v>1469.9132999999999</v>
      </c>
      <c r="I593" s="83">
        <v>61.823300000000003</v>
      </c>
      <c r="J593" s="83">
        <v>128.25710000000001</v>
      </c>
      <c r="K593" s="83">
        <v>15.415800000000003</v>
      </c>
      <c r="L593" s="163">
        <f t="shared" si="27"/>
        <v>-49.761799999999965</v>
      </c>
      <c r="M593" s="83">
        <v>1625.6477</v>
      </c>
      <c r="N593">
        <f t="shared" si="29"/>
        <v>11253</v>
      </c>
    </row>
    <row r="594" spans="1:14" hidden="1">
      <c r="A594">
        <v>11254</v>
      </c>
      <c r="B594" s="83">
        <v>98309</v>
      </c>
      <c r="C594" s="83">
        <v>5255</v>
      </c>
      <c r="D594" s="83">
        <v>15738</v>
      </c>
      <c r="E594" s="83">
        <v>2335</v>
      </c>
      <c r="F594" s="85">
        <f t="shared" si="28"/>
        <v>-4774</v>
      </c>
      <c r="G594" s="83">
        <v>116863</v>
      </c>
      <c r="H594" s="83">
        <v>1814.0268000000001</v>
      </c>
      <c r="I594" s="83">
        <v>92.289999999999992</v>
      </c>
      <c r="J594" s="83">
        <v>235.60410000000002</v>
      </c>
      <c r="K594" s="83">
        <v>52048.376900000003</v>
      </c>
      <c r="L594" s="163">
        <f t="shared" si="27"/>
        <v>-51980.457700000006</v>
      </c>
      <c r="M594" s="83">
        <v>2209.8400999999999</v>
      </c>
      <c r="N594">
        <f t="shared" si="29"/>
        <v>11254</v>
      </c>
    </row>
    <row r="595" spans="1:14" hidden="1">
      <c r="A595">
        <v>11255</v>
      </c>
      <c r="B595" s="83">
        <v>67518</v>
      </c>
      <c r="C595" s="83">
        <v>5724</v>
      </c>
      <c r="D595" s="83">
        <v>12191</v>
      </c>
      <c r="E595" s="83">
        <v>1488</v>
      </c>
      <c r="F595" s="85">
        <f t="shared" si="28"/>
        <v>6756</v>
      </c>
      <c r="G595" s="83">
        <v>93677</v>
      </c>
      <c r="H595" s="83">
        <v>1589.6447000000003</v>
      </c>
      <c r="I595" s="83">
        <v>105.77510000000001</v>
      </c>
      <c r="J595" s="83">
        <v>134.50659999999999</v>
      </c>
      <c r="K595" s="83">
        <v>10.4924</v>
      </c>
      <c r="L595" s="163">
        <f t="shared" si="27"/>
        <v>91.956099999999736</v>
      </c>
      <c r="M595" s="83">
        <v>1932.3749</v>
      </c>
      <c r="N595">
        <f t="shared" si="29"/>
        <v>11255</v>
      </c>
    </row>
    <row r="596" spans="1:14" hidden="1">
      <c r="A596">
        <v>11256</v>
      </c>
      <c r="B596" s="83">
        <v>92190</v>
      </c>
      <c r="C596" s="83">
        <v>9997</v>
      </c>
      <c r="D596" s="83">
        <v>18357</v>
      </c>
      <c r="E596" s="83">
        <v>1609</v>
      </c>
      <c r="F596" s="85">
        <f t="shared" si="28"/>
        <v>24172</v>
      </c>
      <c r="G596" s="83">
        <v>146325</v>
      </c>
      <c r="H596" s="83">
        <v>2506.1061</v>
      </c>
      <c r="I596" s="83">
        <v>166.87389999999999</v>
      </c>
      <c r="J596" s="83">
        <v>338.55539999999996</v>
      </c>
      <c r="K596" s="83">
        <v>33.796900000000001</v>
      </c>
      <c r="L596" s="163">
        <f t="shared" si="27"/>
        <v>244.97620000000012</v>
      </c>
      <c r="M596" s="83">
        <v>3290.3085000000001</v>
      </c>
      <c r="N596">
        <f t="shared" si="29"/>
        <v>11256</v>
      </c>
    </row>
    <row r="597" spans="1:14" hidden="1">
      <c r="A597">
        <v>11257</v>
      </c>
      <c r="B597" s="83">
        <v>41034</v>
      </c>
      <c r="C597" s="83">
        <v>2581</v>
      </c>
      <c r="D597" s="83">
        <v>4493</v>
      </c>
      <c r="E597" s="83">
        <v>683</v>
      </c>
      <c r="F597" s="85">
        <f t="shared" si="28"/>
        <v>31185</v>
      </c>
      <c r="G597" s="83">
        <v>79976</v>
      </c>
      <c r="H597" s="83">
        <v>1357.1107999999999</v>
      </c>
      <c r="I597" s="83">
        <v>65.221599999999995</v>
      </c>
      <c r="J597" s="83">
        <v>41.777899999999995</v>
      </c>
      <c r="K597" s="83">
        <v>14.851700000000001</v>
      </c>
      <c r="L597" s="163">
        <f t="shared" si="27"/>
        <v>557.74440000000004</v>
      </c>
      <c r="M597" s="83">
        <v>2036.7064</v>
      </c>
      <c r="N597">
        <f t="shared" si="29"/>
        <v>11257</v>
      </c>
    </row>
    <row r="598" spans="1:14" hidden="1">
      <c r="A598">
        <v>11258</v>
      </c>
      <c r="B598" s="83">
        <v>42255</v>
      </c>
      <c r="C598" s="83">
        <v>2320</v>
      </c>
      <c r="D598" s="83">
        <v>5546</v>
      </c>
      <c r="E598" s="83">
        <v>509</v>
      </c>
      <c r="F598" s="85">
        <f t="shared" si="28"/>
        <v>9856</v>
      </c>
      <c r="G598" s="83">
        <v>60486</v>
      </c>
      <c r="H598" s="83">
        <v>1754.6980999999998</v>
      </c>
      <c r="I598" s="83">
        <v>64.018900000000002</v>
      </c>
      <c r="J598" s="83">
        <v>244.18300000000002</v>
      </c>
      <c r="K598" s="83">
        <v>19.967700000000004</v>
      </c>
      <c r="L598" s="163">
        <f t="shared" si="27"/>
        <v>167.30140000000017</v>
      </c>
      <c r="M598" s="83">
        <v>2250.1691000000001</v>
      </c>
      <c r="N598">
        <f t="shared" si="29"/>
        <v>11258</v>
      </c>
    </row>
    <row r="599" spans="1:14" hidden="1">
      <c r="A599">
        <v>11259</v>
      </c>
      <c r="B599" s="83">
        <v>53513</v>
      </c>
      <c r="C599" s="83">
        <v>2688</v>
      </c>
      <c r="D599" s="83">
        <v>6044</v>
      </c>
      <c r="E599" s="83">
        <v>841</v>
      </c>
      <c r="F599" s="85">
        <f t="shared" si="28"/>
        <v>2771</v>
      </c>
      <c r="G599" s="83">
        <v>65857</v>
      </c>
      <c r="H599" s="83">
        <v>1605.8964000000001</v>
      </c>
      <c r="I599" s="83">
        <v>32.277799999999999</v>
      </c>
      <c r="J599" s="83">
        <v>124.2505</v>
      </c>
      <c r="K599" s="83">
        <v>22.594200000000001</v>
      </c>
      <c r="L599" s="163">
        <f t="shared" si="27"/>
        <v>58.924799999999934</v>
      </c>
      <c r="M599" s="83">
        <v>1843.9437</v>
      </c>
      <c r="N599">
        <f t="shared" si="29"/>
        <v>11259</v>
      </c>
    </row>
    <row r="600" spans="1:14" hidden="1">
      <c r="A600">
        <v>11260</v>
      </c>
      <c r="B600" s="83">
        <v>89611</v>
      </c>
      <c r="C600" s="83">
        <v>7535</v>
      </c>
      <c r="D600" s="83">
        <v>24045</v>
      </c>
      <c r="E600" s="83">
        <v>3508</v>
      </c>
      <c r="F600" s="85">
        <f t="shared" si="28"/>
        <v>16223</v>
      </c>
      <c r="G600" s="83">
        <v>140922</v>
      </c>
      <c r="H600" s="83">
        <v>4871.9565000000002</v>
      </c>
      <c r="I600" s="83">
        <v>209.58439999999999</v>
      </c>
      <c r="J600" s="83">
        <v>749.72659999999996</v>
      </c>
      <c r="K600" s="83">
        <v>204.40809999999999</v>
      </c>
      <c r="L600" s="163">
        <f t="shared" si="27"/>
        <v>-555.10810000000004</v>
      </c>
      <c r="M600" s="83">
        <v>5480.5675000000001</v>
      </c>
      <c r="N600">
        <f t="shared" si="29"/>
        <v>11260</v>
      </c>
    </row>
    <row r="601" spans="1:14" hidden="1">
      <c r="A601">
        <v>11261</v>
      </c>
      <c r="B601" s="83">
        <v>82290</v>
      </c>
      <c r="C601" s="83">
        <v>4166</v>
      </c>
      <c r="D601" s="83">
        <v>6519</v>
      </c>
      <c r="E601" s="83">
        <v>1122</v>
      </c>
      <c r="F601" s="85">
        <f t="shared" si="28"/>
        <v>14633</v>
      </c>
      <c r="G601" s="83">
        <v>108730</v>
      </c>
      <c r="H601" s="83">
        <v>1950.29</v>
      </c>
      <c r="I601" s="83">
        <v>54.290000000000006</v>
      </c>
      <c r="J601" s="83">
        <v>87.67</v>
      </c>
      <c r="K601" s="83">
        <v>15.13</v>
      </c>
      <c r="L601" s="163">
        <f t="shared" si="27"/>
        <v>120.02999999999986</v>
      </c>
      <c r="M601" s="83">
        <v>2227.41</v>
      </c>
      <c r="N601">
        <f t="shared" si="29"/>
        <v>11261</v>
      </c>
    </row>
    <row r="602" spans="1:14" hidden="1">
      <c r="A602">
        <v>11262</v>
      </c>
      <c r="B602" s="83">
        <v>45420</v>
      </c>
      <c r="C602" s="83">
        <v>3286</v>
      </c>
      <c r="D602" s="83">
        <v>10647</v>
      </c>
      <c r="E602" s="83">
        <v>1009</v>
      </c>
      <c r="F602" s="85">
        <f t="shared" si="28"/>
        <v>15197</v>
      </c>
      <c r="G602" s="83">
        <v>75559</v>
      </c>
      <c r="H602" s="83">
        <v>1600.3209999999999</v>
      </c>
      <c r="I602" s="83">
        <v>40.069000000000003</v>
      </c>
      <c r="J602" s="83">
        <v>116.51900000000001</v>
      </c>
      <c r="K602" s="83">
        <v>17.173999999999999</v>
      </c>
      <c r="L602" s="163">
        <f t="shared" si="27"/>
        <v>68.68700000000004</v>
      </c>
      <c r="M602" s="83">
        <v>1842.77</v>
      </c>
      <c r="N602">
        <f t="shared" si="29"/>
        <v>11262</v>
      </c>
    </row>
    <row r="603" spans="1:14" hidden="1">
      <c r="A603">
        <v>11263</v>
      </c>
      <c r="B603" s="83">
        <v>43967</v>
      </c>
      <c r="C603" s="83">
        <v>3114</v>
      </c>
      <c r="D603" s="83">
        <v>13850</v>
      </c>
      <c r="E603" s="83">
        <v>1620</v>
      </c>
      <c r="F603" s="85">
        <f t="shared" si="28"/>
        <v>11695</v>
      </c>
      <c r="G603" s="83">
        <v>74246</v>
      </c>
      <c r="H603" s="83">
        <v>1277.45</v>
      </c>
      <c r="I603" s="83">
        <v>49.209999999999994</v>
      </c>
      <c r="J603" s="83">
        <v>99.47</v>
      </c>
      <c r="K603" s="83">
        <v>15.959999999999999</v>
      </c>
      <c r="L603" s="163">
        <f t="shared" si="27"/>
        <v>128.42000000000041</v>
      </c>
      <c r="M603" s="83">
        <v>1570.5100000000004</v>
      </c>
      <c r="N603">
        <f t="shared" si="29"/>
        <v>11263</v>
      </c>
    </row>
    <row r="604" spans="1:14" hidden="1">
      <c r="A604">
        <v>11264</v>
      </c>
      <c r="B604" s="83">
        <v>71126</v>
      </c>
      <c r="C604" s="83">
        <v>2380</v>
      </c>
      <c r="D604" s="83">
        <v>5137</v>
      </c>
      <c r="E604" s="83">
        <v>735</v>
      </c>
      <c r="F604" s="85">
        <f t="shared" si="28"/>
        <v>12953</v>
      </c>
      <c r="G604" s="83">
        <v>92331</v>
      </c>
      <c r="H604" s="83">
        <v>1987.1729999999998</v>
      </c>
      <c r="I604" s="83">
        <v>44.633200000000002</v>
      </c>
      <c r="J604" s="83">
        <v>96.920899999999989</v>
      </c>
      <c r="K604" s="83">
        <v>8.9108000000000001</v>
      </c>
      <c r="L604" s="163">
        <f t="shared" si="27"/>
        <v>66.644999999999953</v>
      </c>
      <c r="M604" s="83">
        <v>2204.2828999999997</v>
      </c>
      <c r="N604">
        <f t="shared" si="29"/>
        <v>11264</v>
      </c>
    </row>
    <row r="605" spans="1:14" hidden="1">
      <c r="A605">
        <v>11265</v>
      </c>
      <c r="B605" s="83">
        <v>156225</v>
      </c>
      <c r="C605" s="83">
        <v>10497</v>
      </c>
      <c r="D605" s="83">
        <v>33498</v>
      </c>
      <c r="E605" s="83">
        <v>4212</v>
      </c>
      <c r="F605" s="85">
        <f t="shared" si="28"/>
        <v>7490</v>
      </c>
      <c r="G605" s="83">
        <v>211922</v>
      </c>
      <c r="H605" s="83">
        <v>7497.6045000000004</v>
      </c>
      <c r="I605" s="83">
        <v>293.48599999999999</v>
      </c>
      <c r="J605" s="83">
        <v>1145.7391</v>
      </c>
      <c r="K605" s="83">
        <v>71.232100000000003</v>
      </c>
      <c r="L605" s="163">
        <f t="shared" si="27"/>
        <v>2284.7556999999997</v>
      </c>
      <c r="M605" s="83">
        <v>11292.8174</v>
      </c>
      <c r="N605">
        <f t="shared" si="29"/>
        <v>11265</v>
      </c>
    </row>
    <row r="606" spans="1:14" hidden="1">
      <c r="A606">
        <v>11266</v>
      </c>
      <c r="B606" s="83">
        <v>160669</v>
      </c>
      <c r="C606" s="83">
        <v>12704</v>
      </c>
      <c r="D606" s="83">
        <v>19981</v>
      </c>
      <c r="E606" s="83">
        <v>2210</v>
      </c>
      <c r="F606" s="85">
        <f t="shared" si="28"/>
        <v>14787</v>
      </c>
      <c r="G606" s="83">
        <v>210351</v>
      </c>
      <c r="H606" s="83">
        <v>12566.8094</v>
      </c>
      <c r="I606" s="83">
        <v>847.54880000000003</v>
      </c>
      <c r="J606" s="83">
        <v>1140104.8025999998</v>
      </c>
      <c r="K606" s="83">
        <v>107.07210000000001</v>
      </c>
      <c r="L606" s="163">
        <f t="shared" si="27"/>
        <v>-1138271.3614999999</v>
      </c>
      <c r="M606" s="83">
        <v>15354.8714</v>
      </c>
      <c r="N606">
        <f t="shared" si="29"/>
        <v>11266</v>
      </c>
    </row>
    <row r="607" spans="1:14" hidden="1">
      <c r="A607">
        <v>11267</v>
      </c>
      <c r="B607" s="83">
        <v>85217</v>
      </c>
      <c r="C607" s="83">
        <v>5550</v>
      </c>
      <c r="D607" s="83">
        <v>6285</v>
      </c>
      <c r="E607" s="83">
        <v>948</v>
      </c>
      <c r="F607" s="85">
        <f t="shared" si="28"/>
        <v>6660</v>
      </c>
      <c r="G607" s="83">
        <v>104660</v>
      </c>
      <c r="H607" s="83">
        <v>1857.9240000000002</v>
      </c>
      <c r="I607" s="83">
        <v>61.7851</v>
      </c>
      <c r="J607" s="83">
        <v>77.059899999999999</v>
      </c>
      <c r="K607" s="83">
        <v>14.897600000000001</v>
      </c>
      <c r="L607" s="163">
        <f t="shared" si="27"/>
        <v>60.392699999999692</v>
      </c>
      <c r="M607" s="83">
        <v>2072.0592999999999</v>
      </c>
      <c r="N607">
        <f t="shared" si="29"/>
        <v>11267</v>
      </c>
    </row>
    <row r="608" spans="1:14" hidden="1">
      <c r="A608">
        <v>11268</v>
      </c>
      <c r="B608" s="83">
        <v>110788</v>
      </c>
      <c r="C608" s="83">
        <v>6543</v>
      </c>
      <c r="D608" s="83">
        <v>15602</v>
      </c>
      <c r="E608" s="83">
        <v>1725</v>
      </c>
      <c r="F608" s="85">
        <f t="shared" si="28"/>
        <v>9916</v>
      </c>
      <c r="G608" s="83">
        <v>144574</v>
      </c>
      <c r="H608" s="83">
        <v>3914.8000999999999</v>
      </c>
      <c r="I608" s="83">
        <v>123.1891</v>
      </c>
      <c r="J608" s="83">
        <v>224.43910000000002</v>
      </c>
      <c r="K608" s="83">
        <v>50.0535</v>
      </c>
      <c r="L608" s="163">
        <f t="shared" si="27"/>
        <v>130.53159999999986</v>
      </c>
      <c r="M608" s="83">
        <v>4443.0133999999998</v>
      </c>
      <c r="N608">
        <f t="shared" si="29"/>
        <v>11268</v>
      </c>
    </row>
    <row r="609" spans="1:14" hidden="1">
      <c r="A609">
        <v>11269</v>
      </c>
      <c r="B609" s="83">
        <v>82454</v>
      </c>
      <c r="C609" s="83">
        <v>12716</v>
      </c>
      <c r="D609" s="83">
        <v>9156</v>
      </c>
      <c r="E609" s="83">
        <v>766</v>
      </c>
      <c r="F609" s="85">
        <f t="shared" si="28"/>
        <v>11467</v>
      </c>
      <c r="G609" s="83">
        <v>116559</v>
      </c>
      <c r="H609" s="83">
        <v>3443.8462</v>
      </c>
      <c r="I609" s="83">
        <v>277.22209999999995</v>
      </c>
      <c r="J609" s="83">
        <v>196.1352</v>
      </c>
      <c r="K609" s="83">
        <v>13.3018</v>
      </c>
      <c r="L609" s="163">
        <f t="shared" si="27"/>
        <v>128.20490000000007</v>
      </c>
      <c r="M609" s="83">
        <v>4058.7102</v>
      </c>
      <c r="N609">
        <f t="shared" si="29"/>
        <v>11269</v>
      </c>
    </row>
    <row r="610" spans="1:14" hidden="1">
      <c r="A610">
        <v>11270</v>
      </c>
      <c r="B610" s="83">
        <v>32392</v>
      </c>
      <c r="C610" s="83">
        <v>828</v>
      </c>
      <c r="D610" s="83">
        <v>1744</v>
      </c>
      <c r="E610" s="83">
        <v>311</v>
      </c>
      <c r="F610" s="85">
        <f t="shared" si="28"/>
        <v>1756</v>
      </c>
      <c r="G610" s="83">
        <v>37031</v>
      </c>
      <c r="H610" s="83">
        <v>539.62800000000004</v>
      </c>
      <c r="I610" s="83">
        <v>11.5351</v>
      </c>
      <c r="J610" s="83">
        <v>38.402299999999997</v>
      </c>
      <c r="K610" s="83">
        <v>0.27529999999999999</v>
      </c>
      <c r="L610" s="163">
        <f t="shared" si="27"/>
        <v>8.703599999999982</v>
      </c>
      <c r="M610" s="83">
        <v>598.54430000000002</v>
      </c>
      <c r="N610">
        <f t="shared" si="29"/>
        <v>11270</v>
      </c>
    </row>
    <row r="611" spans="1:14" hidden="1">
      <c r="A611">
        <v>11271</v>
      </c>
      <c r="B611" s="83">
        <v>64582</v>
      </c>
      <c r="C611" s="83">
        <v>2379</v>
      </c>
      <c r="D611" s="83">
        <v>5651</v>
      </c>
      <c r="E611" s="83">
        <v>1277</v>
      </c>
      <c r="F611" s="85">
        <f t="shared" si="28"/>
        <v>7072</v>
      </c>
      <c r="G611" s="83">
        <v>80961</v>
      </c>
      <c r="H611" s="83">
        <v>1593.2435</v>
      </c>
      <c r="I611" s="83">
        <v>30.333300000000001</v>
      </c>
      <c r="J611" s="83">
        <v>44.532000000000004</v>
      </c>
      <c r="K611" s="83">
        <v>10.574300000000001</v>
      </c>
      <c r="L611" s="163">
        <f t="shared" si="27"/>
        <v>57.167199999999774</v>
      </c>
      <c r="M611" s="83">
        <v>1735.8502999999998</v>
      </c>
      <c r="N611">
        <f t="shared" si="29"/>
        <v>11271</v>
      </c>
    </row>
    <row r="612" spans="1:14" hidden="1">
      <c r="A612">
        <v>11272</v>
      </c>
      <c r="B612" s="83">
        <v>45997</v>
      </c>
      <c r="C612" s="83">
        <v>2503</v>
      </c>
      <c r="D612" s="83">
        <v>3698</v>
      </c>
      <c r="E612" s="83">
        <v>288</v>
      </c>
      <c r="F612" s="85">
        <f t="shared" si="28"/>
        <v>-1056</v>
      </c>
      <c r="G612" s="83">
        <v>51430</v>
      </c>
      <c r="H612" s="83">
        <v>1358.4396999999999</v>
      </c>
      <c r="I612" s="83">
        <v>56.495299999999993</v>
      </c>
      <c r="J612" s="83">
        <v>78.720499999999987</v>
      </c>
      <c r="K612" s="83">
        <v>2.3828</v>
      </c>
      <c r="L612" s="163">
        <f t="shared" si="27"/>
        <v>53.727200000000323</v>
      </c>
      <c r="M612" s="83">
        <v>1549.7655000000002</v>
      </c>
      <c r="N612">
        <f t="shared" si="29"/>
        <v>11272</v>
      </c>
    </row>
    <row r="613" spans="1:14" hidden="1">
      <c r="A613">
        <v>11273</v>
      </c>
      <c r="B613" s="83">
        <v>63243</v>
      </c>
      <c r="C613" s="83">
        <v>6515</v>
      </c>
      <c r="D613" s="83">
        <v>15422</v>
      </c>
      <c r="E613" s="83">
        <v>1598</v>
      </c>
      <c r="F613" s="85">
        <f t="shared" si="28"/>
        <v>19941</v>
      </c>
      <c r="G613" s="83">
        <v>106719</v>
      </c>
      <c r="H613" s="83">
        <v>1160.8072000000002</v>
      </c>
      <c r="I613" s="83">
        <v>101.04749999999999</v>
      </c>
      <c r="J613" s="83">
        <v>158.41549999999998</v>
      </c>
      <c r="K613" s="83">
        <v>13.0106</v>
      </c>
      <c r="L613" s="163">
        <f t="shared" si="27"/>
        <v>568.81319999999994</v>
      </c>
      <c r="M613" s="83">
        <v>2002.0940000000001</v>
      </c>
      <c r="N613">
        <f t="shared" si="29"/>
        <v>11273</v>
      </c>
    </row>
    <row r="614" spans="1:14" hidden="1">
      <c r="A614">
        <v>11274</v>
      </c>
      <c r="B614" s="83">
        <v>60158</v>
      </c>
      <c r="C614" s="83">
        <v>5492</v>
      </c>
      <c r="D614" s="83">
        <v>14594</v>
      </c>
      <c r="E614" s="83">
        <v>1289</v>
      </c>
      <c r="F614" s="85">
        <f t="shared" si="28"/>
        <v>11808</v>
      </c>
      <c r="G614" s="83">
        <v>93341</v>
      </c>
      <c r="H614" s="83">
        <v>969.8599999999999</v>
      </c>
      <c r="I614" s="83">
        <v>19.619999999999997</v>
      </c>
      <c r="J614" s="83">
        <v>103.41999999999999</v>
      </c>
      <c r="K614" s="83">
        <v>3.87</v>
      </c>
      <c r="L614" s="163">
        <f t="shared" si="27"/>
        <v>57.400000000000183</v>
      </c>
      <c r="M614" s="83">
        <v>1154.17</v>
      </c>
      <c r="N614">
        <f t="shared" si="29"/>
        <v>11274</v>
      </c>
    </row>
    <row r="615" spans="1:14" hidden="1">
      <c r="A615">
        <v>11275</v>
      </c>
      <c r="B615" s="83">
        <v>30877</v>
      </c>
      <c r="C615" s="83">
        <v>10908</v>
      </c>
      <c r="D615" s="83">
        <v>8352</v>
      </c>
      <c r="E615" s="83">
        <v>543</v>
      </c>
      <c r="F615" s="85">
        <f t="shared" si="28"/>
        <v>8895</v>
      </c>
      <c r="G615" s="83">
        <v>59575</v>
      </c>
      <c r="H615" s="83">
        <v>407.44410000000005</v>
      </c>
      <c r="I615" s="83">
        <v>48.456400000000002</v>
      </c>
      <c r="J615" s="83">
        <v>60.418300000000009</v>
      </c>
      <c r="K615" s="83">
        <v>5.2332000000000001</v>
      </c>
      <c r="L615" s="163">
        <f t="shared" si="27"/>
        <v>31.335599999999847</v>
      </c>
      <c r="M615" s="83">
        <v>552.88759999999991</v>
      </c>
      <c r="N615">
        <f t="shared" si="29"/>
        <v>11275</v>
      </c>
    </row>
    <row r="616" spans="1:14" hidden="1">
      <c r="A616">
        <v>11276</v>
      </c>
      <c r="B616" s="83">
        <v>65321</v>
      </c>
      <c r="C616" s="83">
        <v>11790</v>
      </c>
      <c r="D616" s="83">
        <v>10068</v>
      </c>
      <c r="E616" s="83">
        <v>846</v>
      </c>
      <c r="F616" s="85">
        <f t="shared" si="28"/>
        <v>26618</v>
      </c>
      <c r="G616" s="83">
        <v>114643</v>
      </c>
      <c r="H616" s="83">
        <v>1975.3145999999999</v>
      </c>
      <c r="I616" s="83">
        <v>172.273</v>
      </c>
      <c r="J616" s="83">
        <v>231.33940000000001</v>
      </c>
      <c r="K616" s="83">
        <v>13.3863</v>
      </c>
      <c r="L616" s="163">
        <f t="shared" si="27"/>
        <v>196.29670000000016</v>
      </c>
      <c r="M616" s="83">
        <v>2588.61</v>
      </c>
      <c r="N616">
        <f t="shared" si="29"/>
        <v>11276</v>
      </c>
    </row>
    <row r="617" spans="1:14" hidden="1">
      <c r="A617">
        <v>11277</v>
      </c>
      <c r="B617" s="83">
        <v>26771</v>
      </c>
      <c r="C617" s="83">
        <v>8734</v>
      </c>
      <c r="D617" s="83">
        <v>14454</v>
      </c>
      <c r="E617" s="83">
        <v>951</v>
      </c>
      <c r="F617" s="85">
        <f t="shared" si="28"/>
        <v>2680</v>
      </c>
      <c r="G617" s="83">
        <v>53590</v>
      </c>
      <c r="H617" s="83">
        <v>330.70980000000003</v>
      </c>
      <c r="I617" s="83">
        <v>49.05040000000001</v>
      </c>
      <c r="J617" s="83">
        <v>131.73139999999998</v>
      </c>
      <c r="K617" s="83">
        <v>5.9229000000000003</v>
      </c>
      <c r="L617" s="163">
        <f t="shared" si="27"/>
        <v>44.863099999999974</v>
      </c>
      <c r="M617" s="83">
        <v>562.27760000000001</v>
      </c>
      <c r="N617">
        <f t="shared" si="29"/>
        <v>11277</v>
      </c>
    </row>
    <row r="618" spans="1:14" hidden="1">
      <c r="A618">
        <v>11278</v>
      </c>
      <c r="B618" s="83">
        <v>39824</v>
      </c>
      <c r="C618" s="83">
        <v>3120</v>
      </c>
      <c r="D618" s="83">
        <v>7273</v>
      </c>
      <c r="E618" s="83">
        <v>917</v>
      </c>
      <c r="F618" s="85">
        <f t="shared" si="28"/>
        <v>13569</v>
      </c>
      <c r="G618" s="83">
        <v>64703</v>
      </c>
      <c r="H618" s="83">
        <v>867.5086</v>
      </c>
      <c r="I618" s="83">
        <v>160.95569999999998</v>
      </c>
      <c r="J618" s="83">
        <v>67.330499999999986</v>
      </c>
      <c r="K618" s="83">
        <v>10.0627</v>
      </c>
      <c r="L618" s="163">
        <f t="shared" si="27"/>
        <v>320.11130000000014</v>
      </c>
      <c r="M618" s="83">
        <v>1425.9688000000001</v>
      </c>
      <c r="N618">
        <f t="shared" si="29"/>
        <v>11278</v>
      </c>
    </row>
    <row r="619" spans="1:14" hidden="1">
      <c r="A619">
        <v>11279</v>
      </c>
      <c r="B619" s="83">
        <v>16606</v>
      </c>
      <c r="C619" s="83">
        <v>1140</v>
      </c>
      <c r="D619" s="83">
        <v>2388</v>
      </c>
      <c r="E619" s="83">
        <v>194</v>
      </c>
      <c r="F619" s="85">
        <f t="shared" si="28"/>
        <v>10529</v>
      </c>
      <c r="G619" s="83">
        <v>30857</v>
      </c>
      <c r="H619" s="83">
        <v>449.12369999999999</v>
      </c>
      <c r="I619" s="83">
        <v>28.953400000000002</v>
      </c>
      <c r="J619" s="83">
        <v>48.230200000000004</v>
      </c>
      <c r="K619" s="83">
        <v>3.7591000000000001</v>
      </c>
      <c r="L619" s="163">
        <f t="shared" si="27"/>
        <v>1087505.0464000001</v>
      </c>
      <c r="M619" s="83">
        <v>1088035.1128000002</v>
      </c>
      <c r="N619">
        <f t="shared" si="29"/>
        <v>11279</v>
      </c>
    </row>
    <row r="620" spans="1:14" hidden="1">
      <c r="A620">
        <v>11280</v>
      </c>
      <c r="B620" s="83">
        <v>85490</v>
      </c>
      <c r="C620" s="83">
        <v>6359</v>
      </c>
      <c r="D620" s="83">
        <v>13501</v>
      </c>
      <c r="E620" s="83">
        <v>1878</v>
      </c>
      <c r="F620" s="85">
        <f t="shared" si="28"/>
        <v>6586</v>
      </c>
      <c r="G620" s="83">
        <v>113814</v>
      </c>
      <c r="H620" s="83">
        <v>2078.7289000000001</v>
      </c>
      <c r="I620" s="83">
        <v>64.851700000000008</v>
      </c>
      <c r="J620" s="83">
        <v>92.644300000000001</v>
      </c>
      <c r="K620" s="83">
        <v>1.4986999999999999</v>
      </c>
      <c r="L620" s="163">
        <f t="shared" si="27"/>
        <v>111.35290000000006</v>
      </c>
      <c r="M620" s="83">
        <v>2349.0765000000001</v>
      </c>
      <c r="N620">
        <f t="shared" si="29"/>
        <v>11280</v>
      </c>
    </row>
    <row r="621" spans="1:14" hidden="1">
      <c r="A621">
        <v>11281</v>
      </c>
      <c r="B621" s="83">
        <v>16670</v>
      </c>
      <c r="C621" s="83">
        <v>2165</v>
      </c>
      <c r="D621" s="83">
        <v>3332</v>
      </c>
      <c r="E621" s="83">
        <v>233</v>
      </c>
      <c r="F621" s="85">
        <f t="shared" si="28"/>
        <v>3019</v>
      </c>
      <c r="G621" s="83">
        <v>25419</v>
      </c>
      <c r="H621" s="83">
        <v>548.4799999999999</v>
      </c>
      <c r="I621" s="83">
        <v>32.840000000000003</v>
      </c>
      <c r="J621" s="83">
        <v>41.55</v>
      </c>
      <c r="K621" s="83">
        <v>2.6999999999999997</v>
      </c>
      <c r="L621" s="163">
        <f t="shared" si="27"/>
        <v>40.860000000000042</v>
      </c>
      <c r="M621" s="83">
        <v>666.43</v>
      </c>
      <c r="N621">
        <f t="shared" si="29"/>
        <v>11281</v>
      </c>
    </row>
    <row r="622" spans="1:14" hidden="1">
      <c r="A622">
        <v>11282</v>
      </c>
      <c r="B622" s="83">
        <v>131452</v>
      </c>
      <c r="C622" s="83">
        <v>20130</v>
      </c>
      <c r="D622" s="83">
        <v>38058</v>
      </c>
      <c r="E622" s="83">
        <v>4947</v>
      </c>
      <c r="F622" s="85">
        <f t="shared" si="28"/>
        <v>31632</v>
      </c>
      <c r="G622" s="83">
        <v>226219</v>
      </c>
      <c r="H622" s="83">
        <v>6246.8324000000002</v>
      </c>
      <c r="I622" s="83">
        <v>599.97160000000008</v>
      </c>
      <c r="J622" s="83">
        <v>817.75379999999996</v>
      </c>
      <c r="K622" s="83">
        <v>110.88719999999998</v>
      </c>
      <c r="L622" s="163">
        <f t="shared" si="27"/>
        <v>481.01040000000046</v>
      </c>
      <c r="M622" s="83">
        <v>8256.4554000000007</v>
      </c>
      <c r="N622">
        <f t="shared" si="29"/>
        <v>11282</v>
      </c>
    </row>
    <row r="623" spans="1:14" hidden="1">
      <c r="A623">
        <v>11283</v>
      </c>
      <c r="B623" s="83">
        <v>32377</v>
      </c>
      <c r="C623" s="83">
        <v>5279</v>
      </c>
      <c r="D623" s="83">
        <v>12109</v>
      </c>
      <c r="E623" s="83">
        <v>984</v>
      </c>
      <c r="F623" s="85">
        <f t="shared" si="28"/>
        <v>53222</v>
      </c>
      <c r="G623" s="83">
        <v>103971</v>
      </c>
      <c r="H623" s="83">
        <v>2085.48</v>
      </c>
      <c r="I623" s="83">
        <v>79.23</v>
      </c>
      <c r="J623" s="83">
        <v>159.34</v>
      </c>
      <c r="K623" s="83">
        <v>10.07</v>
      </c>
      <c r="L623" s="163">
        <f t="shared" si="27"/>
        <v>1407.33</v>
      </c>
      <c r="M623" s="83">
        <v>3741.45</v>
      </c>
      <c r="N623">
        <f t="shared" si="29"/>
        <v>11283</v>
      </c>
    </row>
    <row r="624" spans="1:14" hidden="1">
      <c r="A624">
        <v>11284</v>
      </c>
      <c r="B624" s="83">
        <v>23803</v>
      </c>
      <c r="C624" s="83">
        <v>1676</v>
      </c>
      <c r="D624" s="83">
        <v>3709</v>
      </c>
      <c r="E624" s="83">
        <v>327</v>
      </c>
      <c r="F624" s="85">
        <f t="shared" si="28"/>
        <v>36311</v>
      </c>
      <c r="G624" s="83">
        <v>65826</v>
      </c>
      <c r="H624" s="83">
        <v>609.46</v>
      </c>
      <c r="I624" s="83">
        <v>12.843999999999999</v>
      </c>
      <c r="J624" s="83">
        <v>63.964999999999989</v>
      </c>
      <c r="K624" s="83">
        <v>1.9790000000000001</v>
      </c>
      <c r="L624" s="163">
        <f t="shared" si="27"/>
        <v>1438.8420000000001</v>
      </c>
      <c r="M624" s="83">
        <v>2127.09</v>
      </c>
      <c r="N624">
        <f t="shared" si="29"/>
        <v>11284</v>
      </c>
    </row>
    <row r="625" spans="1:14" hidden="1">
      <c r="A625">
        <v>11285</v>
      </c>
      <c r="B625" s="83">
        <v>74551</v>
      </c>
      <c r="C625" s="83">
        <v>8632</v>
      </c>
      <c r="D625" s="83">
        <v>28449</v>
      </c>
      <c r="E625" s="83">
        <v>0</v>
      </c>
      <c r="F625" s="85">
        <f t="shared" si="28"/>
        <v>10921</v>
      </c>
      <c r="G625" s="83">
        <v>122553</v>
      </c>
      <c r="H625" s="83">
        <v>1677.0065999999999</v>
      </c>
      <c r="I625" s="83">
        <v>89.291900000000012</v>
      </c>
      <c r="J625" s="83">
        <v>289.97189999999995</v>
      </c>
      <c r="K625" s="83">
        <v>0</v>
      </c>
      <c r="L625" s="163">
        <f t="shared" si="27"/>
        <v>150.90059999999994</v>
      </c>
      <c r="M625" s="83">
        <v>2207.1709999999998</v>
      </c>
      <c r="N625">
        <f t="shared" si="29"/>
        <v>11285</v>
      </c>
    </row>
    <row r="626" spans="1:14" hidden="1">
      <c r="A626">
        <v>11286</v>
      </c>
      <c r="B626" s="83">
        <v>66057</v>
      </c>
      <c r="C626" s="83">
        <v>2635</v>
      </c>
      <c r="D626" s="83">
        <v>5756</v>
      </c>
      <c r="E626" s="83">
        <v>849</v>
      </c>
      <c r="F626" s="85">
        <f t="shared" si="28"/>
        <v>-3440</v>
      </c>
      <c r="G626" s="83">
        <v>71857</v>
      </c>
      <c r="H626" s="83">
        <v>1707.1665999999998</v>
      </c>
      <c r="I626" s="83">
        <v>25.807000000000002</v>
      </c>
      <c r="J626" s="83">
        <v>59.539599999999993</v>
      </c>
      <c r="K626" s="83">
        <v>10.749499999999999</v>
      </c>
      <c r="L626" s="163">
        <f t="shared" si="27"/>
        <v>56.795800000000312</v>
      </c>
      <c r="M626" s="83">
        <v>1860.0585000000001</v>
      </c>
      <c r="N626">
        <f t="shared" si="29"/>
        <v>11286</v>
      </c>
    </row>
    <row r="627" spans="1:14" hidden="1">
      <c r="A627">
        <v>11287</v>
      </c>
      <c r="B627" s="83">
        <v>58079</v>
      </c>
      <c r="C627" s="83">
        <v>3206</v>
      </c>
      <c r="D627" s="83">
        <v>8229</v>
      </c>
      <c r="E627" s="83">
        <v>856</v>
      </c>
      <c r="F627" s="85">
        <f t="shared" si="28"/>
        <v>11134</v>
      </c>
      <c r="G627" s="83">
        <v>81504</v>
      </c>
      <c r="H627" s="83">
        <v>1388.3100000000002</v>
      </c>
      <c r="I627" s="83">
        <v>77</v>
      </c>
      <c r="J627" s="83">
        <v>117.69</v>
      </c>
      <c r="K627" s="83">
        <v>137.83000000000001</v>
      </c>
      <c r="L627" s="163">
        <f t="shared" si="27"/>
        <v>24.690000000000026</v>
      </c>
      <c r="M627" s="83">
        <v>1745.5200000000002</v>
      </c>
      <c r="N627">
        <f t="shared" si="29"/>
        <v>11287</v>
      </c>
    </row>
    <row r="628" spans="1:14" hidden="1">
      <c r="A628">
        <v>11288</v>
      </c>
      <c r="B628" s="83">
        <v>77364</v>
      </c>
      <c r="C628" s="83">
        <v>2361</v>
      </c>
      <c r="D628" s="83">
        <v>5606</v>
      </c>
      <c r="E628" s="83">
        <v>903</v>
      </c>
      <c r="F628" s="85">
        <f t="shared" si="28"/>
        <v>-8353</v>
      </c>
      <c r="G628" s="83">
        <v>77881</v>
      </c>
      <c r="H628" s="83">
        <v>1043.9646</v>
      </c>
      <c r="I628" s="83">
        <v>16.942900000000002</v>
      </c>
      <c r="J628" s="83">
        <v>56.7346</v>
      </c>
      <c r="K628" s="83">
        <v>12.107199999999999</v>
      </c>
      <c r="L628" s="163">
        <f t="shared" si="27"/>
        <v>90.123400000000089</v>
      </c>
      <c r="M628" s="83">
        <v>1219.8727000000001</v>
      </c>
      <c r="N628">
        <f t="shared" si="29"/>
        <v>11288</v>
      </c>
    </row>
    <row r="629" spans="1:14" hidden="1">
      <c r="A629">
        <v>11289</v>
      </c>
      <c r="B629" s="83">
        <v>111683</v>
      </c>
      <c r="C629" s="83">
        <v>8309</v>
      </c>
      <c r="D629" s="83">
        <v>24906</v>
      </c>
      <c r="E629" s="83">
        <v>2826</v>
      </c>
      <c r="F629" s="85">
        <f t="shared" si="28"/>
        <v>4908</v>
      </c>
      <c r="G629" s="83">
        <v>152632</v>
      </c>
      <c r="H629" s="83">
        <v>4567.7726999999995</v>
      </c>
      <c r="I629" s="83">
        <v>132.56399999999999</v>
      </c>
      <c r="J629" s="83">
        <v>635.66600000000005</v>
      </c>
      <c r="K629" s="83">
        <v>111.42910000000001</v>
      </c>
      <c r="L629" s="163">
        <f t="shared" si="27"/>
        <v>138.09479999999968</v>
      </c>
      <c r="M629" s="83">
        <v>5585.5265999999992</v>
      </c>
      <c r="N629">
        <f t="shared" si="29"/>
        <v>11289</v>
      </c>
    </row>
    <row r="630" spans="1:14" hidden="1">
      <c r="A630">
        <v>11290</v>
      </c>
      <c r="B630" s="83">
        <v>100694</v>
      </c>
      <c r="C630" s="83">
        <v>11140</v>
      </c>
      <c r="D630" s="83">
        <v>15089</v>
      </c>
      <c r="E630" s="83">
        <v>1342</v>
      </c>
      <c r="F630" s="85">
        <f t="shared" si="28"/>
        <v>8844</v>
      </c>
      <c r="G630" s="83">
        <v>137109</v>
      </c>
      <c r="H630" s="83">
        <v>3158.5875999999998</v>
      </c>
      <c r="I630" s="83">
        <v>115.3565</v>
      </c>
      <c r="J630" s="83">
        <v>331.44300000000004</v>
      </c>
      <c r="K630" s="83">
        <v>24.643699999999995</v>
      </c>
      <c r="L630" s="163">
        <f t="shared" si="27"/>
        <v>359.66770000000054</v>
      </c>
      <c r="M630" s="83">
        <v>3989.6985000000004</v>
      </c>
      <c r="N630">
        <f t="shared" si="29"/>
        <v>11290</v>
      </c>
    </row>
    <row r="631" spans="1:14" hidden="1">
      <c r="A631">
        <v>11291</v>
      </c>
      <c r="B631" s="83">
        <v>69289</v>
      </c>
      <c r="C631" s="83">
        <v>5454</v>
      </c>
      <c r="D631" s="83">
        <v>18986</v>
      </c>
      <c r="E631" s="83">
        <v>1999</v>
      </c>
      <c r="F631" s="85">
        <f t="shared" si="28"/>
        <v>13278</v>
      </c>
      <c r="G631" s="83">
        <v>109006</v>
      </c>
      <c r="H631" s="83">
        <v>1830.2919000000002</v>
      </c>
      <c r="I631" s="83">
        <v>53.240299999999991</v>
      </c>
      <c r="J631" s="83">
        <v>175.42869999999999</v>
      </c>
      <c r="K631" s="83">
        <v>10.773</v>
      </c>
      <c r="L631" s="163">
        <f t="shared" si="27"/>
        <v>73.351299999999839</v>
      </c>
      <c r="M631" s="83">
        <v>2143.0852</v>
      </c>
      <c r="N631">
        <f t="shared" si="29"/>
        <v>11291</v>
      </c>
    </row>
    <row r="632" spans="1:14" hidden="1">
      <c r="A632">
        <v>11292</v>
      </c>
      <c r="B632" s="83">
        <v>80598</v>
      </c>
      <c r="C632" s="83">
        <v>10492</v>
      </c>
      <c r="D632" s="83">
        <v>22064</v>
      </c>
      <c r="E632" s="83">
        <v>2364</v>
      </c>
      <c r="F632" s="85">
        <f t="shared" si="28"/>
        <v>6347</v>
      </c>
      <c r="G632" s="83">
        <v>121865</v>
      </c>
      <c r="H632" s="83">
        <v>2554.4315999999999</v>
      </c>
      <c r="I632" s="83">
        <v>116.21680000000001</v>
      </c>
      <c r="J632" s="83">
        <v>331.60590000000002</v>
      </c>
      <c r="K632" s="83">
        <v>331.60390000000007</v>
      </c>
      <c r="L632" s="163">
        <f t="shared" si="27"/>
        <v>-153.37210000000039</v>
      </c>
      <c r="M632" s="83">
        <v>3180.4860999999996</v>
      </c>
      <c r="N632">
        <f t="shared" si="29"/>
        <v>11292</v>
      </c>
    </row>
    <row r="633" spans="1:14" hidden="1">
      <c r="A633">
        <v>11293</v>
      </c>
      <c r="B633" s="83">
        <v>77657</v>
      </c>
      <c r="C633" s="83">
        <v>6588</v>
      </c>
      <c r="D633" s="83">
        <v>22071</v>
      </c>
      <c r="E633" s="83">
        <v>2607</v>
      </c>
      <c r="F633" s="85">
        <f t="shared" si="28"/>
        <v>7209</v>
      </c>
      <c r="G633" s="83">
        <v>116132</v>
      </c>
      <c r="H633" s="83">
        <v>2024.9408000000001</v>
      </c>
      <c r="I633" s="83">
        <v>95.452399999999997</v>
      </c>
      <c r="J633" s="83">
        <v>241.23390000000001</v>
      </c>
      <c r="K633" s="83">
        <v>34.488900000000001</v>
      </c>
      <c r="L633" s="163">
        <f t="shared" si="27"/>
        <v>91.699499999999603</v>
      </c>
      <c r="M633" s="83">
        <v>2487.8154999999997</v>
      </c>
      <c r="N633">
        <f t="shared" si="29"/>
        <v>11293</v>
      </c>
    </row>
    <row r="634" spans="1:14" hidden="1">
      <c r="A634">
        <v>11294</v>
      </c>
      <c r="B634" s="83">
        <v>87071</v>
      </c>
      <c r="C634" s="83">
        <v>12891</v>
      </c>
      <c r="D634" s="83">
        <v>30945</v>
      </c>
      <c r="E634" s="83">
        <v>1575</v>
      </c>
      <c r="F634" s="85">
        <f t="shared" si="28"/>
        <v>13318</v>
      </c>
      <c r="G634" s="83">
        <v>145800</v>
      </c>
      <c r="H634" s="83">
        <v>396.21999999999997</v>
      </c>
      <c r="I634" s="83">
        <v>130.96</v>
      </c>
      <c r="J634" s="83">
        <v>277.67</v>
      </c>
      <c r="K634" s="83">
        <v>50.370000000000005</v>
      </c>
      <c r="L634" s="163">
        <f t="shared" si="27"/>
        <v>1584.9799999999996</v>
      </c>
      <c r="M634" s="83">
        <v>2440.1999999999998</v>
      </c>
      <c r="N634">
        <f t="shared" si="29"/>
        <v>11294</v>
      </c>
    </row>
    <row r="635" spans="1:14" hidden="1">
      <c r="A635">
        <v>11295</v>
      </c>
      <c r="B635" s="83">
        <v>136139</v>
      </c>
      <c r="C635" s="83">
        <v>14170</v>
      </c>
      <c r="D635" s="83">
        <v>22607</v>
      </c>
      <c r="E635" s="83">
        <v>2679</v>
      </c>
      <c r="F635" s="85">
        <f t="shared" si="28"/>
        <v>17486</v>
      </c>
      <c r="G635" s="83">
        <v>193081</v>
      </c>
      <c r="H635" s="83">
        <v>5423.6620000000003</v>
      </c>
      <c r="I635" s="83">
        <v>263.536</v>
      </c>
      <c r="J635" s="83">
        <v>627.88189999999997</v>
      </c>
      <c r="K635" s="83">
        <v>50.314999999999998</v>
      </c>
      <c r="L635" s="163">
        <f t="shared" si="27"/>
        <v>374.06119999999913</v>
      </c>
      <c r="M635" s="83">
        <v>6739.4560999999994</v>
      </c>
      <c r="N635">
        <f t="shared" si="29"/>
        <v>11295</v>
      </c>
    </row>
    <row r="636" spans="1:14" hidden="1">
      <c r="A636">
        <v>11296</v>
      </c>
      <c r="B636" s="83">
        <v>65987</v>
      </c>
      <c r="C636" s="83">
        <v>3755</v>
      </c>
      <c r="D636" s="83">
        <v>9726</v>
      </c>
      <c r="E636" s="83">
        <v>1289</v>
      </c>
      <c r="F636" s="85">
        <f t="shared" si="28"/>
        <v>6393</v>
      </c>
      <c r="G636" s="83">
        <v>87150</v>
      </c>
      <c r="H636" s="83">
        <v>1704.48</v>
      </c>
      <c r="I636" s="83">
        <v>54.149999999999991</v>
      </c>
      <c r="J636" s="83">
        <v>197.51</v>
      </c>
      <c r="K636" s="83">
        <v>6.2200000000000006</v>
      </c>
      <c r="L636" s="163">
        <f t="shared" si="27"/>
        <v>49.6464</v>
      </c>
      <c r="M636" s="83">
        <v>2012.0064</v>
      </c>
      <c r="N636">
        <f t="shared" si="29"/>
        <v>11296</v>
      </c>
    </row>
    <row r="637" spans="1:14" hidden="1">
      <c r="A637">
        <v>11297</v>
      </c>
      <c r="B637" s="83">
        <v>122149</v>
      </c>
      <c r="C637" s="83">
        <v>22569</v>
      </c>
      <c r="D637" s="83">
        <v>18178</v>
      </c>
      <c r="E637" s="83">
        <v>1367</v>
      </c>
      <c r="F637" s="85">
        <f t="shared" si="28"/>
        <v>26127</v>
      </c>
      <c r="G637" s="83">
        <v>190390</v>
      </c>
      <c r="H637" s="83">
        <v>3176.4647000000004</v>
      </c>
      <c r="I637" s="83">
        <v>248.01190000000003</v>
      </c>
      <c r="J637" s="83">
        <v>172.50890000000001</v>
      </c>
      <c r="K637" s="83">
        <v>28.16</v>
      </c>
      <c r="L637" s="163">
        <f t="shared" si="27"/>
        <v>426.56599999999941</v>
      </c>
      <c r="M637" s="83">
        <v>4051.7114999999999</v>
      </c>
      <c r="N637">
        <f t="shared" si="29"/>
        <v>11297</v>
      </c>
    </row>
    <row r="638" spans="1:14" hidden="1">
      <c r="A638">
        <v>11298</v>
      </c>
      <c r="B638" s="83">
        <v>73845</v>
      </c>
      <c r="C638" s="83">
        <v>17136</v>
      </c>
      <c r="D638" s="83">
        <v>12277</v>
      </c>
      <c r="E638" s="83">
        <v>754</v>
      </c>
      <c r="F638" s="85">
        <f t="shared" si="28"/>
        <v>15312</v>
      </c>
      <c r="G638" s="83">
        <v>119324</v>
      </c>
      <c r="H638" s="83">
        <v>1640.0232999999998</v>
      </c>
      <c r="I638" s="83">
        <v>377.76220000000001</v>
      </c>
      <c r="J638" s="83">
        <v>143.04079999999999</v>
      </c>
      <c r="K638" s="83">
        <v>7.3887999999999998</v>
      </c>
      <c r="L638" s="163">
        <f t="shared" si="27"/>
        <v>-315.53629999999993</v>
      </c>
      <c r="M638" s="83">
        <v>1852.6787999999999</v>
      </c>
      <c r="N638">
        <f t="shared" si="29"/>
        <v>11298</v>
      </c>
    </row>
    <row r="639" spans="1:14" hidden="1">
      <c r="A639">
        <v>11299</v>
      </c>
      <c r="B639" s="83">
        <v>78697</v>
      </c>
      <c r="C639" s="83">
        <v>15753</v>
      </c>
      <c r="D639" s="83">
        <v>25733</v>
      </c>
      <c r="E639" s="83">
        <v>3411</v>
      </c>
      <c r="F639" s="85">
        <f t="shared" si="28"/>
        <v>14040</v>
      </c>
      <c r="G639" s="83">
        <v>137634</v>
      </c>
      <c r="H639" s="83">
        <v>1223.8447000000001</v>
      </c>
      <c r="I639" s="83">
        <v>120.9349</v>
      </c>
      <c r="J639" s="83">
        <v>107491.59319999999</v>
      </c>
      <c r="K639" s="83">
        <v>18.000300000000003</v>
      </c>
      <c r="L639" s="163">
        <f t="shared" si="27"/>
        <v>-107151.77189999999</v>
      </c>
      <c r="M639" s="83">
        <v>1702.6012000000001</v>
      </c>
      <c r="N639">
        <f t="shared" si="29"/>
        <v>11299</v>
      </c>
    </row>
    <row r="640" spans="1:14" hidden="1">
      <c r="A640">
        <v>11300</v>
      </c>
      <c r="B640" s="83">
        <v>101981</v>
      </c>
      <c r="C640" s="83">
        <v>23973</v>
      </c>
      <c r="D640" s="83">
        <v>32530</v>
      </c>
      <c r="E640" s="83">
        <v>2991</v>
      </c>
      <c r="F640" s="85">
        <f t="shared" si="28"/>
        <v>30411</v>
      </c>
      <c r="G640" s="83">
        <v>191886</v>
      </c>
      <c r="H640" s="83">
        <v>1329.2822999999999</v>
      </c>
      <c r="I640" s="83">
        <v>89.376199999999997</v>
      </c>
      <c r="J640" s="83">
        <v>137.54129999999998</v>
      </c>
      <c r="K640" s="83">
        <v>10.273699999999998</v>
      </c>
      <c r="L640" s="163">
        <f t="shared" si="27"/>
        <v>83.744100000000373</v>
      </c>
      <c r="M640" s="83">
        <v>1650.2176000000002</v>
      </c>
      <c r="N640">
        <f t="shared" si="29"/>
        <v>11300</v>
      </c>
    </row>
    <row r="641" spans="1:14" hidden="1">
      <c r="A641">
        <v>11301</v>
      </c>
      <c r="B641" s="83">
        <v>95129</v>
      </c>
      <c r="C641" s="83">
        <v>23966</v>
      </c>
      <c r="D641" s="83">
        <v>9992</v>
      </c>
      <c r="E641" s="83">
        <v>899</v>
      </c>
      <c r="F641" s="85">
        <f t="shared" si="28"/>
        <v>24083</v>
      </c>
      <c r="G641" s="83">
        <v>154069</v>
      </c>
      <c r="H641" s="83">
        <v>1078.1855</v>
      </c>
      <c r="I641" s="83">
        <v>141.3938</v>
      </c>
      <c r="J641" s="83">
        <v>75.74969999999999</v>
      </c>
      <c r="K641" s="83">
        <v>5.9421999999999997</v>
      </c>
      <c r="L641" s="163">
        <f t="shared" si="27"/>
        <v>178.97889999999995</v>
      </c>
      <c r="M641" s="83">
        <v>1480.2501</v>
      </c>
      <c r="N641">
        <f t="shared" si="29"/>
        <v>11301</v>
      </c>
    </row>
    <row r="642" spans="1:14" hidden="1">
      <c r="A642">
        <v>11302</v>
      </c>
      <c r="B642" s="83">
        <v>239579</v>
      </c>
      <c r="C642" s="83">
        <v>15021</v>
      </c>
      <c r="D642" s="83">
        <v>40539</v>
      </c>
      <c r="E642" s="83">
        <v>2896</v>
      </c>
      <c r="F642" s="85">
        <f t="shared" si="28"/>
        <v>46009</v>
      </c>
      <c r="G642" s="83">
        <v>344044</v>
      </c>
      <c r="H642" s="83">
        <v>6658.1718999999994</v>
      </c>
      <c r="I642" s="83">
        <v>120.3283</v>
      </c>
      <c r="J642" s="83">
        <v>328.70199999999994</v>
      </c>
      <c r="K642" s="83">
        <v>25.830499999999997</v>
      </c>
      <c r="L642" s="163">
        <f t="shared" si="27"/>
        <v>962.31630000000087</v>
      </c>
      <c r="M642" s="83">
        <v>8095.3490000000002</v>
      </c>
      <c r="N642">
        <f t="shared" si="29"/>
        <v>11302</v>
      </c>
    </row>
    <row r="643" spans="1:14" hidden="1">
      <c r="A643">
        <v>11303</v>
      </c>
      <c r="B643" s="83">
        <v>73825</v>
      </c>
      <c r="C643" s="83">
        <v>20118</v>
      </c>
      <c r="D643" s="83">
        <v>14831</v>
      </c>
      <c r="E643" s="83">
        <v>749</v>
      </c>
      <c r="F643" s="85">
        <f t="shared" si="28"/>
        <v>13941</v>
      </c>
      <c r="G643" s="83">
        <v>123464</v>
      </c>
      <c r="H643" s="83">
        <v>780.72</v>
      </c>
      <c r="I643" s="83">
        <v>98.34</v>
      </c>
      <c r="J643" s="83">
        <v>103.69</v>
      </c>
      <c r="K643" s="83">
        <v>0</v>
      </c>
      <c r="L643" s="163">
        <f t="shared" ref="L643:L706" si="30">M643-H643-I643-J643-K643</f>
        <v>331.33999999999986</v>
      </c>
      <c r="M643" s="83">
        <v>1314.09</v>
      </c>
      <c r="N643">
        <f t="shared" si="29"/>
        <v>11303</v>
      </c>
    </row>
    <row r="644" spans="1:14" hidden="1">
      <c r="A644">
        <v>11304</v>
      </c>
      <c r="B644" s="83">
        <v>177715</v>
      </c>
      <c r="C644" s="83">
        <v>41254</v>
      </c>
      <c r="D644" s="83">
        <v>26196</v>
      </c>
      <c r="E644" s="83">
        <v>2834</v>
      </c>
      <c r="F644" s="85">
        <f t="shared" ref="F644:F707" si="31">G644-B644-C644-D644-E644</f>
        <v>96881</v>
      </c>
      <c r="G644" s="83">
        <v>344880</v>
      </c>
      <c r="H644" s="83">
        <v>9388</v>
      </c>
      <c r="I644" s="83">
        <v>732</v>
      </c>
      <c r="J644" s="83">
        <v>652</v>
      </c>
      <c r="K644" s="83">
        <v>108</v>
      </c>
      <c r="L644" s="163">
        <f t="shared" si="30"/>
        <v>200</v>
      </c>
      <c r="M644" s="83">
        <v>11080</v>
      </c>
      <c r="N644">
        <f t="shared" ref="N644:N707" si="32">INT(A644)</f>
        <v>11304</v>
      </c>
    </row>
    <row r="645" spans="1:14" hidden="1">
      <c r="A645">
        <v>11306</v>
      </c>
      <c r="B645" s="83">
        <v>53959</v>
      </c>
      <c r="C645" s="83">
        <v>6007</v>
      </c>
      <c r="D645" s="83">
        <v>20684</v>
      </c>
      <c r="E645" s="83">
        <v>1822</v>
      </c>
      <c r="F645" s="85">
        <f t="shared" si="31"/>
        <v>5138</v>
      </c>
      <c r="G645" s="83">
        <v>87610</v>
      </c>
      <c r="H645" s="83">
        <v>1654.3475000000001</v>
      </c>
      <c r="I645" s="83">
        <v>88.308500000000009</v>
      </c>
      <c r="J645" s="83">
        <v>391.64169999999996</v>
      </c>
      <c r="K645" s="83">
        <v>28.242100000000004</v>
      </c>
      <c r="L645" s="163">
        <f t="shared" si="30"/>
        <v>66.328700000000012</v>
      </c>
      <c r="M645" s="83">
        <v>2228.8685</v>
      </c>
      <c r="N645">
        <f t="shared" si="32"/>
        <v>11306</v>
      </c>
    </row>
    <row r="646" spans="1:14" hidden="1">
      <c r="A646">
        <v>11307</v>
      </c>
      <c r="B646" s="83">
        <v>47800</v>
      </c>
      <c r="C646" s="83">
        <v>4540</v>
      </c>
      <c r="D646" s="83">
        <v>16504</v>
      </c>
      <c r="E646" s="83">
        <v>1529</v>
      </c>
      <c r="F646" s="85">
        <f t="shared" si="31"/>
        <v>4445</v>
      </c>
      <c r="G646" s="83">
        <v>74818</v>
      </c>
      <c r="H646" s="83">
        <v>470.88</v>
      </c>
      <c r="I646" s="83">
        <v>29.41</v>
      </c>
      <c r="J646" s="83">
        <v>59.330000000000005</v>
      </c>
      <c r="K646" s="83">
        <v>2.7899999999999996</v>
      </c>
      <c r="L646" s="163">
        <f t="shared" si="30"/>
        <v>8.629999999999967</v>
      </c>
      <c r="M646" s="83">
        <v>571.04</v>
      </c>
      <c r="N646">
        <f t="shared" si="32"/>
        <v>11307</v>
      </c>
    </row>
    <row r="647" spans="1:14" hidden="1">
      <c r="A647">
        <v>11308</v>
      </c>
      <c r="B647" s="83">
        <v>50800</v>
      </c>
      <c r="C647" s="83">
        <v>19191</v>
      </c>
      <c r="D647" s="83">
        <v>13646</v>
      </c>
      <c r="E647" s="83">
        <v>17869</v>
      </c>
      <c r="F647" s="85">
        <f t="shared" si="31"/>
        <v>322</v>
      </c>
      <c r="G647" s="83">
        <v>101828</v>
      </c>
      <c r="H647" s="83">
        <v>837.46989999999994</v>
      </c>
      <c r="I647" s="83">
        <v>139.32830000000001</v>
      </c>
      <c r="J647" s="83">
        <v>103.35100000000001</v>
      </c>
      <c r="K647" s="83">
        <v>11.767000000000001</v>
      </c>
      <c r="L647" s="163">
        <f t="shared" si="30"/>
        <v>142.8477000000002</v>
      </c>
      <c r="M647" s="83">
        <v>1234.7639000000001</v>
      </c>
      <c r="N647">
        <f t="shared" si="32"/>
        <v>11308</v>
      </c>
    </row>
    <row r="648" spans="1:14" hidden="1">
      <c r="A648">
        <v>11309</v>
      </c>
      <c r="B648" s="83">
        <v>29645</v>
      </c>
      <c r="C648" s="83">
        <v>0</v>
      </c>
      <c r="D648" s="83">
        <v>0</v>
      </c>
      <c r="E648" s="83">
        <v>0</v>
      </c>
      <c r="F648" s="85">
        <f t="shared" si="31"/>
        <v>14004</v>
      </c>
      <c r="G648" s="83">
        <v>43649</v>
      </c>
      <c r="H648" s="83">
        <v>761.56900000000019</v>
      </c>
      <c r="I648" s="83">
        <v>60.467399999999991</v>
      </c>
      <c r="J648" s="83">
        <v>68.584599999999995</v>
      </c>
      <c r="K648" s="83">
        <v>19.932600000000004</v>
      </c>
      <c r="L648" s="163">
        <f t="shared" si="30"/>
        <v>3.16579999999988</v>
      </c>
      <c r="M648" s="83">
        <v>913.71940000000006</v>
      </c>
      <c r="N648">
        <f t="shared" si="32"/>
        <v>11309</v>
      </c>
    </row>
    <row r="649" spans="1:14" hidden="1">
      <c r="A649">
        <v>11310</v>
      </c>
      <c r="B649" s="83">
        <v>95037</v>
      </c>
      <c r="C649" s="83">
        <v>25985</v>
      </c>
      <c r="D649" s="83">
        <v>23999</v>
      </c>
      <c r="E649" s="83">
        <v>3257</v>
      </c>
      <c r="F649" s="85">
        <f t="shared" si="31"/>
        <v>36127</v>
      </c>
      <c r="G649" s="83">
        <v>184405</v>
      </c>
      <c r="H649" s="83">
        <v>1947.2087000000001</v>
      </c>
      <c r="I649" s="83">
        <v>225.97590000000002</v>
      </c>
      <c r="J649" s="83">
        <v>184.9701</v>
      </c>
      <c r="K649" s="83">
        <v>36.560699999999997</v>
      </c>
      <c r="L649" s="163">
        <f t="shared" si="30"/>
        <v>566.6382999999995</v>
      </c>
      <c r="M649" s="83">
        <v>2961.3536999999997</v>
      </c>
      <c r="N649">
        <f t="shared" si="32"/>
        <v>11310</v>
      </c>
    </row>
    <row r="650" spans="1:14" hidden="1">
      <c r="A650">
        <v>11311</v>
      </c>
      <c r="B650" s="83">
        <v>107327</v>
      </c>
      <c r="C650" s="83">
        <v>12738</v>
      </c>
      <c r="D650" s="83">
        <v>27870</v>
      </c>
      <c r="E650" s="83">
        <v>4667</v>
      </c>
      <c r="F650" s="85">
        <f t="shared" si="31"/>
        <v>14978</v>
      </c>
      <c r="G650" s="83">
        <v>167580</v>
      </c>
      <c r="H650" s="83">
        <v>2399.0190000000002</v>
      </c>
      <c r="I650" s="83">
        <v>96.67</v>
      </c>
      <c r="J650" s="83">
        <v>526.4559999999999</v>
      </c>
      <c r="K650" s="83">
        <v>1156.0910000000001</v>
      </c>
      <c r="L650" s="163">
        <f t="shared" si="30"/>
        <v>-1274.4290000000005</v>
      </c>
      <c r="M650" s="83">
        <v>2903.8069999999998</v>
      </c>
      <c r="N650">
        <f t="shared" si="32"/>
        <v>11311</v>
      </c>
    </row>
    <row r="651" spans="1:14" hidden="1">
      <c r="A651">
        <v>11312</v>
      </c>
      <c r="B651" s="83">
        <v>51405</v>
      </c>
      <c r="C651" s="83">
        <v>6310</v>
      </c>
      <c r="D651" s="83">
        <v>41801</v>
      </c>
      <c r="E651" s="83">
        <v>4469</v>
      </c>
      <c r="F651" s="85">
        <f t="shared" si="31"/>
        <v>9225</v>
      </c>
      <c r="G651" s="83">
        <v>113210</v>
      </c>
      <c r="H651" s="83">
        <v>751.96910000000003</v>
      </c>
      <c r="I651" s="83">
        <v>37.437699999999992</v>
      </c>
      <c r="J651" s="83">
        <v>113.7131</v>
      </c>
      <c r="K651" s="83">
        <v>12.3886</v>
      </c>
      <c r="L651" s="163">
        <f t="shared" si="30"/>
        <v>36.482499999999845</v>
      </c>
      <c r="M651" s="83">
        <v>951.99099999999987</v>
      </c>
      <c r="N651">
        <f t="shared" si="32"/>
        <v>11312</v>
      </c>
    </row>
    <row r="652" spans="1:14" hidden="1">
      <c r="A652">
        <v>11313</v>
      </c>
      <c r="B652" s="83">
        <v>67092</v>
      </c>
      <c r="C652" s="83">
        <v>4101</v>
      </c>
      <c r="D652" s="83">
        <v>10739</v>
      </c>
      <c r="E652" s="83">
        <v>1034</v>
      </c>
      <c r="F652" s="85">
        <f t="shared" si="31"/>
        <v>7851</v>
      </c>
      <c r="G652" s="83">
        <v>90817</v>
      </c>
      <c r="H652" s="83">
        <v>1032.0381000000002</v>
      </c>
      <c r="I652" s="83">
        <v>30.082100000000004</v>
      </c>
      <c r="J652" s="83">
        <v>70.387900000000002</v>
      </c>
      <c r="K652" s="83">
        <v>2.0587999999999997</v>
      </c>
      <c r="L652" s="163">
        <f t="shared" si="30"/>
        <v>51.511800000000044</v>
      </c>
      <c r="M652" s="83">
        <v>1186.0787000000003</v>
      </c>
      <c r="N652">
        <f t="shared" si="32"/>
        <v>11313</v>
      </c>
    </row>
    <row r="653" spans="1:14" hidden="1">
      <c r="A653">
        <v>11314</v>
      </c>
      <c r="B653" s="83">
        <v>40388</v>
      </c>
      <c r="C653" s="83">
        <v>4102</v>
      </c>
      <c r="D653" s="83">
        <v>10134</v>
      </c>
      <c r="E653" s="83">
        <v>1631</v>
      </c>
      <c r="F653" s="85">
        <f t="shared" si="31"/>
        <v>7060</v>
      </c>
      <c r="G653" s="83">
        <v>63315</v>
      </c>
      <c r="H653" s="83">
        <v>800.48029999999994</v>
      </c>
      <c r="I653" s="83">
        <v>39.334799999999994</v>
      </c>
      <c r="J653" s="83">
        <v>60.767200000000003</v>
      </c>
      <c r="K653" s="83">
        <v>6.4817</v>
      </c>
      <c r="L653" s="163">
        <f t="shared" si="30"/>
        <v>80.184700000000035</v>
      </c>
      <c r="M653" s="83">
        <v>987.24869999999999</v>
      </c>
      <c r="N653">
        <f t="shared" si="32"/>
        <v>11314</v>
      </c>
    </row>
    <row r="654" spans="1:14" hidden="1">
      <c r="A654">
        <v>11315</v>
      </c>
      <c r="B654" s="83">
        <v>57333</v>
      </c>
      <c r="C654" s="83">
        <v>9092</v>
      </c>
      <c r="D654" s="83">
        <v>14231</v>
      </c>
      <c r="E654" s="83">
        <v>1740</v>
      </c>
      <c r="F654" s="85">
        <f t="shared" si="31"/>
        <v>3765</v>
      </c>
      <c r="G654" s="83">
        <v>86161</v>
      </c>
      <c r="H654" s="83">
        <v>1007.8588999999999</v>
      </c>
      <c r="I654" s="83">
        <v>58.113100000000003</v>
      </c>
      <c r="J654" s="83">
        <v>80.401899999999998</v>
      </c>
      <c r="K654" s="83">
        <v>3.8312999999999997</v>
      </c>
      <c r="L654" s="163">
        <f t="shared" si="30"/>
        <v>82.631800000000268</v>
      </c>
      <c r="M654" s="83">
        <v>1232.8370000000002</v>
      </c>
      <c r="N654">
        <f t="shared" si="32"/>
        <v>11315</v>
      </c>
    </row>
    <row r="655" spans="1:14" hidden="1">
      <c r="A655">
        <v>11316</v>
      </c>
      <c r="B655" s="83">
        <v>74004</v>
      </c>
      <c r="C655" s="83">
        <v>6291</v>
      </c>
      <c r="D655" s="83">
        <v>11528</v>
      </c>
      <c r="E655" s="83">
        <v>1037</v>
      </c>
      <c r="F655" s="85">
        <f t="shared" si="31"/>
        <v>8243</v>
      </c>
      <c r="G655" s="83">
        <v>101103</v>
      </c>
      <c r="H655" s="83">
        <v>2516.7207999999996</v>
      </c>
      <c r="I655" s="83">
        <v>106.8579</v>
      </c>
      <c r="J655" s="83">
        <v>201.98930000000001</v>
      </c>
      <c r="K655" s="83">
        <v>19.2439</v>
      </c>
      <c r="L655" s="163">
        <f t="shared" si="30"/>
        <v>196.08320000000015</v>
      </c>
      <c r="M655" s="83">
        <v>3040.8950999999997</v>
      </c>
      <c r="N655">
        <f t="shared" si="32"/>
        <v>11316</v>
      </c>
    </row>
    <row r="656" spans="1:14" hidden="1">
      <c r="A656">
        <v>11317</v>
      </c>
      <c r="B656" s="83">
        <v>108589</v>
      </c>
      <c r="C656" s="83">
        <v>16911</v>
      </c>
      <c r="D656" s="83">
        <v>21885</v>
      </c>
      <c r="E656" s="83">
        <v>2822</v>
      </c>
      <c r="F656" s="85">
        <f t="shared" si="31"/>
        <v>21043</v>
      </c>
      <c r="G656" s="83">
        <v>171250</v>
      </c>
      <c r="H656" s="83">
        <v>6487.2374999999993</v>
      </c>
      <c r="I656" s="83">
        <v>631.02809999999999</v>
      </c>
      <c r="J656" s="83">
        <v>532.51660000000004</v>
      </c>
      <c r="K656" s="83">
        <v>55.816100000000006</v>
      </c>
      <c r="L656" s="163">
        <f t="shared" si="30"/>
        <v>827.88219999999853</v>
      </c>
      <c r="M656" s="83">
        <v>8534.4804999999978</v>
      </c>
      <c r="N656">
        <f t="shared" si="32"/>
        <v>11317</v>
      </c>
    </row>
    <row r="657" spans="1:14" hidden="1">
      <c r="A657">
        <v>11318</v>
      </c>
      <c r="B657" s="83">
        <v>45526</v>
      </c>
      <c r="C657" s="83">
        <v>3601</v>
      </c>
      <c r="D657" s="83">
        <v>6604</v>
      </c>
      <c r="E657" s="83">
        <v>625</v>
      </c>
      <c r="F657" s="85">
        <f t="shared" si="31"/>
        <v>4644</v>
      </c>
      <c r="G657" s="83">
        <v>61000</v>
      </c>
      <c r="H657" s="83">
        <v>1229.0147000000002</v>
      </c>
      <c r="I657" s="83">
        <v>32.930399999999999</v>
      </c>
      <c r="J657" s="83">
        <v>67.6464</v>
      </c>
      <c r="K657" s="83">
        <v>8.3406000000000002</v>
      </c>
      <c r="L657" s="163">
        <f t="shared" si="30"/>
        <v>175.78439999999983</v>
      </c>
      <c r="M657" s="83">
        <v>1513.7165</v>
      </c>
      <c r="N657">
        <f t="shared" si="32"/>
        <v>11318</v>
      </c>
    </row>
    <row r="658" spans="1:14" hidden="1">
      <c r="A658">
        <v>11319</v>
      </c>
      <c r="B658" s="83">
        <v>77669</v>
      </c>
      <c r="C658" s="83">
        <v>9969</v>
      </c>
      <c r="D658" s="83">
        <v>28785</v>
      </c>
      <c r="E658" s="83">
        <v>4225</v>
      </c>
      <c r="F658" s="85">
        <f t="shared" si="31"/>
        <v>15357</v>
      </c>
      <c r="G658" s="83">
        <v>136005</v>
      </c>
      <c r="H658" s="83">
        <v>1875.3532</v>
      </c>
      <c r="I658" s="83">
        <v>139.6772</v>
      </c>
      <c r="J658" s="83">
        <v>119.80070000000001</v>
      </c>
      <c r="K658" s="83">
        <v>19.961299999999998</v>
      </c>
      <c r="L658" s="163">
        <f t="shared" si="30"/>
        <v>323.94739999999985</v>
      </c>
      <c r="M658" s="83">
        <v>2478.7397999999998</v>
      </c>
      <c r="N658">
        <f t="shared" si="32"/>
        <v>11319</v>
      </c>
    </row>
    <row r="659" spans="1:14" hidden="1">
      <c r="A659">
        <v>11320</v>
      </c>
      <c r="B659" s="83">
        <v>180557</v>
      </c>
      <c r="C659" s="83">
        <v>70389</v>
      </c>
      <c r="D659" s="83">
        <v>67775</v>
      </c>
      <c r="E659" s="83">
        <v>7124</v>
      </c>
      <c r="F659" s="85">
        <f t="shared" si="31"/>
        <v>68453</v>
      </c>
      <c r="G659" s="83">
        <v>394298</v>
      </c>
      <c r="H659" s="83">
        <v>16843.322800000002</v>
      </c>
      <c r="I659" s="83">
        <v>2878.8829999999994</v>
      </c>
      <c r="J659" s="83">
        <v>3231.6556</v>
      </c>
      <c r="K659" s="83">
        <v>333.10540000000003</v>
      </c>
      <c r="L659" s="163">
        <f t="shared" si="30"/>
        <v>3404.7089000000019</v>
      </c>
      <c r="M659" s="83">
        <v>26691.675700000003</v>
      </c>
      <c r="N659">
        <f t="shared" si="32"/>
        <v>11320</v>
      </c>
    </row>
    <row r="660" spans="1:14" hidden="1">
      <c r="A660">
        <v>11321</v>
      </c>
      <c r="B660" s="83">
        <v>106401</v>
      </c>
      <c r="C660" s="83">
        <v>25033</v>
      </c>
      <c r="D660" s="83">
        <v>18458</v>
      </c>
      <c r="E660" s="83">
        <v>1942</v>
      </c>
      <c r="F660" s="85">
        <f t="shared" si="31"/>
        <v>145</v>
      </c>
      <c r="G660" s="83">
        <v>151979</v>
      </c>
      <c r="H660" s="83">
        <v>2648.8599999999997</v>
      </c>
      <c r="I660" s="83">
        <v>212.52999999999997</v>
      </c>
      <c r="J660" s="83">
        <v>189.59</v>
      </c>
      <c r="K660" s="83">
        <v>28.060000000000002</v>
      </c>
      <c r="L660" s="163">
        <f t="shared" si="30"/>
        <v>171.77000000000075</v>
      </c>
      <c r="M660" s="83">
        <v>3250.8100000000004</v>
      </c>
      <c r="N660">
        <f t="shared" si="32"/>
        <v>11321</v>
      </c>
    </row>
    <row r="661" spans="1:14" hidden="1">
      <c r="A661">
        <v>11322</v>
      </c>
      <c r="B661" s="83">
        <v>59370</v>
      </c>
      <c r="C661" s="83">
        <v>3604</v>
      </c>
      <c r="D661" s="83">
        <v>10801</v>
      </c>
      <c r="E661" s="83">
        <v>1046</v>
      </c>
      <c r="F661" s="85">
        <f t="shared" si="31"/>
        <v>6406</v>
      </c>
      <c r="G661" s="83">
        <v>81227</v>
      </c>
      <c r="H661" s="83">
        <v>856.11999999999989</v>
      </c>
      <c r="I661" s="83">
        <v>37.25</v>
      </c>
      <c r="J661" s="83">
        <v>133.01</v>
      </c>
      <c r="K661" s="83">
        <v>20.069999999999997</v>
      </c>
      <c r="L661" s="163">
        <f t="shared" si="30"/>
        <v>33.250000000000171</v>
      </c>
      <c r="M661" s="83">
        <v>1079.7</v>
      </c>
      <c r="N661">
        <f t="shared" si="32"/>
        <v>11322</v>
      </c>
    </row>
    <row r="662" spans="1:14" hidden="1">
      <c r="A662">
        <v>11323</v>
      </c>
      <c r="B662" s="83">
        <v>14013</v>
      </c>
      <c r="C662" s="83">
        <v>1106</v>
      </c>
      <c r="D662" s="83">
        <v>2433</v>
      </c>
      <c r="E662" s="83">
        <v>277</v>
      </c>
      <c r="F662" s="85">
        <f t="shared" si="31"/>
        <v>1927</v>
      </c>
      <c r="G662" s="83">
        <v>19756</v>
      </c>
      <c r="H662" s="83">
        <v>238.52230000000003</v>
      </c>
      <c r="I662" s="83">
        <v>10.3942</v>
      </c>
      <c r="J662" s="83">
        <v>25.308399999999999</v>
      </c>
      <c r="K662" s="83">
        <v>1.7916000000000001</v>
      </c>
      <c r="L662" s="163">
        <f t="shared" si="30"/>
        <v>85.274199999999936</v>
      </c>
      <c r="M662" s="83">
        <v>361.29069999999996</v>
      </c>
      <c r="N662">
        <f t="shared" si="32"/>
        <v>11323</v>
      </c>
    </row>
    <row r="663" spans="1:14" hidden="1">
      <c r="A663">
        <v>11324</v>
      </c>
      <c r="B663" s="83">
        <v>71100</v>
      </c>
      <c r="C663" s="83">
        <v>5633</v>
      </c>
      <c r="D663" s="83">
        <v>18578</v>
      </c>
      <c r="E663" s="83">
        <v>2155</v>
      </c>
      <c r="F663" s="85">
        <f t="shared" si="31"/>
        <v>11652</v>
      </c>
      <c r="G663" s="83">
        <v>109118</v>
      </c>
      <c r="H663" s="83">
        <v>1599.8849</v>
      </c>
      <c r="I663" s="83">
        <v>64.11</v>
      </c>
      <c r="J663" s="83">
        <v>229.37360000000001</v>
      </c>
      <c r="K663" s="83">
        <v>15.469200000000001</v>
      </c>
      <c r="L663" s="163">
        <f t="shared" si="30"/>
        <v>49.013800000000174</v>
      </c>
      <c r="M663" s="83">
        <v>1957.8515000000002</v>
      </c>
      <c r="N663">
        <f t="shared" si="32"/>
        <v>11324</v>
      </c>
    </row>
    <row r="664" spans="1:14" hidden="1">
      <c r="A664">
        <v>11325</v>
      </c>
      <c r="B664" s="83">
        <v>36716</v>
      </c>
      <c r="C664" s="83">
        <v>5254</v>
      </c>
      <c r="D664" s="83">
        <v>22075</v>
      </c>
      <c r="E664" s="83">
        <v>2352</v>
      </c>
      <c r="F664" s="85">
        <f t="shared" si="31"/>
        <v>72749</v>
      </c>
      <c r="G664" s="83">
        <v>139146</v>
      </c>
      <c r="H664" s="83">
        <v>980.17</v>
      </c>
      <c r="I664" s="83">
        <v>79.860000000000014</v>
      </c>
      <c r="J664" s="83">
        <v>441.17899999999992</v>
      </c>
      <c r="K664" s="83">
        <v>30.859000000000005</v>
      </c>
      <c r="L664" s="163">
        <f t="shared" si="30"/>
        <v>1891.7749999999999</v>
      </c>
      <c r="M664" s="83">
        <v>3423.8429999999998</v>
      </c>
      <c r="N664">
        <f t="shared" si="32"/>
        <v>11325</v>
      </c>
    </row>
    <row r="665" spans="1:14" hidden="1">
      <c r="A665">
        <v>11326</v>
      </c>
      <c r="B665" s="83">
        <v>56227</v>
      </c>
      <c r="C665" s="83">
        <v>1247</v>
      </c>
      <c r="D665" s="83">
        <v>7728</v>
      </c>
      <c r="E665" s="83">
        <v>1023</v>
      </c>
      <c r="F665" s="85">
        <f t="shared" si="31"/>
        <v>2919</v>
      </c>
      <c r="G665" s="83">
        <v>69144</v>
      </c>
      <c r="H665" s="83">
        <v>434.75810000000001</v>
      </c>
      <c r="I665" s="83">
        <v>9.6806000000000001</v>
      </c>
      <c r="J665" s="83">
        <v>54.045700000000004</v>
      </c>
      <c r="K665" s="83">
        <v>41.495800000000003</v>
      </c>
      <c r="L665" s="163">
        <f t="shared" si="30"/>
        <v>17.981200000000008</v>
      </c>
      <c r="M665" s="83">
        <v>557.96140000000003</v>
      </c>
      <c r="N665">
        <f t="shared" si="32"/>
        <v>11326</v>
      </c>
    </row>
    <row r="666" spans="1:14" hidden="1">
      <c r="A666">
        <v>11327</v>
      </c>
      <c r="B666" s="83">
        <v>58187</v>
      </c>
      <c r="C666" s="83">
        <v>2829</v>
      </c>
      <c r="D666" s="83">
        <v>13402</v>
      </c>
      <c r="E666" s="83">
        <v>1520</v>
      </c>
      <c r="F666" s="85">
        <f t="shared" si="31"/>
        <v>5036</v>
      </c>
      <c r="G666" s="83">
        <v>80974</v>
      </c>
      <c r="H666" s="83">
        <v>7.5600000000000005</v>
      </c>
      <c r="I666" s="83">
        <v>6.7838000000000003</v>
      </c>
      <c r="J666" s="83">
        <v>8.44</v>
      </c>
      <c r="K666" s="83">
        <v>8.39</v>
      </c>
      <c r="L666" s="163">
        <f t="shared" si="30"/>
        <v>-25.363800000000001</v>
      </c>
      <c r="M666" s="83">
        <v>5.81</v>
      </c>
      <c r="N666">
        <f t="shared" si="32"/>
        <v>11327</v>
      </c>
    </row>
    <row r="667" spans="1:14" hidden="1">
      <c r="A667">
        <v>11328</v>
      </c>
      <c r="B667" s="83">
        <v>101717</v>
      </c>
      <c r="C667" s="83">
        <v>5113</v>
      </c>
      <c r="D667" s="83">
        <v>16364</v>
      </c>
      <c r="E667" s="83">
        <v>1783</v>
      </c>
      <c r="F667" s="85">
        <f t="shared" si="31"/>
        <v>8048</v>
      </c>
      <c r="G667" s="83">
        <v>133025</v>
      </c>
      <c r="H667" s="83">
        <v>2007</v>
      </c>
      <c r="I667" s="83">
        <v>37</v>
      </c>
      <c r="J667" s="83">
        <v>298</v>
      </c>
      <c r="K667" s="83">
        <v>32</v>
      </c>
      <c r="L667" s="163">
        <f t="shared" si="30"/>
        <v>182</v>
      </c>
      <c r="M667" s="83">
        <v>2556</v>
      </c>
      <c r="N667">
        <f t="shared" si="32"/>
        <v>11328</v>
      </c>
    </row>
    <row r="668" spans="1:14" hidden="1">
      <c r="A668">
        <v>11329</v>
      </c>
      <c r="B668" s="83">
        <v>232045</v>
      </c>
      <c r="C668" s="83">
        <v>20206</v>
      </c>
      <c r="D668" s="83">
        <v>56034</v>
      </c>
      <c r="E668" s="83">
        <v>7193</v>
      </c>
      <c r="F668" s="85">
        <f t="shared" si="31"/>
        <v>42036</v>
      </c>
      <c r="G668" s="83">
        <v>357514</v>
      </c>
      <c r="H668" s="83">
        <v>10075.3035</v>
      </c>
      <c r="I668" s="83">
        <v>454.52180000000004</v>
      </c>
      <c r="J668" s="83">
        <v>1569.3832</v>
      </c>
      <c r="K668" s="83">
        <v>306.78359999999998</v>
      </c>
      <c r="L668" s="163">
        <f t="shared" si="30"/>
        <v>830.7154000000005</v>
      </c>
      <c r="M668" s="83">
        <v>13236.7075</v>
      </c>
      <c r="N668">
        <f t="shared" si="32"/>
        <v>11329</v>
      </c>
    </row>
    <row r="669" spans="1:14" hidden="1">
      <c r="A669">
        <v>11330</v>
      </c>
      <c r="B669" s="83">
        <v>234773</v>
      </c>
      <c r="C669" s="83">
        <v>37344</v>
      </c>
      <c r="D669" s="83">
        <v>79293</v>
      </c>
      <c r="E669" s="83">
        <v>0</v>
      </c>
      <c r="F669" s="85">
        <f t="shared" si="31"/>
        <v>-30000</v>
      </c>
      <c r="G669" s="83">
        <v>321410</v>
      </c>
      <c r="H669" s="83">
        <v>16529.338800000001</v>
      </c>
      <c r="I669" s="83">
        <v>1270.6300000000001</v>
      </c>
      <c r="J669" s="83">
        <v>2378626.7809000006</v>
      </c>
      <c r="K669" s="83">
        <v>0</v>
      </c>
      <c r="L669" s="163">
        <f t="shared" si="30"/>
        <v>-2373326.1189000006</v>
      </c>
      <c r="M669" s="83">
        <v>23100.630799999999</v>
      </c>
      <c r="N669">
        <f t="shared" si="32"/>
        <v>11330</v>
      </c>
    </row>
    <row r="670" spans="1:14" hidden="1">
      <c r="A670">
        <v>11331</v>
      </c>
      <c r="B670" s="83">
        <v>52071</v>
      </c>
      <c r="C670" s="83">
        <v>4486</v>
      </c>
      <c r="D670" s="83">
        <v>10693</v>
      </c>
      <c r="E670" s="83">
        <v>2156</v>
      </c>
      <c r="F670" s="85">
        <f t="shared" si="31"/>
        <v>7760</v>
      </c>
      <c r="G670" s="83">
        <v>77166</v>
      </c>
      <c r="H670" s="83">
        <v>767</v>
      </c>
      <c r="I670" s="83">
        <v>40.44</v>
      </c>
      <c r="J670" s="83">
        <v>103.74</v>
      </c>
      <c r="K670" s="83">
        <v>28.500000000000004</v>
      </c>
      <c r="L670" s="163">
        <f t="shared" si="30"/>
        <v>43.749999999999957</v>
      </c>
      <c r="M670" s="83">
        <v>983.43</v>
      </c>
      <c r="N670">
        <f t="shared" si="32"/>
        <v>11331</v>
      </c>
    </row>
    <row r="671" spans="1:14" hidden="1">
      <c r="A671">
        <v>11332</v>
      </c>
      <c r="B671" s="83">
        <v>114618</v>
      </c>
      <c r="C671" s="83">
        <v>4631</v>
      </c>
      <c r="D671" s="83">
        <v>11613</v>
      </c>
      <c r="E671" s="83">
        <v>1611</v>
      </c>
      <c r="F671" s="85">
        <f t="shared" si="31"/>
        <v>13310</v>
      </c>
      <c r="G671" s="83">
        <v>145783</v>
      </c>
      <c r="H671" s="83">
        <v>1619.2447000000002</v>
      </c>
      <c r="I671" s="83">
        <v>28.838200000000001</v>
      </c>
      <c r="J671" s="83">
        <v>128.45240000000001</v>
      </c>
      <c r="K671" s="83">
        <v>23.545199999999998</v>
      </c>
      <c r="L671" s="163">
        <f t="shared" si="30"/>
        <v>106.63359999999946</v>
      </c>
      <c r="M671" s="83">
        <v>1906.7140999999997</v>
      </c>
      <c r="N671">
        <f t="shared" si="32"/>
        <v>11332</v>
      </c>
    </row>
    <row r="672" spans="1:14" hidden="1">
      <c r="A672">
        <v>11333</v>
      </c>
      <c r="B672" s="83">
        <v>97481</v>
      </c>
      <c r="C672" s="83">
        <v>7931</v>
      </c>
      <c r="D672" s="83">
        <v>17570</v>
      </c>
      <c r="E672" s="83">
        <v>3356</v>
      </c>
      <c r="F672" s="85">
        <f t="shared" si="31"/>
        <v>9737</v>
      </c>
      <c r="G672" s="83">
        <v>136075</v>
      </c>
      <c r="H672" s="83">
        <v>3131.6432999999997</v>
      </c>
      <c r="I672" s="83">
        <v>147.5104</v>
      </c>
      <c r="J672" s="83">
        <v>476.58799999999997</v>
      </c>
      <c r="K672" s="83">
        <v>68.806600000000003</v>
      </c>
      <c r="L672" s="163">
        <f t="shared" si="30"/>
        <v>141.86820000000012</v>
      </c>
      <c r="M672" s="83">
        <v>3966.4164999999998</v>
      </c>
      <c r="N672">
        <f t="shared" si="32"/>
        <v>11333</v>
      </c>
    </row>
    <row r="673" spans="1:14" hidden="1">
      <c r="A673">
        <v>11334</v>
      </c>
      <c r="B673" s="83">
        <v>97352</v>
      </c>
      <c r="C673" s="83">
        <v>8511</v>
      </c>
      <c r="D673" s="83">
        <v>18848</v>
      </c>
      <c r="E673" s="83">
        <v>1946</v>
      </c>
      <c r="F673" s="85">
        <f t="shared" si="31"/>
        <v>10111</v>
      </c>
      <c r="G673" s="83">
        <v>136768</v>
      </c>
      <c r="H673" s="83">
        <v>1937.3767999999998</v>
      </c>
      <c r="I673" s="83">
        <v>78.007499999999993</v>
      </c>
      <c r="J673" s="83">
        <v>270.99659999999994</v>
      </c>
      <c r="K673" s="83">
        <v>30.579799999999999</v>
      </c>
      <c r="L673" s="163">
        <f t="shared" si="30"/>
        <v>68.260400000000033</v>
      </c>
      <c r="M673" s="83">
        <v>2385.2210999999998</v>
      </c>
      <c r="N673">
        <f t="shared" si="32"/>
        <v>11334</v>
      </c>
    </row>
    <row r="674" spans="1:14" hidden="1">
      <c r="A674">
        <v>11335</v>
      </c>
      <c r="B674" s="83">
        <v>172758</v>
      </c>
      <c r="C674" s="83">
        <v>8577</v>
      </c>
      <c r="D674" s="83">
        <v>27627</v>
      </c>
      <c r="E674" s="83">
        <v>3578</v>
      </c>
      <c r="F674" s="85">
        <f t="shared" si="31"/>
        <v>24003</v>
      </c>
      <c r="G674" s="83">
        <v>236543</v>
      </c>
      <c r="H674" s="83">
        <v>10161.222299999999</v>
      </c>
      <c r="I674" s="83">
        <v>321732.78159999999</v>
      </c>
      <c r="J674" s="83">
        <v>1147.8883999999998</v>
      </c>
      <c r="K674" s="83">
        <v>155.75480000000002</v>
      </c>
      <c r="L674" s="163">
        <f t="shared" si="30"/>
        <v>-318705.53709999996</v>
      </c>
      <c r="M674" s="83">
        <v>14492.11</v>
      </c>
      <c r="N674">
        <f t="shared" si="32"/>
        <v>11335</v>
      </c>
    </row>
    <row r="675" spans="1:14" hidden="1">
      <c r="A675">
        <v>11336</v>
      </c>
      <c r="B675" s="83">
        <v>65223</v>
      </c>
      <c r="C675" s="83">
        <v>5336</v>
      </c>
      <c r="D675" s="83">
        <v>9101</v>
      </c>
      <c r="E675" s="83">
        <v>1335</v>
      </c>
      <c r="F675" s="85">
        <f t="shared" si="31"/>
        <v>9009</v>
      </c>
      <c r="G675" s="83">
        <v>90004</v>
      </c>
      <c r="H675" s="83">
        <v>1653.8429999999998</v>
      </c>
      <c r="I675" s="83">
        <v>76.668000000000006</v>
      </c>
      <c r="J675" s="83">
        <v>161.06200000000001</v>
      </c>
      <c r="K675" s="83">
        <v>26.574000000000002</v>
      </c>
      <c r="L675" s="163">
        <f t="shared" si="30"/>
        <v>255.94899999999967</v>
      </c>
      <c r="M675" s="83">
        <v>2174.0959999999995</v>
      </c>
      <c r="N675">
        <f t="shared" si="32"/>
        <v>11336</v>
      </c>
    </row>
    <row r="676" spans="1:14" hidden="1">
      <c r="A676">
        <v>11337</v>
      </c>
      <c r="B676" s="83">
        <v>76521</v>
      </c>
      <c r="C676" s="83">
        <v>4978</v>
      </c>
      <c r="D676" s="83">
        <v>14518</v>
      </c>
      <c r="E676" s="83">
        <v>1938</v>
      </c>
      <c r="F676" s="85">
        <f t="shared" si="31"/>
        <v>6269</v>
      </c>
      <c r="G676" s="83">
        <v>104224</v>
      </c>
      <c r="H676" s="83">
        <v>1559.8363999999999</v>
      </c>
      <c r="I676" s="83">
        <v>64.668000000000006</v>
      </c>
      <c r="J676" s="83">
        <v>269.27859999999998</v>
      </c>
      <c r="K676" s="83">
        <v>33.228300000000004</v>
      </c>
      <c r="L676" s="163">
        <f t="shared" si="30"/>
        <v>71.062199999999834</v>
      </c>
      <c r="M676" s="83">
        <v>1998.0734999999997</v>
      </c>
      <c r="N676">
        <f t="shared" si="32"/>
        <v>11337</v>
      </c>
    </row>
    <row r="677" spans="1:14" hidden="1">
      <c r="A677">
        <v>11338</v>
      </c>
      <c r="B677" s="83">
        <v>64835</v>
      </c>
      <c r="C677" s="83">
        <v>1975</v>
      </c>
      <c r="D677" s="83">
        <v>5179</v>
      </c>
      <c r="E677" s="83">
        <v>586</v>
      </c>
      <c r="F677" s="85">
        <f t="shared" si="31"/>
        <v>4947</v>
      </c>
      <c r="G677" s="83">
        <v>77522</v>
      </c>
      <c r="H677" s="83">
        <v>44255.141000000003</v>
      </c>
      <c r="I677" s="83">
        <v>42.153000000000006</v>
      </c>
      <c r="J677" s="83">
        <v>68.064999999999998</v>
      </c>
      <c r="K677" s="83">
        <v>20.387</v>
      </c>
      <c r="L677" s="163">
        <f t="shared" si="30"/>
        <v>-42837.248000000007</v>
      </c>
      <c r="M677" s="83">
        <v>1548.4980000000003</v>
      </c>
      <c r="N677">
        <f t="shared" si="32"/>
        <v>11338</v>
      </c>
    </row>
    <row r="678" spans="1:14" hidden="1">
      <c r="A678">
        <v>11339</v>
      </c>
      <c r="B678" s="83">
        <v>32713</v>
      </c>
      <c r="C678" s="83">
        <v>2616</v>
      </c>
      <c r="D678" s="83">
        <v>5904</v>
      </c>
      <c r="E678" s="83">
        <v>781</v>
      </c>
      <c r="F678" s="85">
        <f t="shared" si="31"/>
        <v>3460</v>
      </c>
      <c r="G678" s="83">
        <v>45474</v>
      </c>
      <c r="H678" s="83">
        <v>454.31700000000001</v>
      </c>
      <c r="I678" s="83">
        <v>14.95</v>
      </c>
      <c r="J678" s="83">
        <v>46.963000000000001</v>
      </c>
      <c r="K678" s="83">
        <v>6.7480000000000002</v>
      </c>
      <c r="L678" s="163">
        <f t="shared" si="30"/>
        <v>30.060999999999975</v>
      </c>
      <c r="M678" s="83">
        <v>553.03899999999999</v>
      </c>
      <c r="N678">
        <f t="shared" si="32"/>
        <v>11339</v>
      </c>
    </row>
    <row r="679" spans="1:14" hidden="1">
      <c r="A679">
        <v>11340</v>
      </c>
      <c r="B679" s="83">
        <v>62435</v>
      </c>
      <c r="C679" s="83">
        <v>4450</v>
      </c>
      <c r="D679" s="83">
        <v>6335</v>
      </c>
      <c r="E679" s="83">
        <v>868</v>
      </c>
      <c r="F679" s="85">
        <f t="shared" si="31"/>
        <v>5623</v>
      </c>
      <c r="G679" s="83">
        <v>79711</v>
      </c>
      <c r="H679" s="83">
        <v>2382.3768</v>
      </c>
      <c r="I679" s="83">
        <v>58.057400000000001</v>
      </c>
      <c r="J679" s="83">
        <v>119.26629999999999</v>
      </c>
      <c r="K679" s="83">
        <v>18.141999999999999</v>
      </c>
      <c r="L679" s="163">
        <f t="shared" si="30"/>
        <v>208.98140000000029</v>
      </c>
      <c r="M679" s="83">
        <v>2786.8239000000003</v>
      </c>
      <c r="N679">
        <f t="shared" si="32"/>
        <v>11340</v>
      </c>
    </row>
    <row r="680" spans="1:14" hidden="1">
      <c r="A680">
        <v>11341</v>
      </c>
      <c r="B680" s="83">
        <v>26561</v>
      </c>
      <c r="C680" s="83">
        <v>5642</v>
      </c>
      <c r="D680" s="83">
        <v>2811</v>
      </c>
      <c r="E680" s="83">
        <v>482</v>
      </c>
      <c r="F680" s="85">
        <f t="shared" si="31"/>
        <v>3690</v>
      </c>
      <c r="G680" s="83">
        <v>39186</v>
      </c>
      <c r="H680" s="83">
        <v>657.59989999999993</v>
      </c>
      <c r="I680" s="83">
        <v>71.057899999999989</v>
      </c>
      <c r="J680" s="83">
        <v>22.674999999999997</v>
      </c>
      <c r="K680" s="83">
        <v>14.081000000000001</v>
      </c>
      <c r="L680" s="163">
        <f t="shared" si="30"/>
        <v>83.300000000000068</v>
      </c>
      <c r="M680" s="83">
        <v>848.71379999999999</v>
      </c>
      <c r="N680">
        <f t="shared" si="32"/>
        <v>11341</v>
      </c>
    </row>
    <row r="681" spans="1:14" hidden="1">
      <c r="A681">
        <v>11342</v>
      </c>
      <c r="B681" s="83">
        <v>66074</v>
      </c>
      <c r="C681" s="83">
        <v>5214</v>
      </c>
      <c r="D681" s="83">
        <v>9508</v>
      </c>
      <c r="E681" s="83">
        <v>1713</v>
      </c>
      <c r="F681" s="85">
        <f t="shared" si="31"/>
        <v>16017</v>
      </c>
      <c r="G681" s="83">
        <v>98526</v>
      </c>
      <c r="H681" s="83">
        <v>1623.3799999999999</v>
      </c>
      <c r="I681" s="83">
        <v>45.874999999999993</v>
      </c>
      <c r="J681" s="83">
        <v>108.029</v>
      </c>
      <c r="K681" s="83">
        <v>9.5600000000000023</v>
      </c>
      <c r="L681" s="163">
        <f t="shared" si="30"/>
        <v>620.63800000000015</v>
      </c>
      <c r="M681" s="83">
        <v>2407.482</v>
      </c>
      <c r="N681">
        <f t="shared" si="32"/>
        <v>11342</v>
      </c>
    </row>
    <row r="682" spans="1:14" hidden="1">
      <c r="A682">
        <v>11343</v>
      </c>
      <c r="B682" s="83">
        <v>84627</v>
      </c>
      <c r="C682" s="83">
        <v>9070</v>
      </c>
      <c r="D682" s="83">
        <v>12295</v>
      </c>
      <c r="E682" s="83">
        <v>0</v>
      </c>
      <c r="F682" s="85">
        <f t="shared" si="31"/>
        <v>0</v>
      </c>
      <c r="G682" s="83">
        <v>105992</v>
      </c>
      <c r="H682" s="83">
        <v>3126.6298000000006</v>
      </c>
      <c r="I682" s="83">
        <v>86.815300000000008</v>
      </c>
      <c r="J682" s="83">
        <v>217.86600000000001</v>
      </c>
      <c r="K682" s="83">
        <v>26.039700000000003</v>
      </c>
      <c r="L682" s="163">
        <f t="shared" si="30"/>
        <v>-2.0000000088060688E-4</v>
      </c>
      <c r="M682" s="83">
        <v>3457.3505999999998</v>
      </c>
      <c r="N682">
        <f t="shared" si="32"/>
        <v>11343</v>
      </c>
    </row>
    <row r="683" spans="1:14" hidden="1">
      <c r="A683">
        <v>11344</v>
      </c>
      <c r="B683" s="83">
        <v>56035</v>
      </c>
      <c r="C683" s="83">
        <v>7174</v>
      </c>
      <c r="D683" s="83">
        <v>6511</v>
      </c>
      <c r="E683" s="83">
        <v>1027</v>
      </c>
      <c r="F683" s="85">
        <f t="shared" si="31"/>
        <v>3848</v>
      </c>
      <c r="G683" s="83">
        <v>74595</v>
      </c>
      <c r="H683" s="83">
        <v>1477.7054000000001</v>
      </c>
      <c r="I683" s="83">
        <v>49.190500000000014</v>
      </c>
      <c r="J683" s="83">
        <v>66.778199999999998</v>
      </c>
      <c r="K683" s="83">
        <v>27.906199999999998</v>
      </c>
      <c r="L683" s="163">
        <f t="shared" si="30"/>
        <v>50.897099999999924</v>
      </c>
      <c r="M683" s="83">
        <v>1672.4774</v>
      </c>
      <c r="N683">
        <f t="shared" si="32"/>
        <v>11344</v>
      </c>
    </row>
    <row r="684" spans="1:14" hidden="1">
      <c r="A684">
        <v>11345</v>
      </c>
      <c r="B684" s="83">
        <v>58640</v>
      </c>
      <c r="C684" s="83">
        <v>4121</v>
      </c>
      <c r="D684" s="83">
        <v>6371</v>
      </c>
      <c r="E684" s="83">
        <v>1283</v>
      </c>
      <c r="F684" s="85">
        <f t="shared" si="31"/>
        <v>5439</v>
      </c>
      <c r="G684" s="83">
        <v>75854</v>
      </c>
      <c r="H684" s="83">
        <v>1051.7901000000002</v>
      </c>
      <c r="I684" s="83">
        <v>33.085100000000004</v>
      </c>
      <c r="J684" s="83">
        <v>93.976100000000002</v>
      </c>
      <c r="K684" s="83">
        <v>36.632000000000005</v>
      </c>
      <c r="L684" s="163">
        <f t="shared" si="30"/>
        <v>72.473399999999771</v>
      </c>
      <c r="M684" s="83">
        <v>1287.9567</v>
      </c>
      <c r="N684">
        <f t="shared" si="32"/>
        <v>11345</v>
      </c>
    </row>
    <row r="685" spans="1:14" hidden="1">
      <c r="A685">
        <v>11346</v>
      </c>
      <c r="B685" s="83">
        <v>65546</v>
      </c>
      <c r="C685" s="83">
        <v>7257</v>
      </c>
      <c r="D685" s="83">
        <v>10147</v>
      </c>
      <c r="E685" s="83">
        <v>1116</v>
      </c>
      <c r="F685" s="85">
        <f t="shared" si="31"/>
        <v>6896</v>
      </c>
      <c r="G685" s="83">
        <v>90962</v>
      </c>
      <c r="H685" s="83">
        <v>1971.5805999999998</v>
      </c>
      <c r="I685" s="83">
        <v>67.217200000000005</v>
      </c>
      <c r="J685" s="83">
        <v>149.1534</v>
      </c>
      <c r="K685" s="83">
        <v>0</v>
      </c>
      <c r="L685" s="163">
        <f t="shared" si="30"/>
        <v>23.505800000000107</v>
      </c>
      <c r="M685" s="83">
        <v>2211.4569999999999</v>
      </c>
      <c r="N685">
        <f t="shared" si="32"/>
        <v>11346</v>
      </c>
    </row>
    <row r="686" spans="1:14" hidden="1">
      <c r="A686">
        <v>11347</v>
      </c>
      <c r="B686" s="83">
        <v>18572</v>
      </c>
      <c r="C686" s="83">
        <v>2301</v>
      </c>
      <c r="D686" s="83">
        <v>2558</v>
      </c>
      <c r="E686" s="83">
        <v>541</v>
      </c>
      <c r="F686" s="85">
        <f t="shared" si="31"/>
        <v>3047</v>
      </c>
      <c r="G686" s="83">
        <v>27019</v>
      </c>
      <c r="H686" s="83">
        <v>185.01110000000003</v>
      </c>
      <c r="I686" s="83">
        <v>16.1905</v>
      </c>
      <c r="J686" s="83">
        <v>18.481200000000001</v>
      </c>
      <c r="K686" s="83">
        <v>3.2163000000000004</v>
      </c>
      <c r="L686" s="163">
        <f t="shared" si="30"/>
        <v>26.995199999999958</v>
      </c>
      <c r="M686" s="83">
        <v>249.89429999999999</v>
      </c>
      <c r="N686">
        <f t="shared" si="32"/>
        <v>11347</v>
      </c>
    </row>
    <row r="687" spans="1:14" hidden="1">
      <c r="A687">
        <v>11348</v>
      </c>
      <c r="B687" s="83">
        <v>20585</v>
      </c>
      <c r="C687" s="83">
        <v>1371</v>
      </c>
      <c r="D687" s="83">
        <v>3898</v>
      </c>
      <c r="E687" s="83">
        <v>373</v>
      </c>
      <c r="F687" s="85">
        <f t="shared" si="31"/>
        <v>5662</v>
      </c>
      <c r="G687" s="83">
        <v>31889</v>
      </c>
      <c r="H687" s="83">
        <v>320.66890000000001</v>
      </c>
      <c r="I687" s="83">
        <v>21.991300000000003</v>
      </c>
      <c r="J687" s="83">
        <v>23.613899999999997</v>
      </c>
      <c r="K687" s="83">
        <v>1.1294999999999999</v>
      </c>
      <c r="L687" s="163">
        <f t="shared" si="30"/>
        <v>78.781300000000087</v>
      </c>
      <c r="M687" s="83">
        <v>446.18490000000008</v>
      </c>
      <c r="N687">
        <f t="shared" si="32"/>
        <v>11348</v>
      </c>
    </row>
    <row r="688" spans="1:14" hidden="1">
      <c r="A688">
        <v>11349</v>
      </c>
      <c r="B688" s="83">
        <v>60904</v>
      </c>
      <c r="C688" s="83">
        <v>9359</v>
      </c>
      <c r="D688" s="83">
        <v>24958</v>
      </c>
      <c r="E688" s="83">
        <v>1308</v>
      </c>
      <c r="F688" s="85">
        <f t="shared" si="31"/>
        <v>-727</v>
      </c>
      <c r="G688" s="83">
        <v>95802</v>
      </c>
      <c r="H688" s="83">
        <v>447.20729999999992</v>
      </c>
      <c r="I688" s="83">
        <v>42.55360000000001</v>
      </c>
      <c r="J688" s="83">
        <v>51.229200000000006</v>
      </c>
      <c r="K688" s="83">
        <v>7.2640000000000002</v>
      </c>
      <c r="L688" s="163">
        <f t="shared" si="30"/>
        <v>111.38060000000013</v>
      </c>
      <c r="M688" s="83">
        <v>659.63470000000007</v>
      </c>
      <c r="N688">
        <f t="shared" si="32"/>
        <v>11349</v>
      </c>
    </row>
    <row r="689" spans="1:14" hidden="1">
      <c r="A689">
        <v>11350</v>
      </c>
      <c r="B689" s="83">
        <v>17716</v>
      </c>
      <c r="C689" s="83">
        <v>2467</v>
      </c>
      <c r="D689" s="83">
        <v>4377</v>
      </c>
      <c r="E689" s="83">
        <v>836</v>
      </c>
      <c r="F689" s="85">
        <f t="shared" si="31"/>
        <v>-1248</v>
      </c>
      <c r="G689" s="83">
        <v>24148</v>
      </c>
      <c r="H689" s="83">
        <v>0</v>
      </c>
      <c r="I689" s="83">
        <v>0</v>
      </c>
      <c r="J689" s="83">
        <v>0</v>
      </c>
      <c r="K689" s="83">
        <v>0</v>
      </c>
      <c r="L689" s="163">
        <f t="shared" si="30"/>
        <v>0</v>
      </c>
      <c r="M689" s="83">
        <v>0</v>
      </c>
      <c r="N689">
        <f t="shared" si="32"/>
        <v>11350</v>
      </c>
    </row>
    <row r="690" spans="1:14" hidden="1">
      <c r="A690">
        <v>11352</v>
      </c>
      <c r="B690" s="83">
        <v>32639</v>
      </c>
      <c r="C690" s="83">
        <v>2428</v>
      </c>
      <c r="D690" s="83">
        <v>5545</v>
      </c>
      <c r="E690" s="83">
        <v>833</v>
      </c>
      <c r="F690" s="85">
        <f t="shared" si="31"/>
        <v>7015</v>
      </c>
      <c r="G690" s="83">
        <v>48460</v>
      </c>
      <c r="H690" s="83">
        <v>431.9153</v>
      </c>
      <c r="I690" s="83">
        <v>19.069900000000001</v>
      </c>
      <c r="J690" s="83">
        <v>32.356900000000003</v>
      </c>
      <c r="K690" s="83">
        <v>2.2015000000000002</v>
      </c>
      <c r="L690" s="163">
        <f t="shared" si="30"/>
        <v>96.544700000000134</v>
      </c>
      <c r="M690" s="83">
        <v>582.08830000000012</v>
      </c>
      <c r="N690">
        <f t="shared" si="32"/>
        <v>11352</v>
      </c>
    </row>
    <row r="691" spans="1:14" hidden="1">
      <c r="A691">
        <v>11353</v>
      </c>
      <c r="B691" s="83">
        <v>31626</v>
      </c>
      <c r="C691" s="83">
        <v>3366</v>
      </c>
      <c r="D691" s="83">
        <v>7946</v>
      </c>
      <c r="E691" s="83">
        <v>1409</v>
      </c>
      <c r="F691" s="85">
        <f t="shared" si="31"/>
        <v>5081</v>
      </c>
      <c r="G691" s="83">
        <v>49428</v>
      </c>
      <c r="H691" s="83">
        <v>644.45999999999992</v>
      </c>
      <c r="I691" s="83">
        <v>35.629999999999995</v>
      </c>
      <c r="J691" s="83">
        <v>52.679999999999993</v>
      </c>
      <c r="K691" s="83">
        <v>0</v>
      </c>
      <c r="L691" s="163">
        <f t="shared" si="30"/>
        <v>4.9300000000001347</v>
      </c>
      <c r="M691" s="83">
        <v>737.7</v>
      </c>
      <c r="N691">
        <f t="shared" si="32"/>
        <v>11353</v>
      </c>
    </row>
    <row r="692" spans="1:14" hidden="1">
      <c r="A692">
        <v>11354</v>
      </c>
      <c r="B692" s="83">
        <v>50305</v>
      </c>
      <c r="C692" s="83">
        <v>5891</v>
      </c>
      <c r="D692" s="83">
        <v>7646</v>
      </c>
      <c r="E692" s="83">
        <v>640</v>
      </c>
      <c r="F692" s="85">
        <f t="shared" si="31"/>
        <v>1423</v>
      </c>
      <c r="G692" s="83">
        <v>65905</v>
      </c>
      <c r="H692" s="83">
        <v>1117.8087999999998</v>
      </c>
      <c r="I692" s="83">
        <v>50.066099999999992</v>
      </c>
      <c r="J692" s="83">
        <v>375.51589999999999</v>
      </c>
      <c r="K692" s="83">
        <v>2.8785999999999996</v>
      </c>
      <c r="L692" s="163">
        <f t="shared" si="30"/>
        <v>-235.74840000000006</v>
      </c>
      <c r="M692" s="83">
        <v>1310.5209999999997</v>
      </c>
      <c r="N692">
        <f t="shared" si="32"/>
        <v>11354</v>
      </c>
    </row>
    <row r="693" spans="1:14" hidden="1">
      <c r="A693">
        <v>11355</v>
      </c>
      <c r="B693" s="83">
        <v>41148</v>
      </c>
      <c r="C693" s="83">
        <v>27391</v>
      </c>
      <c r="D693" s="83">
        <v>5929</v>
      </c>
      <c r="E693" s="83">
        <v>1310</v>
      </c>
      <c r="F693" s="85">
        <f t="shared" si="31"/>
        <v>79032</v>
      </c>
      <c r="G693" s="83">
        <v>154810</v>
      </c>
      <c r="H693" s="83">
        <v>861.19349999999997</v>
      </c>
      <c r="I693" s="83">
        <v>215.69729999999998</v>
      </c>
      <c r="J693" s="83">
        <v>42.089300000000001</v>
      </c>
      <c r="K693" s="83">
        <v>0</v>
      </c>
      <c r="L693" s="163">
        <f t="shared" si="30"/>
        <v>604.3021</v>
      </c>
      <c r="M693" s="83">
        <v>1723.2821999999999</v>
      </c>
      <c r="N693">
        <f t="shared" si="32"/>
        <v>11355</v>
      </c>
    </row>
    <row r="694" spans="1:14" hidden="1">
      <c r="A694">
        <v>11356</v>
      </c>
      <c r="B694" s="83">
        <v>90147</v>
      </c>
      <c r="C694" s="83">
        <v>37135</v>
      </c>
      <c r="D694" s="83">
        <v>10962</v>
      </c>
      <c r="E694" s="83">
        <v>1279</v>
      </c>
      <c r="F694" s="85">
        <f t="shared" si="31"/>
        <v>27683</v>
      </c>
      <c r="G694" s="83">
        <v>167206</v>
      </c>
      <c r="H694" s="83">
        <v>1574.43</v>
      </c>
      <c r="I694" s="83">
        <v>176.56</v>
      </c>
      <c r="J694" s="83">
        <v>77.84</v>
      </c>
      <c r="K694" s="83">
        <v>11.78</v>
      </c>
      <c r="L694" s="163">
        <f t="shared" si="30"/>
        <v>228.31</v>
      </c>
      <c r="M694" s="83">
        <v>2068.92</v>
      </c>
      <c r="N694">
        <f t="shared" si="32"/>
        <v>11356</v>
      </c>
    </row>
    <row r="695" spans="1:14" hidden="1">
      <c r="A695">
        <v>11357</v>
      </c>
      <c r="B695" s="83">
        <v>125228</v>
      </c>
      <c r="C695" s="83">
        <v>18016</v>
      </c>
      <c r="D695" s="83">
        <v>21922</v>
      </c>
      <c r="E695" s="83">
        <v>2175</v>
      </c>
      <c r="F695" s="85">
        <f t="shared" si="31"/>
        <v>36408</v>
      </c>
      <c r="G695" s="83">
        <v>203749</v>
      </c>
      <c r="H695" s="83">
        <v>5322.4223000000002</v>
      </c>
      <c r="I695" s="83">
        <v>568.89280000000008</v>
      </c>
      <c r="J695" s="83">
        <v>710.37369999999999</v>
      </c>
      <c r="K695" s="83">
        <v>41.492400000000004</v>
      </c>
      <c r="L695" s="163">
        <f t="shared" si="30"/>
        <v>489.92289999999934</v>
      </c>
      <c r="M695" s="83">
        <v>7133.1040999999996</v>
      </c>
      <c r="N695">
        <f t="shared" si="32"/>
        <v>11357</v>
      </c>
    </row>
    <row r="696" spans="1:14" hidden="1">
      <c r="A696">
        <v>11358</v>
      </c>
      <c r="B696" s="83">
        <v>50623</v>
      </c>
      <c r="C696" s="83">
        <v>5643</v>
      </c>
      <c r="D696" s="83">
        <v>4577</v>
      </c>
      <c r="E696" s="83">
        <v>619</v>
      </c>
      <c r="F696" s="85">
        <f t="shared" si="31"/>
        <v>8792</v>
      </c>
      <c r="G696" s="83">
        <v>70254</v>
      </c>
      <c r="H696" s="83">
        <v>976.97800000000007</v>
      </c>
      <c r="I696" s="83">
        <v>68.808400000000006</v>
      </c>
      <c r="J696" s="83">
        <v>81.256099999999989</v>
      </c>
      <c r="K696" s="83">
        <v>5.2412999999999998</v>
      </c>
      <c r="L696" s="163">
        <f t="shared" si="30"/>
        <v>85.722699999999676</v>
      </c>
      <c r="M696" s="83">
        <v>1218.0064999999997</v>
      </c>
      <c r="N696">
        <f t="shared" si="32"/>
        <v>11358</v>
      </c>
    </row>
    <row r="697" spans="1:14" hidden="1">
      <c r="A697">
        <v>11359</v>
      </c>
      <c r="B697" s="83">
        <v>22</v>
      </c>
      <c r="C697" s="83">
        <v>0</v>
      </c>
      <c r="D697" s="83">
        <v>0</v>
      </c>
      <c r="E697" s="83">
        <v>479</v>
      </c>
      <c r="F697" s="85">
        <f t="shared" si="31"/>
        <v>69845</v>
      </c>
      <c r="G697" s="83">
        <v>70346</v>
      </c>
      <c r="H697" s="83">
        <v>0</v>
      </c>
      <c r="I697" s="83">
        <v>0</v>
      </c>
      <c r="J697" s="83">
        <v>0</v>
      </c>
      <c r="K697" s="83">
        <v>12.394</v>
      </c>
      <c r="L697" s="163">
        <f t="shared" si="30"/>
        <v>1709.461</v>
      </c>
      <c r="M697" s="83">
        <v>1721.855</v>
      </c>
      <c r="N697">
        <f t="shared" si="32"/>
        <v>11359</v>
      </c>
    </row>
    <row r="698" spans="1:14" hidden="1">
      <c r="A698">
        <v>11360</v>
      </c>
      <c r="B698" s="83">
        <v>71868</v>
      </c>
      <c r="C698" s="83">
        <v>5665</v>
      </c>
      <c r="D698" s="83">
        <v>14875</v>
      </c>
      <c r="E698" s="83">
        <v>1347</v>
      </c>
      <c r="F698" s="85">
        <f t="shared" si="31"/>
        <v>10190</v>
      </c>
      <c r="G698" s="83">
        <v>103945</v>
      </c>
      <c r="H698" s="83">
        <v>2110.3631999999998</v>
      </c>
      <c r="I698" s="83">
        <v>98.399799999999999</v>
      </c>
      <c r="J698" s="83">
        <v>339.35739999999998</v>
      </c>
      <c r="K698" s="83">
        <v>23.509499999999999</v>
      </c>
      <c r="L698" s="163">
        <f t="shared" si="30"/>
        <v>208.29480000000024</v>
      </c>
      <c r="M698" s="83">
        <v>2779.9247</v>
      </c>
      <c r="N698">
        <f t="shared" si="32"/>
        <v>11360</v>
      </c>
    </row>
    <row r="699" spans="1:14" hidden="1">
      <c r="A699">
        <v>11361</v>
      </c>
      <c r="B699" s="83">
        <v>52761</v>
      </c>
      <c r="C699" s="83">
        <v>3267</v>
      </c>
      <c r="D699" s="83">
        <v>8575</v>
      </c>
      <c r="E699" s="83">
        <v>0</v>
      </c>
      <c r="F699" s="85">
        <f t="shared" si="31"/>
        <v>7201</v>
      </c>
      <c r="G699" s="83">
        <v>71804</v>
      </c>
      <c r="H699" s="83">
        <v>1380.1261999999997</v>
      </c>
      <c r="I699" s="83">
        <v>37.311</v>
      </c>
      <c r="J699" s="83">
        <v>137.81309999999999</v>
      </c>
      <c r="K699" s="83">
        <v>0</v>
      </c>
      <c r="L699" s="163">
        <f t="shared" si="30"/>
        <v>136.68470000000028</v>
      </c>
      <c r="M699" s="83">
        <v>1691.9349999999999</v>
      </c>
      <c r="N699">
        <f t="shared" si="32"/>
        <v>11361</v>
      </c>
    </row>
    <row r="700" spans="1:14" hidden="1">
      <c r="A700">
        <v>11362</v>
      </c>
      <c r="B700" s="83">
        <v>56406</v>
      </c>
      <c r="C700" s="83">
        <v>4921</v>
      </c>
      <c r="D700" s="83">
        <v>7633</v>
      </c>
      <c r="E700" s="83">
        <v>1012</v>
      </c>
      <c r="F700" s="85">
        <f t="shared" si="31"/>
        <v>8714</v>
      </c>
      <c r="G700" s="83">
        <v>78686</v>
      </c>
      <c r="H700" s="83">
        <v>1189.7247</v>
      </c>
      <c r="I700" s="83">
        <v>42.770400000000002</v>
      </c>
      <c r="J700" s="83">
        <v>107.3676</v>
      </c>
      <c r="K700" s="83">
        <v>8.0783000000000005</v>
      </c>
      <c r="L700" s="163">
        <f t="shared" si="30"/>
        <v>88.056399999999996</v>
      </c>
      <c r="M700" s="83">
        <v>1435.9974</v>
      </c>
      <c r="N700">
        <f t="shared" si="32"/>
        <v>11362</v>
      </c>
    </row>
    <row r="701" spans="1:14" hidden="1">
      <c r="A701">
        <v>11363</v>
      </c>
      <c r="B701" s="83">
        <v>34054</v>
      </c>
      <c r="C701" s="83">
        <v>5777</v>
      </c>
      <c r="D701" s="83">
        <v>9366</v>
      </c>
      <c r="E701" s="83">
        <v>1416</v>
      </c>
      <c r="F701" s="85">
        <f t="shared" si="31"/>
        <v>16952</v>
      </c>
      <c r="G701" s="83">
        <v>67565</v>
      </c>
      <c r="H701" s="83">
        <v>793.07079999999996</v>
      </c>
      <c r="I701" s="83">
        <v>43.278500000000001</v>
      </c>
      <c r="J701" s="83">
        <v>116.9849</v>
      </c>
      <c r="K701" s="83">
        <v>40.915700000000008</v>
      </c>
      <c r="L701" s="163">
        <f t="shared" si="30"/>
        <v>326.66620000000017</v>
      </c>
      <c r="M701" s="83">
        <v>1320.9161000000001</v>
      </c>
      <c r="N701">
        <f t="shared" si="32"/>
        <v>11363</v>
      </c>
    </row>
    <row r="702" spans="1:14" hidden="1">
      <c r="A702">
        <v>11364</v>
      </c>
      <c r="B702" s="83">
        <v>56020</v>
      </c>
      <c r="C702" s="83">
        <v>3387</v>
      </c>
      <c r="D702" s="83">
        <v>6883</v>
      </c>
      <c r="E702" s="83">
        <v>1015</v>
      </c>
      <c r="F702" s="85">
        <f t="shared" si="31"/>
        <v>5904</v>
      </c>
      <c r="G702" s="83">
        <v>73209</v>
      </c>
      <c r="H702" s="83">
        <v>2035.636</v>
      </c>
      <c r="I702" s="83">
        <v>54.488</v>
      </c>
      <c r="J702" s="83">
        <v>192.30930000000001</v>
      </c>
      <c r="K702" s="83">
        <v>21.501700000000003</v>
      </c>
      <c r="L702" s="163">
        <f t="shared" si="30"/>
        <v>87.818999999999932</v>
      </c>
      <c r="M702" s="83">
        <v>2391.7539999999999</v>
      </c>
      <c r="N702">
        <f t="shared" si="32"/>
        <v>11364</v>
      </c>
    </row>
    <row r="703" spans="1:14" hidden="1">
      <c r="A703">
        <v>11365</v>
      </c>
      <c r="B703" s="83">
        <v>48781</v>
      </c>
      <c r="C703" s="83">
        <v>5802</v>
      </c>
      <c r="D703" s="83">
        <v>8576</v>
      </c>
      <c r="E703" s="83">
        <v>1175</v>
      </c>
      <c r="F703" s="85">
        <f t="shared" si="31"/>
        <v>10399</v>
      </c>
      <c r="G703" s="83">
        <v>74733</v>
      </c>
      <c r="H703" s="83">
        <v>782.10960000000011</v>
      </c>
      <c r="I703" s="83">
        <v>40.781300000000002</v>
      </c>
      <c r="J703" s="83">
        <v>123.1437</v>
      </c>
      <c r="K703" s="83">
        <v>11.220500000000001</v>
      </c>
      <c r="L703" s="163">
        <f t="shared" si="30"/>
        <v>148.49049999999988</v>
      </c>
      <c r="M703" s="83">
        <v>1105.7456</v>
      </c>
      <c r="N703">
        <f t="shared" si="32"/>
        <v>11365</v>
      </c>
    </row>
    <row r="704" spans="1:14" hidden="1">
      <c r="A704">
        <v>11366</v>
      </c>
      <c r="B704" s="83">
        <v>102742</v>
      </c>
      <c r="C704" s="83">
        <v>8800</v>
      </c>
      <c r="D704" s="83">
        <v>16592</v>
      </c>
      <c r="E704" s="83">
        <v>2911</v>
      </c>
      <c r="F704" s="85">
        <f t="shared" si="31"/>
        <v>14409</v>
      </c>
      <c r="G704" s="83">
        <v>145454</v>
      </c>
      <c r="H704" s="83">
        <v>2435.1195000000002</v>
      </c>
      <c r="I704" s="83">
        <v>93.615899999999996</v>
      </c>
      <c r="J704" s="83">
        <v>259.34039999999999</v>
      </c>
      <c r="K704" s="83">
        <v>50.283999999999999</v>
      </c>
      <c r="L704" s="163">
        <f t="shared" si="30"/>
        <v>167.95379999999972</v>
      </c>
      <c r="M704" s="83">
        <v>3006.3136</v>
      </c>
      <c r="N704">
        <f t="shared" si="32"/>
        <v>11366</v>
      </c>
    </row>
    <row r="705" spans="1:14" hidden="1">
      <c r="A705">
        <v>11367</v>
      </c>
      <c r="B705" s="83">
        <v>59760</v>
      </c>
      <c r="C705" s="83">
        <v>4605</v>
      </c>
      <c r="D705" s="83">
        <v>10787</v>
      </c>
      <c r="E705" s="83">
        <v>1403</v>
      </c>
      <c r="F705" s="85">
        <f t="shared" si="31"/>
        <v>7700</v>
      </c>
      <c r="G705" s="83">
        <v>84255</v>
      </c>
      <c r="H705" s="83">
        <v>1334.8140000000001</v>
      </c>
      <c r="I705" s="83">
        <v>64.038900000000012</v>
      </c>
      <c r="J705" s="83">
        <v>143.02099999999999</v>
      </c>
      <c r="K705" s="83">
        <v>22.209900000000005</v>
      </c>
      <c r="L705" s="163">
        <f t="shared" si="30"/>
        <v>97.907199999999904</v>
      </c>
      <c r="M705" s="83">
        <v>1661.991</v>
      </c>
      <c r="N705">
        <f t="shared" si="32"/>
        <v>11367</v>
      </c>
    </row>
    <row r="706" spans="1:14" hidden="1">
      <c r="A706">
        <v>11368</v>
      </c>
      <c r="B706" s="83">
        <v>64822</v>
      </c>
      <c r="C706" s="83">
        <v>2825</v>
      </c>
      <c r="D706" s="83">
        <v>5618</v>
      </c>
      <c r="E706" s="83">
        <v>620</v>
      </c>
      <c r="F706" s="85">
        <f t="shared" si="31"/>
        <v>16789</v>
      </c>
      <c r="G706" s="83">
        <v>90674</v>
      </c>
      <c r="H706" s="83">
        <v>2151.2060999999999</v>
      </c>
      <c r="I706" s="83">
        <v>49.661499999999997</v>
      </c>
      <c r="J706" s="83">
        <v>140.5034</v>
      </c>
      <c r="K706" s="83">
        <v>21.507299999999997</v>
      </c>
      <c r="L706" s="163">
        <f t="shared" si="30"/>
        <v>133.33730000000014</v>
      </c>
      <c r="M706" s="83">
        <v>2496.2156</v>
      </c>
      <c r="N706">
        <f t="shared" si="32"/>
        <v>11368</v>
      </c>
    </row>
    <row r="707" spans="1:14" hidden="1">
      <c r="A707">
        <v>11369</v>
      </c>
      <c r="B707" s="83">
        <v>77953</v>
      </c>
      <c r="C707" s="83">
        <v>4192</v>
      </c>
      <c r="D707" s="83">
        <v>8986</v>
      </c>
      <c r="E707" s="83">
        <v>808</v>
      </c>
      <c r="F707" s="85">
        <f t="shared" si="31"/>
        <v>22260</v>
      </c>
      <c r="G707" s="83">
        <v>114199</v>
      </c>
      <c r="H707" s="83">
        <v>2184.8209999999999</v>
      </c>
      <c r="I707" s="83">
        <v>75.314200000000014</v>
      </c>
      <c r="J707" s="83">
        <v>123.69890000000001</v>
      </c>
      <c r="K707" s="83">
        <v>12.228499999999999</v>
      </c>
      <c r="L707" s="163">
        <f t="shared" ref="L707:L770" si="33">M707-H707-I707-J707-K707</f>
        <v>55.183200000000198</v>
      </c>
      <c r="M707" s="83">
        <v>2451.2458000000001</v>
      </c>
      <c r="N707">
        <f t="shared" si="32"/>
        <v>11369</v>
      </c>
    </row>
    <row r="708" spans="1:14" hidden="1">
      <c r="A708">
        <v>11370</v>
      </c>
      <c r="B708" s="83">
        <v>76557</v>
      </c>
      <c r="C708" s="83">
        <v>12675</v>
      </c>
      <c r="D708" s="83">
        <v>14756</v>
      </c>
      <c r="E708" s="83">
        <v>1573</v>
      </c>
      <c r="F708" s="85">
        <f t="shared" ref="F708:F771" si="34">G708-B708-C708-D708-E708</f>
        <v>13669</v>
      </c>
      <c r="G708" s="83">
        <v>119230</v>
      </c>
      <c r="H708" s="83">
        <v>1904.9</v>
      </c>
      <c r="I708" s="83">
        <v>231.21</v>
      </c>
      <c r="J708" s="83">
        <v>423.91</v>
      </c>
      <c r="K708" s="83">
        <v>40.26</v>
      </c>
      <c r="L708" s="163">
        <f t="shared" si="33"/>
        <v>62.149999999999686</v>
      </c>
      <c r="M708" s="83">
        <v>2662.43</v>
      </c>
      <c r="N708">
        <f t="shared" ref="N708:N771" si="35">INT(A708)</f>
        <v>11370</v>
      </c>
    </row>
    <row r="709" spans="1:14" hidden="1">
      <c r="A709">
        <v>11371</v>
      </c>
      <c r="B709" s="83">
        <v>50248</v>
      </c>
      <c r="C709" s="83">
        <v>3298</v>
      </c>
      <c r="D709" s="83">
        <v>5888</v>
      </c>
      <c r="E709" s="83">
        <v>962</v>
      </c>
      <c r="F709" s="85">
        <f t="shared" si="34"/>
        <v>10404</v>
      </c>
      <c r="G709" s="83">
        <v>70800</v>
      </c>
      <c r="H709" s="83">
        <v>1020.0068</v>
      </c>
      <c r="I709" s="83">
        <v>34.999400000000001</v>
      </c>
      <c r="J709" s="83">
        <v>68.143000000000001</v>
      </c>
      <c r="K709" s="83">
        <v>17.9008</v>
      </c>
      <c r="L709" s="163">
        <f t="shared" si="33"/>
        <v>21.543900000000296</v>
      </c>
      <c r="M709" s="83">
        <v>1162.5939000000003</v>
      </c>
      <c r="N709">
        <f t="shared" si="35"/>
        <v>11371</v>
      </c>
    </row>
    <row r="710" spans="1:14" hidden="1">
      <c r="A710">
        <v>11372</v>
      </c>
      <c r="B710" s="83">
        <v>41704</v>
      </c>
      <c r="C710" s="83">
        <v>2332</v>
      </c>
      <c r="D710" s="83">
        <v>4976</v>
      </c>
      <c r="E710" s="83">
        <v>585</v>
      </c>
      <c r="F710" s="85">
        <f t="shared" si="34"/>
        <v>3303</v>
      </c>
      <c r="G710" s="83">
        <v>52900</v>
      </c>
      <c r="H710" s="83">
        <v>435.0675</v>
      </c>
      <c r="I710" s="83">
        <v>24.858000000000001</v>
      </c>
      <c r="J710" s="83">
        <v>48.116999999999997</v>
      </c>
      <c r="K710" s="83">
        <v>4709.8101999999999</v>
      </c>
      <c r="L710" s="163">
        <f t="shared" si="33"/>
        <v>-4290.2855</v>
      </c>
      <c r="M710" s="83">
        <v>927.56720000000018</v>
      </c>
      <c r="N710">
        <f t="shared" si="35"/>
        <v>11372</v>
      </c>
    </row>
    <row r="711" spans="1:14" hidden="1">
      <c r="A711">
        <v>11373</v>
      </c>
      <c r="B711" s="83">
        <v>58391</v>
      </c>
      <c r="C711" s="83">
        <v>2507</v>
      </c>
      <c r="D711" s="83">
        <v>7574</v>
      </c>
      <c r="E711" s="83">
        <v>743</v>
      </c>
      <c r="F711" s="85">
        <f t="shared" si="34"/>
        <v>5624</v>
      </c>
      <c r="G711" s="83">
        <v>74839</v>
      </c>
      <c r="H711" s="83">
        <v>549.34079999999994</v>
      </c>
      <c r="I711" s="83">
        <v>27.338299999999997</v>
      </c>
      <c r="J711" s="83">
        <v>72.220500000000001</v>
      </c>
      <c r="K711" s="83">
        <v>4.5058999999999996</v>
      </c>
      <c r="L711" s="163">
        <f t="shared" si="33"/>
        <v>820.34209999999996</v>
      </c>
      <c r="M711" s="83">
        <v>1473.7475999999999</v>
      </c>
      <c r="N711">
        <f t="shared" si="35"/>
        <v>11373</v>
      </c>
    </row>
    <row r="712" spans="1:14" hidden="1">
      <c r="A712">
        <v>11374</v>
      </c>
      <c r="B712" s="83">
        <v>20755</v>
      </c>
      <c r="C712" s="83">
        <v>1640</v>
      </c>
      <c r="D712" s="83">
        <v>2252</v>
      </c>
      <c r="E712" s="83">
        <v>311</v>
      </c>
      <c r="F712" s="85">
        <f t="shared" si="34"/>
        <v>2314</v>
      </c>
      <c r="G712" s="83">
        <v>27272</v>
      </c>
      <c r="H712" s="83">
        <v>407.15449999999998</v>
      </c>
      <c r="I712" s="83">
        <v>24.058</v>
      </c>
      <c r="J712" s="83">
        <v>19.231399999999994</v>
      </c>
      <c r="K712" s="83">
        <v>7.6617999999999995</v>
      </c>
      <c r="L712" s="163">
        <f t="shared" si="33"/>
        <v>505282.89770000003</v>
      </c>
      <c r="M712" s="83">
        <v>505741.00340000005</v>
      </c>
      <c r="N712">
        <f t="shared" si="35"/>
        <v>11374</v>
      </c>
    </row>
    <row r="713" spans="1:14" hidden="1">
      <c r="A713">
        <v>11375</v>
      </c>
      <c r="B713" s="83">
        <v>35466</v>
      </c>
      <c r="C713" s="83">
        <v>12605</v>
      </c>
      <c r="D713" s="83">
        <v>4000</v>
      </c>
      <c r="E713" s="83">
        <v>417</v>
      </c>
      <c r="F713" s="85">
        <f t="shared" si="34"/>
        <v>9550</v>
      </c>
      <c r="G713" s="83">
        <v>62038</v>
      </c>
      <c r="H713" s="83">
        <v>418.27340000000004</v>
      </c>
      <c r="I713" s="83">
        <v>71.061000000000007</v>
      </c>
      <c r="J713" s="83">
        <v>42.116799999999998</v>
      </c>
      <c r="K713" s="83">
        <v>1.6474</v>
      </c>
      <c r="L713" s="163">
        <f t="shared" si="33"/>
        <v>122.34019999999985</v>
      </c>
      <c r="M713" s="83">
        <v>655.4387999999999</v>
      </c>
      <c r="N713">
        <f t="shared" si="35"/>
        <v>11375</v>
      </c>
    </row>
    <row r="714" spans="1:14" hidden="1">
      <c r="A714">
        <v>11376</v>
      </c>
      <c r="B714" s="83">
        <v>82160</v>
      </c>
      <c r="C714" s="83">
        <v>7626</v>
      </c>
      <c r="D714" s="83">
        <v>13597</v>
      </c>
      <c r="E714" s="83">
        <v>1331</v>
      </c>
      <c r="F714" s="85">
        <f t="shared" si="34"/>
        <v>9650</v>
      </c>
      <c r="G714" s="83">
        <v>114364</v>
      </c>
      <c r="H714" s="83">
        <v>1880.8732</v>
      </c>
      <c r="I714" s="83">
        <v>75.415599999999998</v>
      </c>
      <c r="J714" s="83">
        <v>168.70939999999999</v>
      </c>
      <c r="K714" s="83">
        <v>12.1539</v>
      </c>
      <c r="L714" s="163">
        <f t="shared" si="33"/>
        <v>190.31410000000034</v>
      </c>
      <c r="M714" s="83">
        <v>2327.4662000000003</v>
      </c>
      <c r="N714">
        <f t="shared" si="35"/>
        <v>11376</v>
      </c>
    </row>
    <row r="715" spans="1:14" hidden="1">
      <c r="A715">
        <v>11377</v>
      </c>
      <c r="B715" s="83">
        <v>43355</v>
      </c>
      <c r="C715" s="83">
        <v>4158</v>
      </c>
      <c r="D715" s="83">
        <v>6795</v>
      </c>
      <c r="E715" s="83">
        <v>846</v>
      </c>
      <c r="F715" s="85">
        <f t="shared" si="34"/>
        <v>4933</v>
      </c>
      <c r="G715" s="83">
        <v>60087</v>
      </c>
      <c r="H715" s="83">
        <v>903.39070000000015</v>
      </c>
      <c r="I715" s="83">
        <v>53.412199999999999</v>
      </c>
      <c r="J715" s="83">
        <v>157.50030000000001</v>
      </c>
      <c r="K715" s="83">
        <v>0</v>
      </c>
      <c r="L715" s="163">
        <f t="shared" si="33"/>
        <v>142.89529999999982</v>
      </c>
      <c r="M715" s="83">
        <v>1257.1985</v>
      </c>
      <c r="N715">
        <f t="shared" si="35"/>
        <v>11377</v>
      </c>
    </row>
    <row r="716" spans="1:14" hidden="1">
      <c r="A716">
        <v>11378</v>
      </c>
      <c r="B716" s="83">
        <v>36619</v>
      </c>
      <c r="C716" s="83">
        <v>3496</v>
      </c>
      <c r="D716" s="83">
        <v>3503</v>
      </c>
      <c r="E716" s="83">
        <v>454</v>
      </c>
      <c r="F716" s="85">
        <f t="shared" si="34"/>
        <v>6345</v>
      </c>
      <c r="G716" s="83">
        <v>50417</v>
      </c>
      <c r="H716" s="83">
        <v>517.49700000000007</v>
      </c>
      <c r="I716" s="83">
        <v>28.295999999999999</v>
      </c>
      <c r="J716" s="83">
        <v>98.134999999999991</v>
      </c>
      <c r="K716" s="83">
        <v>3.6899999999999995</v>
      </c>
      <c r="L716" s="163">
        <f t="shared" si="33"/>
        <v>123.43099999999981</v>
      </c>
      <c r="M716" s="83">
        <v>771.04899999999986</v>
      </c>
      <c r="N716">
        <f t="shared" si="35"/>
        <v>11378</v>
      </c>
    </row>
    <row r="717" spans="1:14" hidden="1">
      <c r="A717">
        <v>11379</v>
      </c>
      <c r="B717" s="83">
        <v>99071</v>
      </c>
      <c r="C717" s="83">
        <v>8320</v>
      </c>
      <c r="D717" s="83">
        <v>18870</v>
      </c>
      <c r="E717" s="83">
        <v>1865</v>
      </c>
      <c r="F717" s="85">
        <f t="shared" si="34"/>
        <v>3388</v>
      </c>
      <c r="G717" s="83">
        <v>131514</v>
      </c>
      <c r="H717" s="83">
        <v>4748.7346999999991</v>
      </c>
      <c r="I717" s="83">
        <v>219.31140000000002</v>
      </c>
      <c r="J717" s="83">
        <v>670.21890000000008</v>
      </c>
      <c r="K717" s="83">
        <v>68.917599999999993</v>
      </c>
      <c r="L717" s="163">
        <f t="shared" si="33"/>
        <v>54.158500000000458</v>
      </c>
      <c r="M717" s="83">
        <v>5761.3410999999996</v>
      </c>
      <c r="N717">
        <f t="shared" si="35"/>
        <v>11379</v>
      </c>
    </row>
    <row r="718" spans="1:14" hidden="1">
      <c r="A718">
        <v>11380</v>
      </c>
      <c r="B718" s="83">
        <v>28206</v>
      </c>
      <c r="C718" s="83">
        <v>1625</v>
      </c>
      <c r="D718" s="83">
        <v>4754</v>
      </c>
      <c r="E718" s="83">
        <v>550</v>
      </c>
      <c r="F718" s="85">
        <f t="shared" si="34"/>
        <v>15716</v>
      </c>
      <c r="G718" s="83">
        <v>50851</v>
      </c>
      <c r="H718" s="83">
        <v>608.24589999999989</v>
      </c>
      <c r="I718" s="83">
        <v>15.763400000000001</v>
      </c>
      <c r="J718" s="83">
        <v>27.580400000000001</v>
      </c>
      <c r="K718" s="83">
        <v>5.5331999999999999</v>
      </c>
      <c r="L718" s="163">
        <f t="shared" si="33"/>
        <v>-34.712000000000039</v>
      </c>
      <c r="M718" s="83">
        <v>622.41089999999986</v>
      </c>
      <c r="N718">
        <f t="shared" si="35"/>
        <v>11380</v>
      </c>
    </row>
    <row r="719" spans="1:14" hidden="1">
      <c r="A719">
        <v>11381</v>
      </c>
      <c r="B719" s="83">
        <v>51858</v>
      </c>
      <c r="C719" s="83">
        <v>4065</v>
      </c>
      <c r="D719" s="83">
        <v>9708</v>
      </c>
      <c r="E719" s="83">
        <v>966</v>
      </c>
      <c r="F719" s="85">
        <f t="shared" si="34"/>
        <v>4390</v>
      </c>
      <c r="G719" s="83">
        <v>70987</v>
      </c>
      <c r="H719" s="83">
        <v>851.09980000000019</v>
      </c>
      <c r="I719" s="83">
        <v>32.094299999999997</v>
      </c>
      <c r="J719" s="83">
        <v>100.53619999999999</v>
      </c>
      <c r="K719" s="83">
        <v>7.0762</v>
      </c>
      <c r="L719" s="163">
        <f t="shared" si="33"/>
        <v>58.149799999999644</v>
      </c>
      <c r="M719" s="83">
        <v>1048.9562999999998</v>
      </c>
      <c r="N719">
        <f t="shared" si="35"/>
        <v>11381</v>
      </c>
    </row>
    <row r="720" spans="1:14" hidden="1">
      <c r="A720">
        <v>11382</v>
      </c>
      <c r="B720" s="83">
        <v>45365</v>
      </c>
      <c r="C720" s="83">
        <v>1777</v>
      </c>
      <c r="D720" s="83">
        <v>8845</v>
      </c>
      <c r="E720" s="83">
        <v>1167</v>
      </c>
      <c r="F720" s="85">
        <f t="shared" si="34"/>
        <v>3985</v>
      </c>
      <c r="G720" s="83">
        <v>61139</v>
      </c>
      <c r="H720" s="83">
        <v>676.79840000000002</v>
      </c>
      <c r="I720" s="83">
        <v>12.470499999999999</v>
      </c>
      <c r="J720" s="83">
        <v>47.609200000000008</v>
      </c>
      <c r="K720" s="83">
        <v>12.767899999999999</v>
      </c>
      <c r="L720" s="163">
        <f t="shared" si="33"/>
        <v>45.608199999999947</v>
      </c>
      <c r="M720" s="83">
        <v>795.25419999999997</v>
      </c>
      <c r="N720">
        <f t="shared" si="35"/>
        <v>11382</v>
      </c>
    </row>
    <row r="721" spans="1:14" hidden="1">
      <c r="A721">
        <v>11383</v>
      </c>
      <c r="B721" s="83">
        <v>79537</v>
      </c>
      <c r="C721" s="83">
        <v>4232</v>
      </c>
      <c r="D721" s="83">
        <v>12340</v>
      </c>
      <c r="E721" s="83">
        <v>1240</v>
      </c>
      <c r="F721" s="85">
        <f t="shared" si="34"/>
        <v>10928</v>
      </c>
      <c r="G721" s="83">
        <v>108277</v>
      </c>
      <c r="H721" s="83">
        <v>1752.6167</v>
      </c>
      <c r="I721" s="83">
        <v>54.730100000000007</v>
      </c>
      <c r="J721" s="83">
        <v>103.43</v>
      </c>
      <c r="K721" s="83">
        <v>13.931199999999999</v>
      </c>
      <c r="L721" s="163">
        <f t="shared" si="33"/>
        <v>132.81959999999987</v>
      </c>
      <c r="M721" s="83">
        <v>2057.5275999999999</v>
      </c>
      <c r="N721">
        <f t="shared" si="35"/>
        <v>11383</v>
      </c>
    </row>
    <row r="722" spans="1:14" hidden="1">
      <c r="A722">
        <v>11385</v>
      </c>
      <c r="B722" s="83">
        <v>31891</v>
      </c>
      <c r="C722" s="83">
        <v>1545</v>
      </c>
      <c r="D722" s="83">
        <v>3553</v>
      </c>
      <c r="E722" s="83">
        <v>436</v>
      </c>
      <c r="F722" s="85">
        <f t="shared" si="34"/>
        <v>4557</v>
      </c>
      <c r="G722" s="83">
        <v>41982</v>
      </c>
      <c r="H722" s="83">
        <v>633.32870000000014</v>
      </c>
      <c r="I722" s="83">
        <v>12.940200000000001</v>
      </c>
      <c r="J722" s="83">
        <v>52.89950000000001</v>
      </c>
      <c r="K722" s="83">
        <v>2.7071000000000001</v>
      </c>
      <c r="L722" s="163">
        <f t="shared" si="33"/>
        <v>35.714099999999867</v>
      </c>
      <c r="M722" s="83">
        <v>737.58960000000002</v>
      </c>
      <c r="N722">
        <f t="shared" si="35"/>
        <v>11385</v>
      </c>
    </row>
    <row r="723" spans="1:14" hidden="1">
      <c r="A723">
        <v>11386</v>
      </c>
      <c r="B723" s="83">
        <v>51196</v>
      </c>
      <c r="C723" s="83">
        <v>7156</v>
      </c>
      <c r="D723" s="83">
        <v>12770</v>
      </c>
      <c r="E723" s="83">
        <v>1443</v>
      </c>
      <c r="F723" s="85">
        <f t="shared" si="34"/>
        <v>4470</v>
      </c>
      <c r="G723" s="83">
        <v>77035</v>
      </c>
      <c r="H723" s="83">
        <v>1087.5147000000002</v>
      </c>
      <c r="I723" s="83">
        <v>51.692999999999998</v>
      </c>
      <c r="J723" s="83">
        <v>192.5172</v>
      </c>
      <c r="K723" s="83">
        <v>15.928099999999997</v>
      </c>
      <c r="L723" s="163">
        <f t="shared" si="33"/>
        <v>44.135199999999799</v>
      </c>
      <c r="M723" s="83">
        <v>1391.7882</v>
      </c>
      <c r="N723">
        <f t="shared" si="35"/>
        <v>11386</v>
      </c>
    </row>
    <row r="724" spans="1:14" hidden="1">
      <c r="A724">
        <v>11387</v>
      </c>
      <c r="B724" s="83">
        <v>136642</v>
      </c>
      <c r="C724" s="83">
        <v>14441</v>
      </c>
      <c r="D724" s="83">
        <v>20161</v>
      </c>
      <c r="E724" s="83">
        <v>2630</v>
      </c>
      <c r="F724" s="85">
        <f t="shared" si="34"/>
        <v>12073</v>
      </c>
      <c r="G724" s="83">
        <v>185947</v>
      </c>
      <c r="H724" s="83">
        <v>2587.0776000000001</v>
      </c>
      <c r="I724" s="83">
        <v>116.70060000000001</v>
      </c>
      <c r="J724" s="83">
        <v>238.1764</v>
      </c>
      <c r="K724" s="83">
        <v>0</v>
      </c>
      <c r="L724" s="163">
        <f t="shared" si="33"/>
        <v>110.79299999999961</v>
      </c>
      <c r="M724" s="83">
        <v>3052.7475999999997</v>
      </c>
      <c r="N724">
        <f t="shared" si="35"/>
        <v>11387</v>
      </c>
    </row>
    <row r="725" spans="1:14" hidden="1">
      <c r="A725">
        <v>11388</v>
      </c>
      <c r="B725" s="83">
        <v>110763</v>
      </c>
      <c r="C725" s="83">
        <v>8136</v>
      </c>
      <c r="D725" s="83">
        <v>26555</v>
      </c>
      <c r="E725" s="83">
        <v>3070</v>
      </c>
      <c r="F725" s="85">
        <f t="shared" si="34"/>
        <v>13493</v>
      </c>
      <c r="G725" s="83">
        <v>162017</v>
      </c>
      <c r="H725" s="83">
        <v>5408.0748999999996</v>
      </c>
      <c r="I725" s="83">
        <v>225.58109999999999</v>
      </c>
      <c r="J725" s="83">
        <v>699.49599999999998</v>
      </c>
      <c r="K725" s="83">
        <v>61.02</v>
      </c>
      <c r="L725" s="163">
        <f t="shared" si="33"/>
        <v>518.55820000000051</v>
      </c>
      <c r="M725" s="83">
        <v>6912.7302</v>
      </c>
      <c r="N725">
        <f t="shared" si="35"/>
        <v>11388</v>
      </c>
    </row>
    <row r="726" spans="1:14" hidden="1">
      <c r="A726">
        <v>11390</v>
      </c>
      <c r="B726" s="83">
        <v>114325</v>
      </c>
      <c r="C726" s="83">
        <v>6689</v>
      </c>
      <c r="D726" s="83">
        <v>19198</v>
      </c>
      <c r="E726" s="83">
        <v>1387</v>
      </c>
      <c r="F726" s="85">
        <f t="shared" si="34"/>
        <v>12801</v>
      </c>
      <c r="G726" s="83">
        <v>154400</v>
      </c>
      <c r="H726" s="83">
        <v>1337.9002</v>
      </c>
      <c r="I726" s="83">
        <v>63.479199999999999</v>
      </c>
      <c r="J726" s="83">
        <v>188.83779999999999</v>
      </c>
      <c r="K726" s="83">
        <v>10.1327</v>
      </c>
      <c r="L726" s="163">
        <f t="shared" si="33"/>
        <v>672.89909999999975</v>
      </c>
      <c r="M726" s="83">
        <v>2273.2489999999998</v>
      </c>
      <c r="N726">
        <f t="shared" si="35"/>
        <v>11390</v>
      </c>
    </row>
    <row r="727" spans="1:14" hidden="1">
      <c r="A727">
        <v>11391</v>
      </c>
      <c r="B727" s="83">
        <v>79925</v>
      </c>
      <c r="C727" s="83">
        <v>2382</v>
      </c>
      <c r="D727" s="83">
        <v>13544</v>
      </c>
      <c r="E727" s="83">
        <v>1117</v>
      </c>
      <c r="F727" s="85">
        <f t="shared" si="34"/>
        <v>18775</v>
      </c>
      <c r="G727" s="83">
        <v>115743</v>
      </c>
      <c r="H727" s="83">
        <v>1984.71</v>
      </c>
      <c r="I727" s="83">
        <v>21.550000000000004</v>
      </c>
      <c r="J727" s="83">
        <v>133.15</v>
      </c>
      <c r="K727" s="83">
        <v>0</v>
      </c>
      <c r="L727" s="163">
        <f t="shared" si="33"/>
        <v>76.28</v>
      </c>
      <c r="M727" s="83">
        <v>2215.69</v>
      </c>
      <c r="N727">
        <f t="shared" si="35"/>
        <v>11391</v>
      </c>
    </row>
    <row r="728" spans="1:14" hidden="1">
      <c r="A728">
        <v>11392</v>
      </c>
      <c r="B728" s="83">
        <v>80960</v>
      </c>
      <c r="C728" s="83">
        <v>8077</v>
      </c>
      <c r="D728" s="83">
        <v>22968</v>
      </c>
      <c r="E728" s="83">
        <v>3470</v>
      </c>
      <c r="F728" s="85">
        <f t="shared" si="34"/>
        <v>9147</v>
      </c>
      <c r="G728" s="83">
        <v>124622</v>
      </c>
      <c r="H728" s="83">
        <v>1682.4231</v>
      </c>
      <c r="I728" s="83">
        <v>88.263599999999997</v>
      </c>
      <c r="J728" s="83">
        <v>368.94440000000003</v>
      </c>
      <c r="K728" s="83">
        <v>16.2712</v>
      </c>
      <c r="L728" s="163">
        <f t="shared" si="33"/>
        <v>66.9087999999999</v>
      </c>
      <c r="M728" s="83">
        <v>2222.8110999999999</v>
      </c>
      <c r="N728">
        <f t="shared" si="35"/>
        <v>11392</v>
      </c>
    </row>
    <row r="729" spans="1:14" hidden="1">
      <c r="A729">
        <v>11393</v>
      </c>
      <c r="B729" s="83">
        <v>26015</v>
      </c>
      <c r="C729" s="83">
        <v>2023</v>
      </c>
      <c r="D729" s="83">
        <v>6935</v>
      </c>
      <c r="E729" s="83">
        <v>830</v>
      </c>
      <c r="F729" s="85">
        <f t="shared" si="34"/>
        <v>4426</v>
      </c>
      <c r="G729" s="83">
        <v>40229</v>
      </c>
      <c r="H729" s="83">
        <v>465.24129999999997</v>
      </c>
      <c r="I729" s="83">
        <v>26.578299999999999</v>
      </c>
      <c r="J729" s="83">
        <v>116.78079999999999</v>
      </c>
      <c r="K729" s="83">
        <v>6.2362000000000002</v>
      </c>
      <c r="L729" s="163">
        <f t="shared" si="33"/>
        <v>24.656900000000075</v>
      </c>
      <c r="M729" s="83">
        <v>639.49350000000004</v>
      </c>
      <c r="N729">
        <f t="shared" si="35"/>
        <v>11393</v>
      </c>
    </row>
    <row r="730" spans="1:14" hidden="1">
      <c r="A730">
        <v>11394</v>
      </c>
      <c r="B730" s="83">
        <v>81118</v>
      </c>
      <c r="C730" s="83">
        <v>9965</v>
      </c>
      <c r="D730" s="83">
        <v>14613</v>
      </c>
      <c r="E730" s="83">
        <v>1682</v>
      </c>
      <c r="F730" s="85">
        <f t="shared" si="34"/>
        <v>13638</v>
      </c>
      <c r="G730" s="83">
        <v>121016</v>
      </c>
      <c r="H730" s="83">
        <v>1601.3703</v>
      </c>
      <c r="I730" s="83">
        <v>109.7696</v>
      </c>
      <c r="J730" s="83">
        <v>133.69279999999998</v>
      </c>
      <c r="K730" s="83">
        <v>13.3787</v>
      </c>
      <c r="L730" s="163">
        <f t="shared" si="33"/>
        <v>124.8859999999999</v>
      </c>
      <c r="M730" s="83">
        <v>1983.0973999999999</v>
      </c>
      <c r="N730">
        <f t="shared" si="35"/>
        <v>11394</v>
      </c>
    </row>
    <row r="731" spans="1:14" hidden="1">
      <c r="A731">
        <v>11395</v>
      </c>
      <c r="B731" s="83">
        <v>100437</v>
      </c>
      <c r="C731" s="83">
        <v>26697</v>
      </c>
      <c r="D731" s="83">
        <v>12337</v>
      </c>
      <c r="E731" s="83">
        <v>2397</v>
      </c>
      <c r="F731" s="85">
        <f t="shared" si="34"/>
        <v>18729</v>
      </c>
      <c r="G731" s="83">
        <v>160597</v>
      </c>
      <c r="H731" s="83">
        <v>1353.6862000000001</v>
      </c>
      <c r="I731" s="83">
        <v>138.23259999999999</v>
      </c>
      <c r="J731" s="83">
        <v>108.94720000000001</v>
      </c>
      <c r="K731" s="83">
        <v>14.288100000000002</v>
      </c>
      <c r="L731" s="163">
        <f t="shared" si="33"/>
        <v>346.84620000000007</v>
      </c>
      <c r="M731" s="83">
        <v>1962.0003000000002</v>
      </c>
      <c r="N731">
        <f t="shared" si="35"/>
        <v>11395</v>
      </c>
    </row>
    <row r="732" spans="1:14" hidden="1">
      <c r="A732">
        <v>11396</v>
      </c>
      <c r="B732" s="83">
        <v>25308</v>
      </c>
      <c r="C732" s="83">
        <v>6456</v>
      </c>
      <c r="D732" s="83">
        <v>11894</v>
      </c>
      <c r="E732" s="83">
        <v>1129</v>
      </c>
      <c r="F732" s="85">
        <f t="shared" si="34"/>
        <v>23827</v>
      </c>
      <c r="G732" s="83">
        <v>68614</v>
      </c>
      <c r="H732" s="83">
        <v>1462.1039000000001</v>
      </c>
      <c r="I732" s="83">
        <v>255.80279999999999</v>
      </c>
      <c r="J732" s="83">
        <v>215.43979999999999</v>
      </c>
      <c r="K732" s="83">
        <v>14.025299999999998</v>
      </c>
      <c r="L732" s="163">
        <f t="shared" si="33"/>
        <v>57.290499999999909</v>
      </c>
      <c r="M732" s="83">
        <v>2004.6623</v>
      </c>
      <c r="N732">
        <f t="shared" si="35"/>
        <v>11396</v>
      </c>
    </row>
    <row r="733" spans="1:14" hidden="1">
      <c r="A733">
        <v>11397</v>
      </c>
      <c r="B733" s="83">
        <v>44477</v>
      </c>
      <c r="C733" s="83">
        <v>9886</v>
      </c>
      <c r="D733" s="83">
        <v>15883</v>
      </c>
      <c r="E733" s="83">
        <v>1562</v>
      </c>
      <c r="F733" s="85">
        <f t="shared" si="34"/>
        <v>7859</v>
      </c>
      <c r="G733" s="83">
        <v>79667</v>
      </c>
      <c r="H733" s="83">
        <v>593.0200000000001</v>
      </c>
      <c r="I733" s="83">
        <v>101.94</v>
      </c>
      <c r="J733" s="83">
        <v>107.72999999999999</v>
      </c>
      <c r="K733" s="83">
        <v>9.6900000000000013</v>
      </c>
      <c r="L733" s="163">
        <f t="shared" si="33"/>
        <v>-1.7700000000000706</v>
      </c>
      <c r="M733" s="83">
        <v>810.61</v>
      </c>
      <c r="N733">
        <f t="shared" si="35"/>
        <v>11397</v>
      </c>
    </row>
    <row r="734" spans="1:14" hidden="1">
      <c r="A734">
        <v>11398</v>
      </c>
      <c r="B734" s="83">
        <v>57563</v>
      </c>
      <c r="C734" s="83">
        <v>4883</v>
      </c>
      <c r="D734" s="83">
        <v>4557</v>
      </c>
      <c r="E734" s="83">
        <v>697</v>
      </c>
      <c r="F734" s="85">
        <f t="shared" si="34"/>
        <v>9583</v>
      </c>
      <c r="G734" s="83">
        <v>77283</v>
      </c>
      <c r="H734" s="83">
        <v>959.57799999999997</v>
      </c>
      <c r="I734" s="83">
        <v>46.161299999999997</v>
      </c>
      <c r="J734" s="83">
        <v>50.221199999999996</v>
      </c>
      <c r="K734" s="83">
        <v>4.3325999999999993</v>
      </c>
      <c r="L734" s="163">
        <f t="shared" si="33"/>
        <v>114.72039999999984</v>
      </c>
      <c r="M734" s="83">
        <v>1175.0134999999998</v>
      </c>
      <c r="N734">
        <f t="shared" si="35"/>
        <v>11398</v>
      </c>
    </row>
    <row r="735" spans="1:14" hidden="1">
      <c r="A735">
        <v>11399</v>
      </c>
      <c r="B735" s="83">
        <v>36396</v>
      </c>
      <c r="C735" s="83">
        <v>6743</v>
      </c>
      <c r="D735" s="83">
        <v>7065</v>
      </c>
      <c r="E735" s="83">
        <v>1057</v>
      </c>
      <c r="F735" s="85">
        <f t="shared" si="34"/>
        <v>10196</v>
      </c>
      <c r="G735" s="83">
        <v>61457</v>
      </c>
      <c r="H735" s="83">
        <v>621819.4016000001</v>
      </c>
      <c r="I735" s="83">
        <v>75.188500000000005</v>
      </c>
      <c r="J735" s="83">
        <v>173638.70649999997</v>
      </c>
      <c r="K735" s="83">
        <v>11.323700000000001</v>
      </c>
      <c r="L735" s="163">
        <f t="shared" si="33"/>
        <v>-794615.37360000005</v>
      </c>
      <c r="M735" s="83">
        <v>929.24669999999992</v>
      </c>
      <c r="N735">
        <f t="shared" si="35"/>
        <v>11399</v>
      </c>
    </row>
    <row r="736" spans="1:14" hidden="1">
      <c r="A736">
        <v>11400</v>
      </c>
      <c r="B736" s="83">
        <v>72739</v>
      </c>
      <c r="C736" s="83">
        <v>13774</v>
      </c>
      <c r="D736" s="83">
        <v>16737</v>
      </c>
      <c r="E736" s="83">
        <v>1965</v>
      </c>
      <c r="F736" s="85">
        <f t="shared" si="34"/>
        <v>10092</v>
      </c>
      <c r="G736" s="83">
        <v>115307</v>
      </c>
      <c r="H736" s="83">
        <v>2692289.2490000003</v>
      </c>
      <c r="I736" s="83">
        <v>67.271299999999997</v>
      </c>
      <c r="J736" s="83">
        <v>106.41730000000001</v>
      </c>
      <c r="K736" s="83">
        <v>9.4700000000000006</v>
      </c>
      <c r="L736" s="163">
        <f t="shared" si="33"/>
        <v>-2690988.8807000006</v>
      </c>
      <c r="M736" s="83">
        <v>1483.5269000000003</v>
      </c>
      <c r="N736">
        <f t="shared" si="35"/>
        <v>11400</v>
      </c>
    </row>
    <row r="737" spans="1:14" hidden="1">
      <c r="A737">
        <v>11401</v>
      </c>
      <c r="B737" s="83">
        <v>37810</v>
      </c>
      <c r="C737" s="83">
        <v>5667</v>
      </c>
      <c r="D737" s="83">
        <v>5594</v>
      </c>
      <c r="E737" s="83">
        <v>725</v>
      </c>
      <c r="F737" s="85">
        <f t="shared" si="34"/>
        <v>8850</v>
      </c>
      <c r="G737" s="83">
        <v>58646</v>
      </c>
      <c r="H737" s="83">
        <v>836.15989999999999</v>
      </c>
      <c r="I737" s="83">
        <v>70.226399999999998</v>
      </c>
      <c r="J737" s="83">
        <v>101.5468</v>
      </c>
      <c r="K737" s="83">
        <v>19.576599999999999</v>
      </c>
      <c r="L737" s="163">
        <f t="shared" si="33"/>
        <v>57.988100000000088</v>
      </c>
      <c r="M737" s="83">
        <v>1085.4978000000001</v>
      </c>
      <c r="N737">
        <f t="shared" si="35"/>
        <v>11401</v>
      </c>
    </row>
    <row r="738" spans="1:14" hidden="1">
      <c r="A738">
        <v>11402</v>
      </c>
      <c r="B738" s="83">
        <v>31147</v>
      </c>
      <c r="C738" s="83">
        <v>3650</v>
      </c>
      <c r="D738" s="83">
        <v>13600</v>
      </c>
      <c r="E738" s="83">
        <v>2244</v>
      </c>
      <c r="F738" s="85">
        <f t="shared" si="34"/>
        <v>2971</v>
      </c>
      <c r="G738" s="83">
        <v>53612</v>
      </c>
      <c r="H738" s="83">
        <v>604.63639999999998</v>
      </c>
      <c r="I738" s="83">
        <v>24.419099999999997</v>
      </c>
      <c r="J738" s="83">
        <v>97.849800000000002</v>
      </c>
      <c r="K738" s="83">
        <v>9.7607999999999997</v>
      </c>
      <c r="L738" s="163">
        <f t="shared" si="33"/>
        <v>15.939199999999961</v>
      </c>
      <c r="M738" s="83">
        <v>752.60529999999994</v>
      </c>
      <c r="N738">
        <f t="shared" si="35"/>
        <v>11402</v>
      </c>
    </row>
    <row r="739" spans="1:14" hidden="1">
      <c r="A739">
        <v>11403</v>
      </c>
      <c r="B739" s="83">
        <v>40248</v>
      </c>
      <c r="C739" s="83">
        <v>2900</v>
      </c>
      <c r="D739" s="83">
        <v>8423</v>
      </c>
      <c r="E739" s="83">
        <v>1674</v>
      </c>
      <c r="F739" s="85">
        <f t="shared" si="34"/>
        <v>5514</v>
      </c>
      <c r="G739" s="83">
        <v>58759</v>
      </c>
      <c r="H739" s="83">
        <v>892.37440000000004</v>
      </c>
      <c r="I739" s="83">
        <v>21.910899999999998</v>
      </c>
      <c r="J739" s="83">
        <v>93.496400000000008</v>
      </c>
      <c r="K739" s="83">
        <v>13.7286</v>
      </c>
      <c r="L739" s="163">
        <f t="shared" si="33"/>
        <v>44.506999999999934</v>
      </c>
      <c r="M739" s="83">
        <v>1066.0173</v>
      </c>
      <c r="N739">
        <f t="shared" si="35"/>
        <v>11403</v>
      </c>
    </row>
    <row r="740" spans="1:14" hidden="1">
      <c r="A740">
        <v>11404</v>
      </c>
      <c r="B740" s="83">
        <v>44254</v>
      </c>
      <c r="C740" s="83">
        <v>5055</v>
      </c>
      <c r="D740" s="83">
        <v>14434</v>
      </c>
      <c r="E740" s="83">
        <v>2677</v>
      </c>
      <c r="F740" s="85">
        <f t="shared" si="34"/>
        <v>4801</v>
      </c>
      <c r="G740" s="83">
        <v>71221</v>
      </c>
      <c r="H740" s="83">
        <v>915.88229999999999</v>
      </c>
      <c r="I740" s="83">
        <v>32.997800000000005</v>
      </c>
      <c r="J740" s="83">
        <v>71.034400000000005</v>
      </c>
      <c r="K740" s="83">
        <v>15.087200000000001</v>
      </c>
      <c r="L740" s="163">
        <f t="shared" si="33"/>
        <v>67.175100000000185</v>
      </c>
      <c r="M740" s="83">
        <v>1102.1768000000002</v>
      </c>
      <c r="N740">
        <f t="shared" si="35"/>
        <v>11404</v>
      </c>
    </row>
    <row r="741" spans="1:14" hidden="1">
      <c r="A741">
        <v>11405</v>
      </c>
      <c r="B741" s="83">
        <v>83200</v>
      </c>
      <c r="C741" s="83">
        <v>4642</v>
      </c>
      <c r="D741" s="83">
        <v>19522</v>
      </c>
      <c r="E741" s="83">
        <v>2425</v>
      </c>
      <c r="F741" s="85">
        <f t="shared" si="34"/>
        <v>11468</v>
      </c>
      <c r="G741" s="83">
        <v>121257</v>
      </c>
      <c r="H741" s="83">
        <v>1836.9986999999999</v>
      </c>
      <c r="I741" s="83">
        <v>59.577200000000005</v>
      </c>
      <c r="J741" s="83">
        <v>295.2414</v>
      </c>
      <c r="K741" s="83">
        <v>33.764799999999994</v>
      </c>
      <c r="L741" s="163">
        <f t="shared" si="33"/>
        <v>610.01980000000026</v>
      </c>
      <c r="M741" s="83">
        <v>2835.6019000000001</v>
      </c>
      <c r="N741">
        <f t="shared" si="35"/>
        <v>11405</v>
      </c>
    </row>
    <row r="742" spans="1:14" hidden="1">
      <c r="A742">
        <v>11406</v>
      </c>
      <c r="B742" s="83">
        <v>43727</v>
      </c>
      <c r="C742" s="83">
        <v>1895</v>
      </c>
      <c r="D742" s="83">
        <v>8355</v>
      </c>
      <c r="E742" s="83">
        <v>1117</v>
      </c>
      <c r="F742" s="85">
        <f t="shared" si="34"/>
        <v>3177</v>
      </c>
      <c r="G742" s="83">
        <v>58271</v>
      </c>
      <c r="H742" s="83">
        <v>962.11710000000016</v>
      </c>
      <c r="I742" s="83">
        <v>22.310100000000002</v>
      </c>
      <c r="J742" s="83">
        <v>107.197</v>
      </c>
      <c r="K742" s="83">
        <v>12.951000000000001</v>
      </c>
      <c r="L742" s="163">
        <f t="shared" si="33"/>
        <v>59.678399999999833</v>
      </c>
      <c r="M742" s="83">
        <v>1164.2536</v>
      </c>
      <c r="N742">
        <f t="shared" si="35"/>
        <v>11406</v>
      </c>
    </row>
    <row r="743" spans="1:14" hidden="1">
      <c r="A743">
        <v>11407</v>
      </c>
      <c r="B743" s="83">
        <v>111584</v>
      </c>
      <c r="C743" s="83">
        <v>14626</v>
      </c>
      <c r="D743" s="83">
        <v>17226</v>
      </c>
      <c r="E743" s="83">
        <v>2421</v>
      </c>
      <c r="F743" s="85">
        <f t="shared" si="34"/>
        <v>8141</v>
      </c>
      <c r="G743" s="83">
        <v>153998</v>
      </c>
      <c r="H743" s="83">
        <v>3734.2660000000001</v>
      </c>
      <c r="I743" s="83">
        <v>240.4871</v>
      </c>
      <c r="J743" s="83">
        <v>384.14890000000003</v>
      </c>
      <c r="K743" s="83">
        <v>54.707700000000003</v>
      </c>
      <c r="L743" s="163">
        <f t="shared" si="33"/>
        <v>134.82459999999975</v>
      </c>
      <c r="M743" s="83">
        <v>4548.4342999999999</v>
      </c>
      <c r="N743">
        <f t="shared" si="35"/>
        <v>11407</v>
      </c>
    </row>
    <row r="744" spans="1:14" hidden="1">
      <c r="A744">
        <v>11408</v>
      </c>
      <c r="B744" s="83">
        <v>86405</v>
      </c>
      <c r="C744" s="83">
        <v>17565</v>
      </c>
      <c r="D744" s="83">
        <v>16031</v>
      </c>
      <c r="E744" s="83">
        <v>1832</v>
      </c>
      <c r="F744" s="85">
        <f t="shared" si="34"/>
        <v>12664</v>
      </c>
      <c r="G744" s="83">
        <v>134497</v>
      </c>
      <c r="H744" s="83">
        <v>2511.1872000000003</v>
      </c>
      <c r="I744" s="83">
        <v>136.74620000000002</v>
      </c>
      <c r="J744" s="83">
        <v>292.91419999999994</v>
      </c>
      <c r="K744" s="83">
        <v>35.991100000000003</v>
      </c>
      <c r="L744" s="163">
        <f t="shared" si="33"/>
        <v>113.60279999999962</v>
      </c>
      <c r="M744" s="83">
        <v>3090.4414999999999</v>
      </c>
      <c r="N744">
        <f t="shared" si="35"/>
        <v>11408</v>
      </c>
    </row>
    <row r="745" spans="1:14" hidden="1">
      <c r="A745">
        <v>11409</v>
      </c>
      <c r="B745" s="83">
        <v>89809</v>
      </c>
      <c r="C745" s="83">
        <v>4492</v>
      </c>
      <c r="D745" s="83">
        <v>12926</v>
      </c>
      <c r="E745" s="83">
        <v>1783</v>
      </c>
      <c r="F745" s="85">
        <f t="shared" si="34"/>
        <v>6872</v>
      </c>
      <c r="G745" s="83">
        <v>115882</v>
      </c>
      <c r="H745" s="83">
        <v>1760.6009000000001</v>
      </c>
      <c r="I745" s="83">
        <v>64.021799999999999</v>
      </c>
      <c r="J745" s="83">
        <v>146.65479999999999</v>
      </c>
      <c r="K745" s="83">
        <v>22.005600000000001</v>
      </c>
      <c r="L745" s="163">
        <f t="shared" si="33"/>
        <v>128.23239999999987</v>
      </c>
      <c r="M745" s="83">
        <v>2121.5155</v>
      </c>
      <c r="N745">
        <f t="shared" si="35"/>
        <v>11409</v>
      </c>
    </row>
    <row r="746" spans="1:14" hidden="1">
      <c r="A746">
        <v>11410</v>
      </c>
      <c r="B746" s="83">
        <v>64569</v>
      </c>
      <c r="C746" s="83">
        <v>7203</v>
      </c>
      <c r="D746" s="83">
        <v>7647</v>
      </c>
      <c r="E746" s="83">
        <v>1174</v>
      </c>
      <c r="F746" s="85">
        <f t="shared" si="34"/>
        <v>3944</v>
      </c>
      <c r="G746" s="83">
        <v>84537</v>
      </c>
      <c r="H746" s="83">
        <v>1366.0293000000004</v>
      </c>
      <c r="I746" s="83">
        <v>53.353000000000002</v>
      </c>
      <c r="J746" s="83">
        <v>74.456800000000001</v>
      </c>
      <c r="K746" s="83">
        <v>14.753599999999999</v>
      </c>
      <c r="L746" s="163">
        <f t="shared" si="33"/>
        <v>269.61239999999975</v>
      </c>
      <c r="M746" s="83">
        <v>1778.2051000000001</v>
      </c>
      <c r="N746">
        <f t="shared" si="35"/>
        <v>11410</v>
      </c>
    </row>
    <row r="747" spans="1:14" hidden="1">
      <c r="A747">
        <v>11411</v>
      </c>
      <c r="B747" s="83">
        <v>127943</v>
      </c>
      <c r="C747" s="83">
        <v>12238</v>
      </c>
      <c r="D747" s="83">
        <v>32967</v>
      </c>
      <c r="E747" s="83">
        <v>4360</v>
      </c>
      <c r="F747" s="85">
        <f t="shared" si="34"/>
        <v>17916</v>
      </c>
      <c r="G747" s="83">
        <v>195424</v>
      </c>
      <c r="H747" s="83">
        <v>4582.4705000000004</v>
      </c>
      <c r="I747" s="83">
        <v>197.47969999999998</v>
      </c>
      <c r="J747" s="83">
        <v>459.40819999999997</v>
      </c>
      <c r="K747" s="83">
        <v>87.099699999999999</v>
      </c>
      <c r="L747" s="163">
        <f t="shared" si="33"/>
        <v>313.46900000000051</v>
      </c>
      <c r="M747" s="83">
        <v>5639.9271000000008</v>
      </c>
      <c r="N747">
        <f t="shared" si="35"/>
        <v>11411</v>
      </c>
    </row>
    <row r="748" spans="1:14" hidden="1">
      <c r="A748">
        <v>11412</v>
      </c>
      <c r="B748" s="83">
        <v>57383</v>
      </c>
      <c r="C748" s="83">
        <v>2471</v>
      </c>
      <c r="D748" s="83">
        <v>7271</v>
      </c>
      <c r="E748" s="83">
        <v>865</v>
      </c>
      <c r="F748" s="85">
        <f t="shared" si="34"/>
        <v>9125</v>
      </c>
      <c r="G748" s="83">
        <v>77115</v>
      </c>
      <c r="H748" s="83">
        <v>1145.27</v>
      </c>
      <c r="I748" s="83">
        <v>24.13</v>
      </c>
      <c r="J748" s="83">
        <v>80.989999999999995</v>
      </c>
      <c r="K748" s="83">
        <v>80.989999999999995</v>
      </c>
      <c r="L748" s="163">
        <f t="shared" si="33"/>
        <v>57.13000000000001</v>
      </c>
      <c r="M748" s="83">
        <v>1388.51</v>
      </c>
      <c r="N748">
        <f t="shared" si="35"/>
        <v>11412</v>
      </c>
    </row>
    <row r="749" spans="1:14" hidden="1">
      <c r="A749">
        <v>11413</v>
      </c>
      <c r="B749" s="83">
        <v>56579</v>
      </c>
      <c r="C749" s="83">
        <v>7716</v>
      </c>
      <c r="D749" s="83">
        <v>18164</v>
      </c>
      <c r="E749" s="83">
        <v>1797</v>
      </c>
      <c r="F749" s="85">
        <f t="shared" si="34"/>
        <v>19993</v>
      </c>
      <c r="G749" s="83">
        <v>104249</v>
      </c>
      <c r="H749" s="83">
        <v>1910.0046000000002</v>
      </c>
      <c r="I749" s="83">
        <v>119.72289999999998</v>
      </c>
      <c r="J749" s="83">
        <v>241.03869999999998</v>
      </c>
      <c r="K749" s="83">
        <v>55.770399999999995</v>
      </c>
      <c r="L749" s="163">
        <f t="shared" si="33"/>
        <v>84.020200000000131</v>
      </c>
      <c r="M749" s="83">
        <v>2410.5568000000003</v>
      </c>
      <c r="N749">
        <f t="shared" si="35"/>
        <v>11413</v>
      </c>
    </row>
    <row r="750" spans="1:14" hidden="1">
      <c r="A750">
        <v>11414</v>
      </c>
      <c r="B750" s="83">
        <v>63975</v>
      </c>
      <c r="C750" s="83">
        <v>5515</v>
      </c>
      <c r="D750" s="83">
        <v>8307</v>
      </c>
      <c r="E750" s="83">
        <v>1668</v>
      </c>
      <c r="F750" s="85">
        <f t="shared" si="34"/>
        <v>51</v>
      </c>
      <c r="G750" s="83">
        <v>79516</v>
      </c>
      <c r="H750" s="83">
        <v>1205.6983</v>
      </c>
      <c r="I750" s="83">
        <v>88.846500000000006</v>
      </c>
      <c r="J750" s="83">
        <v>144.87849999999997</v>
      </c>
      <c r="K750" s="83">
        <v>26.381900000000002</v>
      </c>
      <c r="L750" s="163">
        <f t="shared" si="33"/>
        <v>6.1598000000001605</v>
      </c>
      <c r="M750" s="83">
        <v>1471.9650000000001</v>
      </c>
      <c r="N750">
        <f t="shared" si="35"/>
        <v>11414</v>
      </c>
    </row>
    <row r="751" spans="1:14" hidden="1">
      <c r="A751">
        <v>11415</v>
      </c>
      <c r="B751" s="83">
        <v>49020</v>
      </c>
      <c r="C751" s="83">
        <v>4274</v>
      </c>
      <c r="D751" s="83">
        <v>11743</v>
      </c>
      <c r="E751" s="83">
        <v>1653</v>
      </c>
      <c r="F751" s="85">
        <f t="shared" si="34"/>
        <v>2753</v>
      </c>
      <c r="G751" s="83">
        <v>69443</v>
      </c>
      <c r="H751" s="83">
        <v>646.53039999999999</v>
      </c>
      <c r="I751" s="83">
        <v>23.592500000000001</v>
      </c>
      <c r="J751" s="83">
        <v>84.691000000000003</v>
      </c>
      <c r="K751" s="83">
        <v>20.307200000000002</v>
      </c>
      <c r="L751" s="163">
        <f t="shared" si="33"/>
        <v>219.40330000000006</v>
      </c>
      <c r="M751" s="83">
        <v>994.52440000000001</v>
      </c>
      <c r="N751">
        <f t="shared" si="35"/>
        <v>11415</v>
      </c>
    </row>
    <row r="752" spans="1:14" hidden="1">
      <c r="A752">
        <v>11416</v>
      </c>
      <c r="B752" s="83">
        <v>56826</v>
      </c>
      <c r="C752" s="83">
        <v>4848</v>
      </c>
      <c r="D752" s="83">
        <v>11372</v>
      </c>
      <c r="E752" s="83">
        <v>1475</v>
      </c>
      <c r="F752" s="85">
        <f t="shared" si="34"/>
        <v>10903</v>
      </c>
      <c r="G752" s="83">
        <v>85424</v>
      </c>
      <c r="H752" s="83">
        <v>933.07350000000008</v>
      </c>
      <c r="I752" s="83">
        <v>33.134899999999995</v>
      </c>
      <c r="J752" s="83">
        <v>130.2841</v>
      </c>
      <c r="K752" s="83">
        <v>33.763199999999998</v>
      </c>
      <c r="L752" s="163">
        <f t="shared" si="33"/>
        <v>16.41119999999988</v>
      </c>
      <c r="M752" s="83">
        <v>1146.6668999999999</v>
      </c>
      <c r="N752">
        <f t="shared" si="35"/>
        <v>11416</v>
      </c>
    </row>
    <row r="753" spans="1:14" hidden="1">
      <c r="A753">
        <v>11417</v>
      </c>
      <c r="B753" s="83">
        <v>86623</v>
      </c>
      <c r="C753" s="83">
        <v>8572</v>
      </c>
      <c r="D753" s="83">
        <v>30427</v>
      </c>
      <c r="E753" s="83">
        <v>3420</v>
      </c>
      <c r="F753" s="85">
        <f t="shared" si="34"/>
        <v>5147</v>
      </c>
      <c r="G753" s="83">
        <v>134189</v>
      </c>
      <c r="H753" s="83">
        <v>2624.4385000000002</v>
      </c>
      <c r="I753" s="83">
        <v>168.34229999999999</v>
      </c>
      <c r="J753" s="83">
        <v>530.05169999999998</v>
      </c>
      <c r="K753" s="83">
        <v>63.239100000000001</v>
      </c>
      <c r="L753" s="163">
        <f t="shared" si="33"/>
        <v>91.22609999999986</v>
      </c>
      <c r="M753" s="83">
        <v>3477.2977000000001</v>
      </c>
      <c r="N753">
        <f t="shared" si="35"/>
        <v>11417</v>
      </c>
    </row>
    <row r="754" spans="1:14" hidden="1">
      <c r="A754">
        <v>11418</v>
      </c>
      <c r="B754" s="83">
        <v>56925</v>
      </c>
      <c r="C754" s="83">
        <v>7053</v>
      </c>
      <c r="D754" s="83">
        <v>28273</v>
      </c>
      <c r="E754" s="83">
        <v>2779</v>
      </c>
      <c r="F754" s="85">
        <f t="shared" si="34"/>
        <v>5290</v>
      </c>
      <c r="G754" s="83">
        <v>100320</v>
      </c>
      <c r="H754" s="83">
        <v>1421.97</v>
      </c>
      <c r="I754" s="83">
        <v>60.040000000000006</v>
      </c>
      <c r="J754" s="83">
        <v>202.45000000000002</v>
      </c>
      <c r="K754" s="83">
        <v>20.339999999999996</v>
      </c>
      <c r="L754" s="163">
        <f t="shared" si="33"/>
        <v>98.38</v>
      </c>
      <c r="M754" s="83">
        <v>1803.18</v>
      </c>
      <c r="N754">
        <f t="shared" si="35"/>
        <v>11418</v>
      </c>
    </row>
    <row r="755" spans="1:14" hidden="1">
      <c r="A755">
        <v>11419</v>
      </c>
      <c r="B755" s="83">
        <v>30214</v>
      </c>
      <c r="C755" s="83">
        <v>1655</v>
      </c>
      <c r="D755" s="83">
        <v>10266</v>
      </c>
      <c r="E755" s="83">
        <v>1119</v>
      </c>
      <c r="F755" s="85">
        <f t="shared" si="34"/>
        <v>-3348</v>
      </c>
      <c r="G755" s="83">
        <v>39906</v>
      </c>
      <c r="H755" s="83">
        <v>832.19510000000002</v>
      </c>
      <c r="I755" s="83">
        <v>21.294599999999999</v>
      </c>
      <c r="J755" s="83">
        <v>174.51599999999999</v>
      </c>
      <c r="K755" s="83">
        <v>10.907</v>
      </c>
      <c r="L755" s="163">
        <f t="shared" si="33"/>
        <v>21.816999999999847</v>
      </c>
      <c r="M755" s="83">
        <v>1060.7296999999999</v>
      </c>
      <c r="N755">
        <f t="shared" si="35"/>
        <v>11419</v>
      </c>
    </row>
    <row r="756" spans="1:14" hidden="1">
      <c r="A756">
        <v>11420</v>
      </c>
      <c r="B756" s="83">
        <v>51943</v>
      </c>
      <c r="C756" s="83">
        <v>4839</v>
      </c>
      <c r="D756" s="83">
        <v>7933</v>
      </c>
      <c r="E756" s="83">
        <v>1171</v>
      </c>
      <c r="F756" s="85">
        <f t="shared" si="34"/>
        <v>5872</v>
      </c>
      <c r="G756" s="83">
        <v>71758</v>
      </c>
      <c r="H756" s="83">
        <v>834.40030000000002</v>
      </c>
      <c r="I756" s="83">
        <v>37.003399999999999</v>
      </c>
      <c r="J756" s="83">
        <v>45522.631199999996</v>
      </c>
      <c r="K756" s="83">
        <v>16.796000000000003</v>
      </c>
      <c r="L756" s="163">
        <f t="shared" si="33"/>
        <v>-45378.641899999995</v>
      </c>
      <c r="M756" s="83">
        <v>1032.1889999999999</v>
      </c>
      <c r="N756">
        <f t="shared" si="35"/>
        <v>11420</v>
      </c>
    </row>
    <row r="757" spans="1:14" hidden="1">
      <c r="A757">
        <v>11421</v>
      </c>
      <c r="B757" s="83">
        <v>35242</v>
      </c>
      <c r="C757" s="83">
        <v>2956</v>
      </c>
      <c r="D757" s="83">
        <v>9929</v>
      </c>
      <c r="E757" s="83">
        <v>1573</v>
      </c>
      <c r="F757" s="85">
        <f t="shared" si="34"/>
        <v>8241</v>
      </c>
      <c r="G757" s="83">
        <v>57941</v>
      </c>
      <c r="H757" s="83">
        <v>735.28639999999996</v>
      </c>
      <c r="I757" s="83">
        <v>39.880900000000011</v>
      </c>
      <c r="J757" s="83">
        <v>107.22890000000001</v>
      </c>
      <c r="K757" s="83">
        <v>22.911099999999998</v>
      </c>
      <c r="L757" s="163">
        <f t="shared" si="33"/>
        <v>33.925000000000047</v>
      </c>
      <c r="M757" s="83">
        <v>939.23230000000001</v>
      </c>
      <c r="N757">
        <f t="shared" si="35"/>
        <v>11421</v>
      </c>
    </row>
    <row r="758" spans="1:14" hidden="1">
      <c r="A758">
        <v>11422</v>
      </c>
      <c r="B758" s="83">
        <v>54970</v>
      </c>
      <c r="C758" s="83">
        <v>4744</v>
      </c>
      <c r="D758" s="83">
        <v>14105</v>
      </c>
      <c r="E758" s="83">
        <v>509</v>
      </c>
      <c r="F758" s="85">
        <f t="shared" si="34"/>
        <v>9131</v>
      </c>
      <c r="G758" s="83">
        <v>83459</v>
      </c>
      <c r="H758" s="83">
        <v>1009.1881</v>
      </c>
      <c r="I758" s="83">
        <v>48.345500000000001</v>
      </c>
      <c r="J758" s="83">
        <v>173.98670000000001</v>
      </c>
      <c r="K758" s="83">
        <v>10.400500000000001</v>
      </c>
      <c r="L758" s="163">
        <f t="shared" si="33"/>
        <v>71.597399999999766</v>
      </c>
      <c r="M758" s="83">
        <v>1313.5181999999998</v>
      </c>
      <c r="N758">
        <f t="shared" si="35"/>
        <v>11422</v>
      </c>
    </row>
    <row r="759" spans="1:14" hidden="1">
      <c r="A759">
        <v>11423</v>
      </c>
      <c r="B759" s="83">
        <v>112293</v>
      </c>
      <c r="C759" s="83">
        <v>5311</v>
      </c>
      <c r="D759" s="83">
        <v>21090</v>
      </c>
      <c r="E759" s="83">
        <v>1979</v>
      </c>
      <c r="F759" s="85">
        <f t="shared" si="34"/>
        <v>7705</v>
      </c>
      <c r="G759" s="83">
        <v>148378</v>
      </c>
      <c r="H759" s="83">
        <v>2666.4222</v>
      </c>
      <c r="I759" s="83">
        <v>97.945799999999991</v>
      </c>
      <c r="J759" s="83">
        <v>361.83890000000002</v>
      </c>
      <c r="K759" s="83">
        <v>24.403700000000001</v>
      </c>
      <c r="L759" s="163">
        <f t="shared" si="33"/>
        <v>76.720599999999664</v>
      </c>
      <c r="M759" s="83">
        <v>3227.3311999999996</v>
      </c>
      <c r="N759">
        <f t="shared" si="35"/>
        <v>11423</v>
      </c>
    </row>
    <row r="760" spans="1:14" hidden="1">
      <c r="A760">
        <v>11424</v>
      </c>
      <c r="B760" s="83">
        <v>64648</v>
      </c>
      <c r="C760" s="83">
        <v>6595</v>
      </c>
      <c r="D760" s="83">
        <v>7735</v>
      </c>
      <c r="E760" s="83">
        <v>804</v>
      </c>
      <c r="F760" s="85">
        <f t="shared" si="34"/>
        <v>6345</v>
      </c>
      <c r="G760" s="83">
        <v>86127</v>
      </c>
      <c r="H760" s="83">
        <v>1743.7243000000001</v>
      </c>
      <c r="I760" s="83">
        <v>48.800400000000003</v>
      </c>
      <c r="J760" s="83">
        <v>71.777100000000004</v>
      </c>
      <c r="K760" s="83">
        <v>9.2909000000000006</v>
      </c>
      <c r="L760" s="163">
        <f t="shared" si="33"/>
        <v>67.880499999999813</v>
      </c>
      <c r="M760" s="83">
        <v>1941.4731999999999</v>
      </c>
      <c r="N760">
        <f t="shared" si="35"/>
        <v>11424</v>
      </c>
    </row>
    <row r="761" spans="1:14" hidden="1">
      <c r="A761">
        <v>11425</v>
      </c>
      <c r="B761" s="83">
        <v>64999</v>
      </c>
      <c r="C761" s="83">
        <v>2535</v>
      </c>
      <c r="D761" s="83">
        <v>10383</v>
      </c>
      <c r="E761" s="83">
        <v>1113</v>
      </c>
      <c r="F761" s="85">
        <f t="shared" si="34"/>
        <v>3927</v>
      </c>
      <c r="G761" s="83">
        <v>82957</v>
      </c>
      <c r="H761" s="83">
        <v>977.69169999999997</v>
      </c>
      <c r="I761" s="83">
        <v>11.967500000000001</v>
      </c>
      <c r="J761" s="83">
        <v>87.070999999999998</v>
      </c>
      <c r="K761" s="83">
        <v>7.4561999999999991</v>
      </c>
      <c r="L761" s="163">
        <f t="shared" si="33"/>
        <v>65.806699999999722</v>
      </c>
      <c r="M761" s="83">
        <v>1149.9930999999997</v>
      </c>
      <c r="N761">
        <f t="shared" si="35"/>
        <v>11425</v>
      </c>
    </row>
    <row r="762" spans="1:14" hidden="1">
      <c r="A762">
        <v>11426</v>
      </c>
      <c r="B762" s="83">
        <v>76011</v>
      </c>
      <c r="C762" s="83">
        <v>1876</v>
      </c>
      <c r="D762" s="83">
        <v>6341</v>
      </c>
      <c r="E762" s="83">
        <v>782</v>
      </c>
      <c r="F762" s="85">
        <f t="shared" si="34"/>
        <v>3368</v>
      </c>
      <c r="G762" s="83">
        <v>88378</v>
      </c>
      <c r="H762" s="83">
        <v>1991.21</v>
      </c>
      <c r="I762" s="83">
        <v>15.119</v>
      </c>
      <c r="J762" s="83">
        <v>72.770999999999987</v>
      </c>
      <c r="K762" s="83">
        <v>13.838000000000001</v>
      </c>
      <c r="L762" s="163">
        <f t="shared" si="33"/>
        <v>107.62199999999993</v>
      </c>
      <c r="M762" s="83">
        <v>2200.56</v>
      </c>
      <c r="N762">
        <f t="shared" si="35"/>
        <v>11426</v>
      </c>
    </row>
    <row r="763" spans="1:14" hidden="1">
      <c r="A763">
        <v>11427</v>
      </c>
      <c r="B763" s="83">
        <v>35936</v>
      </c>
      <c r="C763" s="83">
        <v>1077</v>
      </c>
      <c r="D763" s="83">
        <v>11124</v>
      </c>
      <c r="E763" s="83">
        <v>1010</v>
      </c>
      <c r="F763" s="85">
        <f t="shared" si="34"/>
        <v>10425</v>
      </c>
      <c r="G763" s="83">
        <v>59572</v>
      </c>
      <c r="H763" s="83">
        <v>735.73869999999988</v>
      </c>
      <c r="I763" s="83">
        <v>11.2707</v>
      </c>
      <c r="J763" s="83">
        <v>32.394999999999996</v>
      </c>
      <c r="K763" s="83">
        <v>7.6368999999999998</v>
      </c>
      <c r="L763" s="163">
        <f t="shared" si="33"/>
        <v>207.99120000000002</v>
      </c>
      <c r="M763" s="83">
        <v>995.03249999999991</v>
      </c>
      <c r="N763">
        <f t="shared" si="35"/>
        <v>11427</v>
      </c>
    </row>
    <row r="764" spans="1:14" hidden="1">
      <c r="A764">
        <v>11428</v>
      </c>
      <c r="B764" s="83">
        <v>28906</v>
      </c>
      <c r="C764" s="83">
        <v>951</v>
      </c>
      <c r="D764" s="83">
        <v>4675</v>
      </c>
      <c r="E764" s="83">
        <v>526</v>
      </c>
      <c r="F764" s="85">
        <f t="shared" si="34"/>
        <v>2223</v>
      </c>
      <c r="G764" s="83">
        <v>37281</v>
      </c>
      <c r="H764" s="83">
        <v>498665.79049999994</v>
      </c>
      <c r="I764" s="83">
        <v>10.972899999999999</v>
      </c>
      <c r="J764" s="83">
        <v>42.6449</v>
      </c>
      <c r="K764" s="83">
        <v>5.1637000000000004</v>
      </c>
      <c r="L764" s="163">
        <f t="shared" si="33"/>
        <v>-498244.37269999995</v>
      </c>
      <c r="M764" s="83">
        <v>480.19929999999994</v>
      </c>
      <c r="N764">
        <f t="shared" si="35"/>
        <v>11428</v>
      </c>
    </row>
    <row r="765" spans="1:14" hidden="1">
      <c r="A765">
        <v>11429</v>
      </c>
      <c r="B765" s="83">
        <v>78804</v>
      </c>
      <c r="C765" s="83">
        <v>6319</v>
      </c>
      <c r="D765" s="83">
        <v>8966</v>
      </c>
      <c r="E765" s="83">
        <v>901</v>
      </c>
      <c r="F765" s="85">
        <f t="shared" si="34"/>
        <v>7738</v>
      </c>
      <c r="G765" s="83">
        <v>102728</v>
      </c>
      <c r="H765" s="83">
        <v>2407.7211000000002</v>
      </c>
      <c r="I765" s="83">
        <v>40.694299999999998</v>
      </c>
      <c r="J765" s="83">
        <v>116.33680000000001</v>
      </c>
      <c r="K765" s="83">
        <v>25.907599999999999</v>
      </c>
      <c r="L765" s="163">
        <f t="shared" si="33"/>
        <v>69.215999999999582</v>
      </c>
      <c r="M765" s="83">
        <v>2659.8757999999998</v>
      </c>
      <c r="N765">
        <f t="shared" si="35"/>
        <v>11429</v>
      </c>
    </row>
    <row r="766" spans="1:14" hidden="1">
      <c r="A766">
        <v>11430</v>
      </c>
      <c r="B766" s="83">
        <v>79440</v>
      </c>
      <c r="C766" s="83">
        <v>3099</v>
      </c>
      <c r="D766" s="83">
        <v>6725</v>
      </c>
      <c r="E766" s="83">
        <v>746</v>
      </c>
      <c r="F766" s="85">
        <f t="shared" si="34"/>
        <v>4495</v>
      </c>
      <c r="G766" s="83">
        <v>94505</v>
      </c>
      <c r="H766" s="83">
        <v>2248.29</v>
      </c>
      <c r="I766" s="83">
        <v>33.519999999999996</v>
      </c>
      <c r="J766" s="83">
        <v>79.260000000000005</v>
      </c>
      <c r="K766" s="83">
        <v>8.31</v>
      </c>
      <c r="L766" s="163">
        <f t="shared" si="33"/>
        <v>48.170000000000229</v>
      </c>
      <c r="M766" s="83">
        <v>2417.5500000000002</v>
      </c>
      <c r="N766">
        <f t="shared" si="35"/>
        <v>11430</v>
      </c>
    </row>
    <row r="767" spans="1:14" hidden="1">
      <c r="A767">
        <v>11431</v>
      </c>
      <c r="B767" s="83">
        <v>34942</v>
      </c>
      <c r="C767" s="83">
        <v>2571</v>
      </c>
      <c r="D767" s="83">
        <v>9396</v>
      </c>
      <c r="E767" s="83">
        <v>711</v>
      </c>
      <c r="F767" s="85">
        <f t="shared" si="34"/>
        <v>5675</v>
      </c>
      <c r="G767" s="83">
        <v>53295</v>
      </c>
      <c r="H767" s="83">
        <v>687.15499999999997</v>
      </c>
      <c r="I767" s="83">
        <v>18.730999999999998</v>
      </c>
      <c r="J767" s="83">
        <v>79.010999999999996</v>
      </c>
      <c r="K767" s="83">
        <v>2.863</v>
      </c>
      <c r="L767" s="163">
        <f t="shared" si="33"/>
        <v>7.9960000000000093</v>
      </c>
      <c r="M767" s="83">
        <v>795.75599999999997</v>
      </c>
      <c r="N767">
        <f t="shared" si="35"/>
        <v>11431</v>
      </c>
    </row>
    <row r="768" spans="1:14" hidden="1">
      <c r="A768">
        <v>11432</v>
      </c>
      <c r="B768" s="83">
        <v>77262</v>
      </c>
      <c r="C768" s="83">
        <v>2975</v>
      </c>
      <c r="D768" s="83">
        <v>26982</v>
      </c>
      <c r="E768" s="83">
        <v>5389</v>
      </c>
      <c r="F768" s="85">
        <f t="shared" si="34"/>
        <v>2221</v>
      </c>
      <c r="G768" s="83">
        <v>114829</v>
      </c>
      <c r="H768" s="83">
        <v>2300.0705000000003</v>
      </c>
      <c r="I768" s="83">
        <v>37.646299999999997</v>
      </c>
      <c r="J768" s="83">
        <v>88.206599999999995</v>
      </c>
      <c r="K768" s="83">
        <v>0</v>
      </c>
      <c r="L768" s="163">
        <f t="shared" si="33"/>
        <v>18.598599999999678</v>
      </c>
      <c r="M768" s="83">
        <v>2444.5219999999999</v>
      </c>
      <c r="N768">
        <f t="shared" si="35"/>
        <v>11432</v>
      </c>
    </row>
    <row r="769" spans="1:14" hidden="1">
      <c r="A769">
        <v>11433</v>
      </c>
      <c r="B769" s="83">
        <v>31647</v>
      </c>
      <c r="C769" s="83">
        <v>1118</v>
      </c>
      <c r="D769" s="83">
        <v>16704</v>
      </c>
      <c r="E769" s="83">
        <v>3219</v>
      </c>
      <c r="F769" s="85">
        <f t="shared" si="34"/>
        <v>651</v>
      </c>
      <c r="G769" s="83">
        <v>53339</v>
      </c>
      <c r="H769" s="83">
        <v>944.07640000000004</v>
      </c>
      <c r="I769" s="83">
        <v>16.4191</v>
      </c>
      <c r="J769" s="83">
        <v>61.7072</v>
      </c>
      <c r="K769" s="83">
        <v>4.8230000000000004</v>
      </c>
      <c r="L769" s="163">
        <f t="shared" si="33"/>
        <v>27.128399999999935</v>
      </c>
      <c r="M769" s="83">
        <v>1054.1541</v>
      </c>
      <c r="N769">
        <f t="shared" si="35"/>
        <v>11433</v>
      </c>
    </row>
    <row r="770" spans="1:14" hidden="1">
      <c r="A770">
        <v>11434</v>
      </c>
      <c r="B770" s="83">
        <v>101512</v>
      </c>
      <c r="C770" s="83">
        <v>4982</v>
      </c>
      <c r="D770" s="83">
        <v>14433</v>
      </c>
      <c r="E770" s="83">
        <v>1633</v>
      </c>
      <c r="F770" s="85">
        <f t="shared" si="34"/>
        <v>3575</v>
      </c>
      <c r="G770" s="83">
        <v>126135</v>
      </c>
      <c r="H770" s="83">
        <v>3905.5527999999999</v>
      </c>
      <c r="I770" s="83">
        <v>127</v>
      </c>
      <c r="J770" s="83">
        <v>209.47699999999998</v>
      </c>
      <c r="K770" s="83">
        <v>16.8811</v>
      </c>
      <c r="L770" s="163">
        <f t="shared" si="33"/>
        <v>80.95710000000048</v>
      </c>
      <c r="M770" s="83">
        <v>4339.8680000000004</v>
      </c>
      <c r="N770">
        <f t="shared" si="35"/>
        <v>11434</v>
      </c>
    </row>
    <row r="771" spans="1:14" hidden="1">
      <c r="A771">
        <v>11435</v>
      </c>
      <c r="B771" s="83">
        <v>112734</v>
      </c>
      <c r="C771" s="83">
        <v>5187</v>
      </c>
      <c r="D771" s="83">
        <v>13570</v>
      </c>
      <c r="E771" s="83">
        <v>1328</v>
      </c>
      <c r="F771" s="85">
        <f t="shared" si="34"/>
        <v>4516</v>
      </c>
      <c r="G771" s="83">
        <v>137335</v>
      </c>
      <c r="H771" s="83">
        <v>2405.9802999999997</v>
      </c>
      <c r="I771" s="83">
        <v>46.683199999999999</v>
      </c>
      <c r="J771" s="83">
        <v>158.70639999999997</v>
      </c>
      <c r="K771" s="83">
        <v>27.294599999999996</v>
      </c>
      <c r="L771" s="163">
        <f t="shared" ref="L771:L834" si="36">M771-H771-I771-J771-K771</f>
        <v>47.657500000000432</v>
      </c>
      <c r="M771" s="83">
        <v>2686.3220000000001</v>
      </c>
      <c r="N771">
        <f t="shared" si="35"/>
        <v>11435</v>
      </c>
    </row>
    <row r="772" spans="1:14" hidden="1">
      <c r="A772">
        <v>11436</v>
      </c>
      <c r="B772" s="83">
        <v>45834</v>
      </c>
      <c r="C772" s="83">
        <v>3494</v>
      </c>
      <c r="D772" s="83">
        <v>8611</v>
      </c>
      <c r="E772" s="83">
        <v>1357</v>
      </c>
      <c r="F772" s="85">
        <f t="shared" ref="F772:F835" si="37">G772-B772-C772-D772-E772</f>
        <v>45566</v>
      </c>
      <c r="G772" s="83">
        <v>104862</v>
      </c>
      <c r="H772" s="83">
        <v>2311.7129999999997</v>
      </c>
      <c r="I772" s="83">
        <v>64.731899999999996</v>
      </c>
      <c r="J772" s="83">
        <v>218.16299999999995</v>
      </c>
      <c r="K772" s="83">
        <v>24.411999999999999</v>
      </c>
      <c r="L772" s="163">
        <f t="shared" si="36"/>
        <v>10.329700000000777</v>
      </c>
      <c r="M772" s="83">
        <v>2629.3496000000005</v>
      </c>
      <c r="N772">
        <f t="shared" ref="N772:N835" si="38">INT(A772)</f>
        <v>11436</v>
      </c>
    </row>
    <row r="773" spans="1:14" hidden="1">
      <c r="A773">
        <v>11437</v>
      </c>
      <c r="B773" s="83">
        <v>110844</v>
      </c>
      <c r="C773" s="83">
        <v>3904</v>
      </c>
      <c r="D773" s="83">
        <v>13393</v>
      </c>
      <c r="E773" s="83">
        <v>1249</v>
      </c>
      <c r="F773" s="85">
        <f t="shared" si="37"/>
        <v>6214</v>
      </c>
      <c r="G773" s="83">
        <v>135604</v>
      </c>
      <c r="H773" s="83">
        <v>4266.1437999999998</v>
      </c>
      <c r="I773" s="83">
        <v>136.50830000000002</v>
      </c>
      <c r="J773" s="83">
        <v>290.36749999999995</v>
      </c>
      <c r="K773" s="83">
        <v>26.198800000000002</v>
      </c>
      <c r="L773" s="163">
        <f t="shared" si="36"/>
        <v>68.879300000000455</v>
      </c>
      <c r="M773" s="83">
        <v>4788.0977000000003</v>
      </c>
      <c r="N773">
        <f t="shared" si="38"/>
        <v>11437</v>
      </c>
    </row>
    <row r="774" spans="1:14" hidden="1">
      <c r="A774">
        <v>11438</v>
      </c>
      <c r="B774" s="83">
        <v>35563</v>
      </c>
      <c r="C774" s="83">
        <v>3144</v>
      </c>
      <c r="D774" s="83">
        <v>8097</v>
      </c>
      <c r="E774" s="83">
        <v>744</v>
      </c>
      <c r="F774" s="85">
        <f t="shared" si="37"/>
        <v>48818</v>
      </c>
      <c r="G774" s="83">
        <v>96366</v>
      </c>
      <c r="H774" s="83">
        <v>3027.9834999999998</v>
      </c>
      <c r="I774" s="83">
        <v>74.470200000000006</v>
      </c>
      <c r="J774" s="83">
        <v>211.65969999999999</v>
      </c>
      <c r="K774" s="83">
        <v>15.720000000000002</v>
      </c>
      <c r="L774" s="163">
        <f t="shared" si="36"/>
        <v>397.11390000000046</v>
      </c>
      <c r="M774" s="83">
        <v>3726.9473000000003</v>
      </c>
      <c r="N774">
        <f t="shared" si="38"/>
        <v>11438</v>
      </c>
    </row>
    <row r="775" spans="1:14" hidden="1">
      <c r="A775">
        <v>11439</v>
      </c>
      <c r="B775" s="83">
        <v>54611</v>
      </c>
      <c r="C775" s="83">
        <v>1736</v>
      </c>
      <c r="D775" s="83">
        <v>5232</v>
      </c>
      <c r="E775" s="83">
        <v>872</v>
      </c>
      <c r="F775" s="85">
        <f t="shared" si="37"/>
        <v>13673</v>
      </c>
      <c r="G775" s="83">
        <v>76124</v>
      </c>
      <c r="H775" s="83">
        <v>1471.3882000000001</v>
      </c>
      <c r="I775" s="83">
        <v>30.277899999999995</v>
      </c>
      <c r="J775" s="83">
        <v>72.212099999999992</v>
      </c>
      <c r="K775" s="83">
        <v>13.758699999999997</v>
      </c>
      <c r="L775" s="163">
        <f t="shared" si="36"/>
        <v>195.95700000000022</v>
      </c>
      <c r="M775" s="83">
        <v>1783.5939000000003</v>
      </c>
      <c r="N775">
        <f t="shared" si="38"/>
        <v>11439</v>
      </c>
    </row>
    <row r="776" spans="1:14" hidden="1">
      <c r="A776">
        <v>11440</v>
      </c>
      <c r="B776" s="83">
        <v>88988</v>
      </c>
      <c r="C776" s="83">
        <v>3931</v>
      </c>
      <c r="D776" s="83">
        <v>470</v>
      </c>
      <c r="E776" s="83">
        <v>65</v>
      </c>
      <c r="F776" s="85">
        <f t="shared" si="37"/>
        <v>12198</v>
      </c>
      <c r="G776" s="83">
        <v>105652</v>
      </c>
      <c r="H776" s="83">
        <v>1662.7766999999997</v>
      </c>
      <c r="I776" s="83">
        <v>24.2319</v>
      </c>
      <c r="J776" s="83">
        <v>0</v>
      </c>
      <c r="K776" s="83">
        <v>1.2474000000000001</v>
      </c>
      <c r="L776" s="163">
        <f t="shared" si="36"/>
        <v>136.67420000000058</v>
      </c>
      <c r="M776" s="83">
        <v>1824.9302000000002</v>
      </c>
      <c r="N776">
        <f t="shared" si="38"/>
        <v>11440</v>
      </c>
    </row>
    <row r="777" spans="1:14" hidden="1">
      <c r="A777">
        <v>11441</v>
      </c>
      <c r="B777" s="83">
        <v>46311</v>
      </c>
      <c r="C777" s="83">
        <v>824</v>
      </c>
      <c r="D777" s="83">
        <v>5239</v>
      </c>
      <c r="E777" s="83">
        <v>599</v>
      </c>
      <c r="F777" s="85">
        <f t="shared" si="37"/>
        <v>2786</v>
      </c>
      <c r="G777" s="83">
        <v>55759</v>
      </c>
      <c r="H777" s="83">
        <v>834.99800000000016</v>
      </c>
      <c r="I777" s="83">
        <v>15.888200000000001</v>
      </c>
      <c r="J777" s="83">
        <v>101.10719999999999</v>
      </c>
      <c r="K777" s="83">
        <v>10.008200000000002</v>
      </c>
      <c r="L777" s="163">
        <f t="shared" si="36"/>
        <v>31.197399999999675</v>
      </c>
      <c r="M777" s="83">
        <v>993.19899999999984</v>
      </c>
      <c r="N777">
        <f t="shared" si="38"/>
        <v>11441</v>
      </c>
    </row>
    <row r="778" spans="1:14" hidden="1">
      <c r="A778">
        <v>11442</v>
      </c>
      <c r="B778" s="83">
        <v>80582</v>
      </c>
      <c r="C778" s="83">
        <v>1960</v>
      </c>
      <c r="D778" s="83">
        <v>10594</v>
      </c>
      <c r="E778" s="83">
        <v>747</v>
      </c>
      <c r="F778" s="85">
        <f t="shared" si="37"/>
        <v>2598</v>
      </c>
      <c r="G778" s="83">
        <v>96481</v>
      </c>
      <c r="H778" s="83">
        <v>1647.8203000000001</v>
      </c>
      <c r="I778" s="83">
        <v>31.793600000000005</v>
      </c>
      <c r="J778" s="83">
        <v>123.4072</v>
      </c>
      <c r="K778" s="83">
        <v>4.2562999999999995</v>
      </c>
      <c r="L778" s="163">
        <f t="shared" si="36"/>
        <v>15.093500000000258</v>
      </c>
      <c r="M778" s="83">
        <v>1822.3709000000003</v>
      </c>
      <c r="N778">
        <f t="shared" si="38"/>
        <v>11442</v>
      </c>
    </row>
    <row r="779" spans="1:14" hidden="1">
      <c r="A779">
        <v>11443</v>
      </c>
      <c r="B779" s="83">
        <v>205146</v>
      </c>
      <c r="C779" s="83">
        <v>10826</v>
      </c>
      <c r="D779" s="83">
        <v>30990</v>
      </c>
      <c r="E779" s="83">
        <v>4644</v>
      </c>
      <c r="F779" s="85">
        <f t="shared" si="37"/>
        <v>18787</v>
      </c>
      <c r="G779" s="83">
        <v>270393</v>
      </c>
      <c r="H779" s="83">
        <v>21498.804400000001</v>
      </c>
      <c r="I779" s="83">
        <v>747.80060000000003</v>
      </c>
      <c r="J779" s="83">
        <v>1878.1892</v>
      </c>
      <c r="K779" s="83">
        <v>297.14579999999995</v>
      </c>
      <c r="L779" s="163">
        <f t="shared" si="36"/>
        <v>1782.6610000000012</v>
      </c>
      <c r="M779" s="83">
        <v>26204.601000000002</v>
      </c>
      <c r="N779">
        <f t="shared" si="38"/>
        <v>11443</v>
      </c>
    </row>
    <row r="780" spans="1:14" hidden="1">
      <c r="A780">
        <v>11444</v>
      </c>
      <c r="B780" s="83">
        <v>127100</v>
      </c>
      <c r="C780" s="83">
        <v>5926</v>
      </c>
      <c r="D780" s="83">
        <v>21573</v>
      </c>
      <c r="E780" s="83">
        <v>3308</v>
      </c>
      <c r="F780" s="85">
        <f t="shared" si="37"/>
        <v>8451</v>
      </c>
      <c r="G780" s="83">
        <v>166358</v>
      </c>
      <c r="H780" s="83">
        <v>6011.5408000000007</v>
      </c>
      <c r="I780" s="83">
        <v>173.95669999999998</v>
      </c>
      <c r="J780" s="83">
        <v>545.38850000000002</v>
      </c>
      <c r="K780" s="83">
        <v>74.566699999999997</v>
      </c>
      <c r="L780" s="163">
        <f t="shared" si="36"/>
        <v>210.23400000000046</v>
      </c>
      <c r="M780" s="83">
        <v>7015.6867000000011</v>
      </c>
      <c r="N780">
        <f t="shared" si="38"/>
        <v>11444</v>
      </c>
    </row>
    <row r="781" spans="1:14" hidden="1">
      <c r="A781">
        <v>11445</v>
      </c>
      <c r="B781" s="83">
        <v>106778</v>
      </c>
      <c r="C781" s="83">
        <v>4876</v>
      </c>
      <c r="D781" s="83">
        <v>15454</v>
      </c>
      <c r="E781" s="83">
        <v>3165</v>
      </c>
      <c r="F781" s="85">
        <f t="shared" si="37"/>
        <v>7979</v>
      </c>
      <c r="G781" s="83">
        <v>138252</v>
      </c>
      <c r="H781" s="83">
        <v>5964.6341999999995</v>
      </c>
      <c r="I781" s="83">
        <v>218.35030000000003</v>
      </c>
      <c r="J781" s="83">
        <v>674.65409999999997</v>
      </c>
      <c r="K781" s="83">
        <v>111.04130000000001</v>
      </c>
      <c r="L781" s="163">
        <f t="shared" si="36"/>
        <v>224.31680000000014</v>
      </c>
      <c r="M781" s="83">
        <v>7192.9966999999997</v>
      </c>
      <c r="N781">
        <f t="shared" si="38"/>
        <v>11445</v>
      </c>
    </row>
    <row r="782" spans="1:14">
      <c r="A782">
        <v>11446</v>
      </c>
      <c r="B782" s="83">
        <v>188307</v>
      </c>
      <c r="C782" s="83">
        <v>8776</v>
      </c>
      <c r="D782" s="83">
        <v>18065</v>
      </c>
      <c r="E782" s="83">
        <v>2318</v>
      </c>
      <c r="F782" s="85">
        <f t="shared" si="37"/>
        <v>8290</v>
      </c>
      <c r="G782" s="83">
        <v>225756</v>
      </c>
      <c r="H782" s="83">
        <v>6530.1800000000012</v>
      </c>
      <c r="I782" s="83">
        <v>301.42</v>
      </c>
      <c r="J782" s="83">
        <v>419.29999999999995</v>
      </c>
      <c r="K782" s="83">
        <v>56.899999999999991</v>
      </c>
      <c r="L782" s="163">
        <f t="shared" si="36"/>
        <v>210.86999999999796</v>
      </c>
      <c r="M782" s="83">
        <v>7518.6699999999992</v>
      </c>
      <c r="N782">
        <f t="shared" si="38"/>
        <v>11446</v>
      </c>
    </row>
    <row r="783" spans="1:14">
      <c r="A783">
        <v>11447</v>
      </c>
      <c r="B783" s="83">
        <v>81891</v>
      </c>
      <c r="C783" s="83">
        <v>3957</v>
      </c>
      <c r="D783" s="83">
        <v>12844</v>
      </c>
      <c r="E783" s="83">
        <v>1694</v>
      </c>
      <c r="F783" s="85">
        <f t="shared" si="37"/>
        <v>20456</v>
      </c>
      <c r="G783" s="83">
        <v>120842</v>
      </c>
      <c r="H783" s="83">
        <v>2306.6565999999998</v>
      </c>
      <c r="I783" s="83">
        <v>87.046400000000006</v>
      </c>
      <c r="J783" s="83">
        <v>300.62350000000004</v>
      </c>
      <c r="K783" s="83">
        <v>36.683599999999998</v>
      </c>
      <c r="L783" s="163">
        <f t="shared" si="36"/>
        <v>299.46180000000021</v>
      </c>
      <c r="M783" s="83">
        <v>3030.4719</v>
      </c>
      <c r="N783">
        <f t="shared" si="38"/>
        <v>11447</v>
      </c>
    </row>
    <row r="784" spans="1:14">
      <c r="A784">
        <v>11448</v>
      </c>
      <c r="B784" s="83">
        <v>138223</v>
      </c>
      <c r="C784" s="83">
        <v>10869</v>
      </c>
      <c r="D784" s="83">
        <v>35699</v>
      </c>
      <c r="E784" s="83">
        <v>5516</v>
      </c>
      <c r="F784" s="85">
        <f t="shared" si="37"/>
        <v>27628</v>
      </c>
      <c r="G784" s="83">
        <v>217935</v>
      </c>
      <c r="H784" s="83">
        <v>12384.311799999999</v>
      </c>
      <c r="I784" s="83">
        <v>543.40710000000001</v>
      </c>
      <c r="J784" s="83">
        <v>2481.8342000000002</v>
      </c>
      <c r="K784" s="83">
        <v>472.3503</v>
      </c>
      <c r="L784" s="163">
        <f t="shared" si="36"/>
        <v>2306.3028000000004</v>
      </c>
      <c r="M784" s="83">
        <v>18188.206200000001</v>
      </c>
      <c r="N784">
        <f t="shared" si="38"/>
        <v>11448</v>
      </c>
    </row>
    <row r="785" spans="1:14" hidden="1">
      <c r="A785">
        <v>11449</v>
      </c>
      <c r="B785" s="83">
        <v>146406</v>
      </c>
      <c r="C785" s="83">
        <v>10239</v>
      </c>
      <c r="D785" s="83">
        <v>32838</v>
      </c>
      <c r="E785" s="83">
        <v>5968</v>
      </c>
      <c r="F785" s="85">
        <f t="shared" si="37"/>
        <v>9358</v>
      </c>
      <c r="G785" s="83">
        <v>204809</v>
      </c>
      <c r="H785" s="83">
        <v>8637.09</v>
      </c>
      <c r="I785" s="83">
        <v>337.40000000000003</v>
      </c>
      <c r="J785" s="83">
        <v>938.33999999999992</v>
      </c>
      <c r="K785" s="83">
        <v>106.69</v>
      </c>
      <c r="L785" s="163">
        <f t="shared" si="36"/>
        <v>-55.509999999999934</v>
      </c>
      <c r="M785" s="83">
        <v>9964.01</v>
      </c>
      <c r="N785">
        <f t="shared" si="38"/>
        <v>11449</v>
      </c>
    </row>
    <row r="786" spans="1:14">
      <c r="A786">
        <v>11450</v>
      </c>
      <c r="B786" s="83">
        <v>161218</v>
      </c>
      <c r="C786" s="83">
        <v>14242</v>
      </c>
      <c r="D786" s="83">
        <v>37240</v>
      </c>
      <c r="E786" s="83">
        <v>5438</v>
      </c>
      <c r="F786" s="85">
        <f t="shared" si="37"/>
        <v>67109</v>
      </c>
      <c r="G786" s="83">
        <v>285247</v>
      </c>
      <c r="H786" s="83">
        <v>11816.159299999998</v>
      </c>
      <c r="I786" s="83">
        <v>519.33449999999993</v>
      </c>
      <c r="J786" s="83">
        <v>1056.7037</v>
      </c>
      <c r="K786" s="83">
        <v>234.8794</v>
      </c>
      <c r="L786" s="163">
        <f t="shared" si="36"/>
        <v>1250.2306000000033</v>
      </c>
      <c r="M786" s="83">
        <v>14877.307500000001</v>
      </c>
      <c r="N786">
        <f t="shared" si="38"/>
        <v>11450</v>
      </c>
    </row>
    <row r="787" spans="1:14">
      <c r="A787">
        <v>11451</v>
      </c>
      <c r="B787" s="83">
        <v>95059</v>
      </c>
      <c r="C787" s="83">
        <v>7516</v>
      </c>
      <c r="D787" s="83">
        <v>20967</v>
      </c>
      <c r="E787" s="83">
        <v>2389</v>
      </c>
      <c r="F787" s="85">
        <f t="shared" si="37"/>
        <v>16003</v>
      </c>
      <c r="G787" s="83">
        <v>141934</v>
      </c>
      <c r="H787" s="83">
        <v>4496.04</v>
      </c>
      <c r="I787" s="83">
        <v>321.14</v>
      </c>
      <c r="J787" s="83">
        <v>519.8599999999999</v>
      </c>
      <c r="K787" s="83">
        <v>40.569999999999993</v>
      </c>
      <c r="L787" s="163">
        <f t="shared" si="36"/>
        <v>473.08000000000078</v>
      </c>
      <c r="M787" s="83">
        <v>5850.6900000000005</v>
      </c>
      <c r="N787">
        <f t="shared" si="38"/>
        <v>11451</v>
      </c>
    </row>
    <row r="788" spans="1:14" hidden="1">
      <c r="A788">
        <v>11452</v>
      </c>
      <c r="B788" s="83">
        <v>57732</v>
      </c>
      <c r="C788" s="83">
        <v>5193</v>
      </c>
      <c r="D788" s="83">
        <v>11022</v>
      </c>
      <c r="E788" s="83">
        <v>1412</v>
      </c>
      <c r="F788" s="85">
        <f t="shared" si="37"/>
        <v>22114</v>
      </c>
      <c r="G788" s="83">
        <v>97473</v>
      </c>
      <c r="H788" s="83">
        <v>1408.8665000000001</v>
      </c>
      <c r="I788" s="83">
        <v>47.682499999999997</v>
      </c>
      <c r="J788" s="83">
        <v>152.13410000000002</v>
      </c>
      <c r="K788" s="83">
        <v>16.305</v>
      </c>
      <c r="L788" s="163">
        <f t="shared" si="36"/>
        <v>56.810999999999844</v>
      </c>
      <c r="M788" s="83">
        <v>1681.7991</v>
      </c>
      <c r="N788">
        <f t="shared" si="38"/>
        <v>11452</v>
      </c>
    </row>
    <row r="789" spans="1:14" hidden="1">
      <c r="A789">
        <v>11453</v>
      </c>
      <c r="B789" s="83">
        <v>83693</v>
      </c>
      <c r="C789" s="83">
        <v>10211</v>
      </c>
      <c r="D789" s="83">
        <v>30457</v>
      </c>
      <c r="E789" s="83">
        <v>4761</v>
      </c>
      <c r="F789" s="85">
        <f t="shared" si="37"/>
        <v>24953</v>
      </c>
      <c r="G789" s="83">
        <v>154075</v>
      </c>
      <c r="H789" s="83">
        <v>3168.24</v>
      </c>
      <c r="I789" s="83">
        <v>216.63000000000002</v>
      </c>
      <c r="J789" s="83">
        <v>684.61</v>
      </c>
      <c r="K789" s="83">
        <v>139.66999999999999</v>
      </c>
      <c r="L789" s="163">
        <f t="shared" si="36"/>
        <v>1595.7600000000007</v>
      </c>
      <c r="M789" s="83">
        <v>5804.9100000000008</v>
      </c>
      <c r="N789">
        <f t="shared" si="38"/>
        <v>11453</v>
      </c>
    </row>
    <row r="790" spans="1:14" hidden="1">
      <c r="A790">
        <v>11454</v>
      </c>
      <c r="B790" s="83">
        <v>110248</v>
      </c>
      <c r="C790" s="83">
        <v>7735</v>
      </c>
      <c r="D790" s="83">
        <v>19126</v>
      </c>
      <c r="E790" s="83">
        <v>4316</v>
      </c>
      <c r="F790" s="85">
        <f t="shared" si="37"/>
        <v>-1465</v>
      </c>
      <c r="G790" s="83">
        <v>139960</v>
      </c>
      <c r="H790" s="83">
        <v>2621.5170000000003</v>
      </c>
      <c r="I790" s="83">
        <v>136.16979999999998</v>
      </c>
      <c r="J790" s="83">
        <v>337.40610000000004</v>
      </c>
      <c r="K790" s="83">
        <v>55.934299999999993</v>
      </c>
      <c r="L790" s="163">
        <f t="shared" si="36"/>
        <v>235.61269999999979</v>
      </c>
      <c r="M790" s="83">
        <v>3386.6399000000001</v>
      </c>
      <c r="N790">
        <f t="shared" si="38"/>
        <v>11454</v>
      </c>
    </row>
    <row r="791" spans="1:14" hidden="1">
      <c r="A791">
        <v>11455</v>
      </c>
      <c r="B791" s="83">
        <v>91722</v>
      </c>
      <c r="C791" s="83">
        <v>5781</v>
      </c>
      <c r="D791" s="83">
        <v>18754</v>
      </c>
      <c r="E791" s="83">
        <v>2221</v>
      </c>
      <c r="F791" s="85">
        <f t="shared" si="37"/>
        <v>34224</v>
      </c>
      <c r="G791" s="83">
        <v>152702</v>
      </c>
      <c r="H791" s="83">
        <v>3460.9449999999997</v>
      </c>
      <c r="I791" s="83">
        <v>129.1473</v>
      </c>
      <c r="J791" s="83">
        <v>295.37780000000004</v>
      </c>
      <c r="K791" s="83">
        <v>28.726799999999997</v>
      </c>
      <c r="L791" s="163">
        <f t="shared" si="36"/>
        <v>141.14820000000165</v>
      </c>
      <c r="M791" s="83">
        <v>4055.3451000000014</v>
      </c>
      <c r="N791">
        <f t="shared" si="38"/>
        <v>11455</v>
      </c>
    </row>
    <row r="792" spans="1:14" hidden="1">
      <c r="A792">
        <v>11456</v>
      </c>
      <c r="B792" s="83">
        <v>122487</v>
      </c>
      <c r="C792" s="83">
        <v>12010</v>
      </c>
      <c r="D792" s="83">
        <v>29171</v>
      </c>
      <c r="E792" s="83">
        <v>5015</v>
      </c>
      <c r="F792" s="85">
        <f t="shared" si="37"/>
        <v>13379</v>
      </c>
      <c r="G792" s="83">
        <v>182062</v>
      </c>
      <c r="H792" s="83">
        <v>4130.2851000000001</v>
      </c>
      <c r="I792" s="83">
        <v>160.65539999999999</v>
      </c>
      <c r="J792" s="83">
        <v>1093.0087000000001</v>
      </c>
      <c r="K792" s="83">
        <v>108.04710000000001</v>
      </c>
      <c r="L792" s="163">
        <f t="shared" si="36"/>
        <v>352.10219999999981</v>
      </c>
      <c r="M792" s="83">
        <v>5844.0985000000001</v>
      </c>
      <c r="N792">
        <f t="shared" si="38"/>
        <v>11456</v>
      </c>
    </row>
    <row r="793" spans="1:14" hidden="1">
      <c r="A793">
        <v>11457</v>
      </c>
      <c r="B793" s="83">
        <v>96098</v>
      </c>
      <c r="C793" s="83">
        <v>5317</v>
      </c>
      <c r="D793" s="83">
        <v>24641</v>
      </c>
      <c r="E793" s="83">
        <v>2975</v>
      </c>
      <c r="F793" s="85">
        <f t="shared" si="37"/>
        <v>6406</v>
      </c>
      <c r="G793" s="83">
        <v>135437</v>
      </c>
      <c r="H793" s="83">
        <v>4243.6953999999996</v>
      </c>
      <c r="I793" s="83">
        <v>225.9135</v>
      </c>
      <c r="J793" s="83">
        <v>628.46269999999993</v>
      </c>
      <c r="K793" s="83">
        <v>66.613500000000002</v>
      </c>
      <c r="L793" s="163">
        <f t="shared" si="36"/>
        <v>46.371700000000757</v>
      </c>
      <c r="M793" s="83">
        <v>5211.0568000000003</v>
      </c>
      <c r="N793">
        <f t="shared" si="38"/>
        <v>11457</v>
      </c>
    </row>
    <row r="794" spans="1:14" hidden="1">
      <c r="A794">
        <v>11458</v>
      </c>
      <c r="B794" s="83">
        <v>90084</v>
      </c>
      <c r="C794" s="83">
        <v>7582</v>
      </c>
      <c r="D794" s="83">
        <v>15548</v>
      </c>
      <c r="E794" s="83">
        <v>1385</v>
      </c>
      <c r="F794" s="85">
        <f t="shared" si="37"/>
        <v>8345</v>
      </c>
      <c r="G794" s="83">
        <v>122944</v>
      </c>
      <c r="H794" s="83">
        <v>2099.6525000000001</v>
      </c>
      <c r="I794" s="83">
        <v>70.782799999999995</v>
      </c>
      <c r="J794" s="83">
        <v>200.5558</v>
      </c>
      <c r="K794" s="83">
        <v>21.5672</v>
      </c>
      <c r="L794" s="163">
        <f t="shared" si="36"/>
        <v>561.84810000000027</v>
      </c>
      <c r="M794" s="83">
        <v>2954.4064000000003</v>
      </c>
      <c r="N794">
        <f t="shared" si="38"/>
        <v>11458</v>
      </c>
    </row>
    <row r="795" spans="1:14" hidden="1">
      <c r="A795">
        <v>11459</v>
      </c>
      <c r="B795" s="83">
        <v>109128</v>
      </c>
      <c r="C795" s="83">
        <v>11369</v>
      </c>
      <c r="D795" s="83">
        <v>15995</v>
      </c>
      <c r="E795" s="83">
        <v>2854</v>
      </c>
      <c r="F795" s="85">
        <f t="shared" si="37"/>
        <v>12634</v>
      </c>
      <c r="G795" s="83">
        <v>151980</v>
      </c>
      <c r="H795" s="83">
        <v>3436.5694999999996</v>
      </c>
      <c r="I795" s="83">
        <v>172.11710000000002</v>
      </c>
      <c r="J795" s="83">
        <v>413.54170000000005</v>
      </c>
      <c r="K795" s="83">
        <v>63.585400000000007</v>
      </c>
      <c r="L795" s="163">
        <f t="shared" si="36"/>
        <v>355.80640000000039</v>
      </c>
      <c r="M795" s="83">
        <v>4441.6201000000001</v>
      </c>
      <c r="N795">
        <f t="shared" si="38"/>
        <v>11459</v>
      </c>
    </row>
    <row r="796" spans="1:14" hidden="1">
      <c r="A796">
        <v>11460</v>
      </c>
      <c r="B796" s="83">
        <v>89741</v>
      </c>
      <c r="C796" s="83">
        <v>2876</v>
      </c>
      <c r="D796" s="83">
        <v>13416</v>
      </c>
      <c r="E796" s="83">
        <v>2636</v>
      </c>
      <c r="F796" s="85">
        <f t="shared" si="37"/>
        <v>7677</v>
      </c>
      <c r="G796" s="83">
        <v>116346</v>
      </c>
      <c r="H796" s="83">
        <v>3313.5561000000002</v>
      </c>
      <c r="I796" s="83">
        <v>87.404299999999992</v>
      </c>
      <c r="J796" s="83">
        <v>370.51659999999993</v>
      </c>
      <c r="K796" s="83">
        <v>50.373699999999999</v>
      </c>
      <c r="L796" s="163">
        <f t="shared" si="36"/>
        <v>41.133099999999828</v>
      </c>
      <c r="M796" s="83">
        <v>3862.9838</v>
      </c>
      <c r="N796">
        <f t="shared" si="38"/>
        <v>11460</v>
      </c>
    </row>
    <row r="797" spans="1:14" hidden="1">
      <c r="A797">
        <v>11461</v>
      </c>
      <c r="B797" s="83">
        <v>84686</v>
      </c>
      <c r="C797" s="83">
        <v>3053</v>
      </c>
      <c r="D797" s="83">
        <v>22858</v>
      </c>
      <c r="E797" s="83">
        <v>2431</v>
      </c>
      <c r="F797" s="85">
        <f t="shared" si="37"/>
        <v>3336</v>
      </c>
      <c r="G797" s="83">
        <v>116364</v>
      </c>
      <c r="H797" s="83">
        <v>3384.7367999999992</v>
      </c>
      <c r="I797" s="83">
        <v>71.499599999999987</v>
      </c>
      <c r="J797" s="83">
        <v>126.02909999999999</v>
      </c>
      <c r="K797" s="83">
        <v>0</v>
      </c>
      <c r="L797" s="163">
        <f t="shared" si="36"/>
        <v>236.3802000000004</v>
      </c>
      <c r="M797" s="83">
        <v>3818.6456999999996</v>
      </c>
      <c r="N797">
        <f t="shared" si="38"/>
        <v>11461</v>
      </c>
    </row>
    <row r="798" spans="1:14" hidden="1">
      <c r="A798">
        <v>11464</v>
      </c>
      <c r="B798" s="83">
        <v>33322</v>
      </c>
      <c r="C798" s="83">
        <v>1234</v>
      </c>
      <c r="D798" s="83">
        <v>3743</v>
      </c>
      <c r="E798" s="83">
        <v>382</v>
      </c>
      <c r="F798" s="85">
        <f t="shared" si="37"/>
        <v>2040</v>
      </c>
      <c r="G798" s="83">
        <v>40721</v>
      </c>
      <c r="H798" s="83">
        <v>709.20399999999995</v>
      </c>
      <c r="I798" s="83">
        <v>8.9540000000000006</v>
      </c>
      <c r="J798" s="83">
        <v>49.655999999999999</v>
      </c>
      <c r="K798" s="83">
        <v>5.1609999999999996</v>
      </c>
      <c r="L798" s="163">
        <f t="shared" si="36"/>
        <v>7.0510000000000037</v>
      </c>
      <c r="M798" s="83">
        <v>780.02599999999995</v>
      </c>
      <c r="N798">
        <f t="shared" si="38"/>
        <v>11464</v>
      </c>
    </row>
    <row r="799" spans="1:14" hidden="1">
      <c r="A799">
        <v>11602</v>
      </c>
      <c r="B799" s="83">
        <v>42652</v>
      </c>
      <c r="C799" s="83">
        <v>2504</v>
      </c>
      <c r="D799" s="83">
        <v>3898</v>
      </c>
      <c r="E799" s="83">
        <v>549</v>
      </c>
      <c r="F799" s="85">
        <f t="shared" si="37"/>
        <v>0</v>
      </c>
      <c r="G799" s="83">
        <v>49603</v>
      </c>
      <c r="H799" s="83">
        <v>1103.4058</v>
      </c>
      <c r="I799" s="83">
        <v>32.271999999999998</v>
      </c>
      <c r="J799" s="83">
        <v>49.788300000000007</v>
      </c>
      <c r="K799" s="83">
        <v>9.8774000000000015</v>
      </c>
      <c r="L799" s="163">
        <f t="shared" si="36"/>
        <v>-5.6843418860808015E-14</v>
      </c>
      <c r="M799" s="83">
        <v>1195.3434999999999</v>
      </c>
      <c r="N799">
        <f t="shared" si="38"/>
        <v>11602</v>
      </c>
    </row>
    <row r="800" spans="1:14" hidden="1">
      <c r="A800">
        <v>11608</v>
      </c>
      <c r="B800" s="83">
        <v>52453</v>
      </c>
      <c r="C800" s="83">
        <v>2665</v>
      </c>
      <c r="D800" s="83">
        <v>4521</v>
      </c>
      <c r="E800" s="83">
        <v>854</v>
      </c>
      <c r="F800" s="85">
        <f t="shared" si="37"/>
        <v>13648</v>
      </c>
      <c r="G800" s="83">
        <v>74141</v>
      </c>
      <c r="H800" s="83">
        <v>1120.3933999999999</v>
      </c>
      <c r="I800" s="83">
        <v>26.788600000000002</v>
      </c>
      <c r="J800" s="83">
        <v>76.795100000000005</v>
      </c>
      <c r="K800" s="83">
        <v>13.0518</v>
      </c>
      <c r="L800" s="163">
        <f t="shared" si="36"/>
        <v>30.980500000000205</v>
      </c>
      <c r="M800" s="83">
        <v>1268.0094000000001</v>
      </c>
      <c r="N800">
        <f t="shared" si="38"/>
        <v>11608</v>
      </c>
    </row>
    <row r="801" spans="1:14" hidden="1">
      <c r="A801">
        <v>11619</v>
      </c>
      <c r="B801" s="83">
        <v>51849</v>
      </c>
      <c r="C801" s="83">
        <v>2698</v>
      </c>
      <c r="D801" s="83">
        <v>6903</v>
      </c>
      <c r="E801" s="83">
        <v>937</v>
      </c>
      <c r="F801" s="85">
        <f t="shared" si="37"/>
        <v>9665</v>
      </c>
      <c r="G801" s="83">
        <v>72052</v>
      </c>
      <c r="H801" s="83">
        <v>1002.0575000000001</v>
      </c>
      <c r="I801" s="83">
        <v>33.543100000000003</v>
      </c>
      <c r="J801" s="83">
        <v>110.29979999999999</v>
      </c>
      <c r="K801" s="83">
        <v>13.8811</v>
      </c>
      <c r="L801" s="163">
        <f t="shared" si="36"/>
        <v>95.945899999999639</v>
      </c>
      <c r="M801" s="83">
        <v>1255.7273999999998</v>
      </c>
      <c r="N801">
        <f t="shared" si="38"/>
        <v>11619</v>
      </c>
    </row>
    <row r="802" spans="1:14" hidden="1">
      <c r="A802">
        <v>11625</v>
      </c>
      <c r="B802" s="83">
        <v>10857</v>
      </c>
      <c r="C802" s="83">
        <v>595</v>
      </c>
      <c r="D802" s="83">
        <v>733</v>
      </c>
      <c r="E802" s="83">
        <v>49</v>
      </c>
      <c r="F802" s="85">
        <f t="shared" si="37"/>
        <v>8891</v>
      </c>
      <c r="G802" s="83">
        <v>21125</v>
      </c>
      <c r="H802" s="83">
        <v>110.70920000000001</v>
      </c>
      <c r="I802" s="83">
        <v>14.788399999999999</v>
      </c>
      <c r="J802" s="83">
        <v>16.055099999999999</v>
      </c>
      <c r="K802" s="83">
        <v>4.3889999999999993</v>
      </c>
      <c r="L802" s="163">
        <f t="shared" si="36"/>
        <v>1388.2079000000001</v>
      </c>
      <c r="M802" s="83">
        <v>1534.1496</v>
      </c>
      <c r="N802">
        <f t="shared" si="38"/>
        <v>11625</v>
      </c>
    </row>
    <row r="803" spans="1:14" hidden="1">
      <c r="A803">
        <v>11631</v>
      </c>
      <c r="B803" s="83">
        <v>51570</v>
      </c>
      <c r="C803" s="83">
        <v>4842</v>
      </c>
      <c r="D803" s="83">
        <v>4849</v>
      </c>
      <c r="E803" s="83">
        <v>344</v>
      </c>
      <c r="F803" s="85">
        <f t="shared" si="37"/>
        <v>3700</v>
      </c>
      <c r="G803" s="83">
        <v>65305</v>
      </c>
      <c r="H803" s="83">
        <v>1245.6176</v>
      </c>
      <c r="I803" s="83">
        <v>59.985399999999998</v>
      </c>
      <c r="J803" s="83">
        <v>83.914299999999997</v>
      </c>
      <c r="K803" s="83">
        <v>10.513500000000001</v>
      </c>
      <c r="L803" s="163">
        <f t="shared" si="36"/>
        <v>27.435799999999936</v>
      </c>
      <c r="M803" s="83">
        <v>1427.4666</v>
      </c>
      <c r="N803">
        <f t="shared" si="38"/>
        <v>11631</v>
      </c>
    </row>
    <row r="804" spans="1:14" hidden="1">
      <c r="A804">
        <v>11643</v>
      </c>
      <c r="B804" s="83">
        <v>32461</v>
      </c>
      <c r="C804" s="83">
        <v>2001</v>
      </c>
      <c r="D804" s="83">
        <v>1682</v>
      </c>
      <c r="E804" s="83">
        <v>333</v>
      </c>
      <c r="F804" s="85">
        <f t="shared" si="37"/>
        <v>5921</v>
      </c>
      <c r="G804" s="83">
        <v>42398</v>
      </c>
      <c r="H804" s="83">
        <v>725.62679999999978</v>
      </c>
      <c r="I804" s="83">
        <v>9.3045000000000009</v>
      </c>
      <c r="J804" s="83">
        <v>14.485700000000001</v>
      </c>
      <c r="K804" s="83">
        <v>0</v>
      </c>
      <c r="L804" s="163">
        <f t="shared" si="36"/>
        <v>129.64750000000018</v>
      </c>
      <c r="M804" s="83">
        <v>879.06449999999995</v>
      </c>
      <c r="N804">
        <f t="shared" si="38"/>
        <v>11643</v>
      </c>
    </row>
    <row r="805" spans="1:14" hidden="1">
      <c r="A805">
        <v>11654</v>
      </c>
      <c r="B805" s="83">
        <v>36149</v>
      </c>
      <c r="C805" s="83">
        <v>2223</v>
      </c>
      <c r="D805" s="83">
        <v>3517</v>
      </c>
      <c r="E805" s="83">
        <v>273</v>
      </c>
      <c r="F805" s="85">
        <f t="shared" si="37"/>
        <v>9529</v>
      </c>
      <c r="G805" s="83">
        <v>51691</v>
      </c>
      <c r="H805" s="83">
        <v>1298.4100999999996</v>
      </c>
      <c r="I805" s="83">
        <v>65.953800000000001</v>
      </c>
      <c r="J805" s="83">
        <v>126.8794</v>
      </c>
      <c r="K805" s="83">
        <v>6.8044999999999991</v>
      </c>
      <c r="L805" s="163">
        <f t="shared" si="36"/>
        <v>252.45270000000025</v>
      </c>
      <c r="M805" s="83">
        <v>1750.5004999999999</v>
      </c>
      <c r="N805">
        <f t="shared" si="38"/>
        <v>11654</v>
      </c>
    </row>
    <row r="806" spans="1:14" hidden="1">
      <c r="A806">
        <v>11660</v>
      </c>
      <c r="B806" s="83">
        <v>44163</v>
      </c>
      <c r="C806" s="83">
        <v>1612</v>
      </c>
      <c r="D806" s="83">
        <v>6900</v>
      </c>
      <c r="E806" s="83">
        <v>1139</v>
      </c>
      <c r="F806" s="85">
        <f t="shared" si="37"/>
        <v>2537</v>
      </c>
      <c r="G806" s="83">
        <v>56351</v>
      </c>
      <c r="H806" s="83">
        <v>468</v>
      </c>
      <c r="I806" s="83">
        <v>16</v>
      </c>
      <c r="J806" s="83">
        <v>83</v>
      </c>
      <c r="K806" s="83">
        <v>10</v>
      </c>
      <c r="L806" s="163">
        <f t="shared" si="36"/>
        <v>20</v>
      </c>
      <c r="M806" s="83">
        <v>597</v>
      </c>
      <c r="N806">
        <f t="shared" si="38"/>
        <v>11660</v>
      </c>
    </row>
    <row r="807" spans="1:14" hidden="1">
      <c r="A807">
        <v>12275</v>
      </c>
      <c r="B807" s="83">
        <v>72560</v>
      </c>
      <c r="C807" s="83">
        <v>16216</v>
      </c>
      <c r="D807" s="83">
        <v>13429</v>
      </c>
      <c r="E807" s="83">
        <v>2551</v>
      </c>
      <c r="F807" s="85">
        <f t="shared" si="37"/>
        <v>19902</v>
      </c>
      <c r="G807" s="83">
        <v>124658</v>
      </c>
      <c r="H807" s="83">
        <v>6125.2847000000002</v>
      </c>
      <c r="I807" s="83">
        <v>601808.96230000001</v>
      </c>
      <c r="J807" s="83">
        <v>502.78610000000003</v>
      </c>
      <c r="K807" s="83">
        <v>83.502800000000008</v>
      </c>
      <c r="L807" s="163">
        <f t="shared" si="36"/>
        <v>-600676.58310000005</v>
      </c>
      <c r="M807" s="83">
        <v>7843.9528</v>
      </c>
      <c r="N807">
        <f t="shared" si="38"/>
        <v>12275</v>
      </c>
    </row>
    <row r="808" spans="1:14" hidden="1">
      <c r="A808">
        <v>13747</v>
      </c>
      <c r="B808" s="83">
        <v>29246</v>
      </c>
      <c r="C808" s="83">
        <v>4643</v>
      </c>
      <c r="D808" s="83">
        <v>2532</v>
      </c>
      <c r="E808" s="83">
        <v>235</v>
      </c>
      <c r="F808" s="85">
        <f t="shared" si="37"/>
        <v>-3375</v>
      </c>
      <c r="G808" s="83">
        <v>33281</v>
      </c>
      <c r="H808" s="83">
        <v>265.73</v>
      </c>
      <c r="I808" s="83">
        <v>10.93</v>
      </c>
      <c r="J808" s="83">
        <v>36.22</v>
      </c>
      <c r="K808" s="83">
        <v>0.93</v>
      </c>
      <c r="L808" s="163">
        <f t="shared" si="36"/>
        <v>-21.320000000000007</v>
      </c>
      <c r="M808" s="83">
        <v>292.49</v>
      </c>
      <c r="N808">
        <f t="shared" si="38"/>
        <v>13747</v>
      </c>
    </row>
    <row r="809" spans="1:14" hidden="1">
      <c r="A809">
        <v>13806</v>
      </c>
      <c r="B809" s="83">
        <v>37333</v>
      </c>
      <c r="C809" s="83">
        <v>912</v>
      </c>
      <c r="D809" s="83">
        <v>2671</v>
      </c>
      <c r="E809" s="83">
        <v>70</v>
      </c>
      <c r="F809" s="85">
        <f t="shared" si="37"/>
        <v>735</v>
      </c>
      <c r="G809" s="83">
        <v>41721</v>
      </c>
      <c r="H809" s="83">
        <v>954.48779999999999</v>
      </c>
      <c r="I809" s="83">
        <v>19.093200000000003</v>
      </c>
      <c r="J809" s="83">
        <v>15.305500000000002</v>
      </c>
      <c r="K809" s="83">
        <v>0.54490000000000005</v>
      </c>
      <c r="L809" s="163">
        <f t="shared" si="36"/>
        <v>12.609800000000005</v>
      </c>
      <c r="M809" s="83">
        <v>1002.0412</v>
      </c>
      <c r="N809">
        <f t="shared" si="38"/>
        <v>13806</v>
      </c>
    </row>
    <row r="810" spans="1:14" hidden="1">
      <c r="A810">
        <v>13816</v>
      </c>
      <c r="B810" s="83">
        <v>25811</v>
      </c>
      <c r="C810" s="83">
        <v>4748</v>
      </c>
      <c r="D810" s="83">
        <v>1787</v>
      </c>
      <c r="E810" s="83">
        <v>138</v>
      </c>
      <c r="F810" s="85">
        <f t="shared" si="37"/>
        <v>-4398</v>
      </c>
      <c r="G810" s="83">
        <v>28086</v>
      </c>
      <c r="H810" s="83">
        <v>285.82189999999997</v>
      </c>
      <c r="I810" s="83">
        <v>70.832600000000014</v>
      </c>
      <c r="J810" s="83">
        <v>12.095100000000002</v>
      </c>
      <c r="K810" s="83">
        <v>0</v>
      </c>
      <c r="L810" s="163">
        <f t="shared" si="36"/>
        <v>129.02850000000007</v>
      </c>
      <c r="M810" s="83">
        <v>497.77810000000005</v>
      </c>
      <c r="N810">
        <f t="shared" si="38"/>
        <v>13816</v>
      </c>
    </row>
    <row r="811" spans="1:14" hidden="1">
      <c r="A811">
        <v>13817</v>
      </c>
      <c r="B811" s="83">
        <v>69999</v>
      </c>
      <c r="C811" s="83">
        <v>5181</v>
      </c>
      <c r="D811" s="83">
        <v>5145</v>
      </c>
      <c r="E811" s="83">
        <v>840</v>
      </c>
      <c r="F811" s="85">
        <f t="shared" si="37"/>
        <v>7474</v>
      </c>
      <c r="G811" s="83">
        <v>88639</v>
      </c>
      <c r="H811" s="83">
        <v>1149.8400000000001</v>
      </c>
      <c r="I811" s="83">
        <v>50.555499999999995</v>
      </c>
      <c r="J811" s="83">
        <v>48.2637</v>
      </c>
      <c r="K811" s="83">
        <v>9.4816000000000003</v>
      </c>
      <c r="L811" s="163">
        <f t="shared" si="36"/>
        <v>85.563299999999785</v>
      </c>
      <c r="M811" s="83">
        <v>1343.7040999999999</v>
      </c>
      <c r="N811">
        <f t="shared" si="38"/>
        <v>13817</v>
      </c>
    </row>
    <row r="812" spans="1:14" hidden="1">
      <c r="A812">
        <v>13818</v>
      </c>
      <c r="B812" s="83">
        <v>54255</v>
      </c>
      <c r="C812" s="83">
        <v>1604</v>
      </c>
      <c r="D812" s="83">
        <v>4127</v>
      </c>
      <c r="E812" s="83">
        <v>387</v>
      </c>
      <c r="F812" s="85">
        <f t="shared" si="37"/>
        <v>3019</v>
      </c>
      <c r="G812" s="83">
        <v>63392</v>
      </c>
      <c r="H812" s="83">
        <v>1232.5133000000001</v>
      </c>
      <c r="I812" s="83">
        <v>21.573499999999999</v>
      </c>
      <c r="J812" s="83">
        <v>66.650300000000001</v>
      </c>
      <c r="K812" s="83">
        <v>12.780299999999999</v>
      </c>
      <c r="L812" s="163">
        <f t="shared" si="36"/>
        <v>126.63779999999987</v>
      </c>
      <c r="M812" s="83">
        <v>1460.1551999999999</v>
      </c>
      <c r="N812">
        <f t="shared" si="38"/>
        <v>13818</v>
      </c>
    </row>
    <row r="813" spans="1:14" hidden="1">
      <c r="A813">
        <v>13819</v>
      </c>
      <c r="B813" s="83">
        <v>60395</v>
      </c>
      <c r="C813" s="83">
        <v>9147</v>
      </c>
      <c r="D813" s="83">
        <v>20324</v>
      </c>
      <c r="E813" s="83">
        <v>2023</v>
      </c>
      <c r="F813" s="85">
        <f t="shared" si="37"/>
        <v>14817</v>
      </c>
      <c r="G813" s="83">
        <v>106706</v>
      </c>
      <c r="H813" s="83">
        <v>649.65789999999993</v>
      </c>
      <c r="I813" s="83">
        <v>41.7592</v>
      </c>
      <c r="J813" s="83">
        <v>116.4798</v>
      </c>
      <c r="K813" s="83">
        <v>10.739999999999998</v>
      </c>
      <c r="L813" s="163">
        <f t="shared" si="36"/>
        <v>29.098000000000123</v>
      </c>
      <c r="M813" s="83">
        <v>847.73490000000004</v>
      </c>
      <c r="N813">
        <f t="shared" si="38"/>
        <v>13819</v>
      </c>
    </row>
    <row r="814" spans="1:14" hidden="1">
      <c r="A814">
        <v>14132</v>
      </c>
      <c r="B814" s="83">
        <v>39040</v>
      </c>
      <c r="C814" s="83">
        <v>3211</v>
      </c>
      <c r="D814" s="83">
        <v>4529</v>
      </c>
      <c r="E814" s="83">
        <v>829</v>
      </c>
      <c r="F814" s="85">
        <f t="shared" si="37"/>
        <v>2898</v>
      </c>
      <c r="G814" s="83">
        <v>50507</v>
      </c>
      <c r="H814" s="83">
        <v>1321.2628000000002</v>
      </c>
      <c r="I814" s="83">
        <v>67.921199999999999</v>
      </c>
      <c r="J814" s="83">
        <v>108.87269999999999</v>
      </c>
      <c r="K814" s="83">
        <v>22.180199999999999</v>
      </c>
      <c r="L814" s="163">
        <f t="shared" si="36"/>
        <v>451.66409999999985</v>
      </c>
      <c r="M814" s="83">
        <v>1971.9010000000001</v>
      </c>
      <c r="N814">
        <f t="shared" si="38"/>
        <v>14132</v>
      </c>
    </row>
    <row r="815" spans="1:14">
      <c r="A815">
        <v>14133</v>
      </c>
      <c r="B815" s="83">
        <v>69892</v>
      </c>
      <c r="C815" s="83">
        <v>2924</v>
      </c>
      <c r="D815" s="83">
        <v>4613</v>
      </c>
      <c r="E815" s="83">
        <v>1373</v>
      </c>
      <c r="F815" s="85">
        <f t="shared" si="37"/>
        <v>4757</v>
      </c>
      <c r="G815" s="83">
        <v>83559</v>
      </c>
      <c r="H815" s="83">
        <v>1657.1999999999998</v>
      </c>
      <c r="I815" s="83">
        <v>44.07</v>
      </c>
      <c r="J815" s="83">
        <v>122.20000000000002</v>
      </c>
      <c r="K815" s="83">
        <v>24.19</v>
      </c>
      <c r="L815" s="163">
        <f t="shared" si="36"/>
        <v>61.610000000000156</v>
      </c>
      <c r="M815" s="83">
        <v>1909.27</v>
      </c>
      <c r="N815">
        <f t="shared" si="38"/>
        <v>14133</v>
      </c>
    </row>
    <row r="816" spans="1:14" hidden="1">
      <c r="A816">
        <v>14135</v>
      </c>
      <c r="B816" s="83">
        <v>40699</v>
      </c>
      <c r="C816" s="83">
        <v>2824</v>
      </c>
      <c r="D816" s="83">
        <v>6438</v>
      </c>
      <c r="E816" s="83">
        <v>1241</v>
      </c>
      <c r="F816" s="85">
        <f t="shared" si="37"/>
        <v>-474</v>
      </c>
      <c r="G816" s="83">
        <v>50728</v>
      </c>
      <c r="H816" s="83">
        <v>1157.9177</v>
      </c>
      <c r="I816" s="83">
        <v>43.684500000000007</v>
      </c>
      <c r="J816" s="83">
        <v>85.701599999999999</v>
      </c>
      <c r="K816" s="83">
        <v>8.970600000000001</v>
      </c>
      <c r="L816" s="163">
        <f t="shared" si="36"/>
        <v>69.263600000000025</v>
      </c>
      <c r="M816" s="83">
        <v>1365.538</v>
      </c>
      <c r="N816">
        <f t="shared" si="38"/>
        <v>14135</v>
      </c>
    </row>
    <row r="817" spans="1:14" hidden="1">
      <c r="A817">
        <v>14136</v>
      </c>
      <c r="B817" s="83">
        <v>11770</v>
      </c>
      <c r="C817" s="83">
        <v>510</v>
      </c>
      <c r="D817" s="83">
        <v>1762</v>
      </c>
      <c r="E817" s="83">
        <v>310</v>
      </c>
      <c r="F817" s="85">
        <f t="shared" si="37"/>
        <v>3021</v>
      </c>
      <c r="G817" s="83">
        <v>17373</v>
      </c>
      <c r="H817" s="83">
        <v>230.33799999999997</v>
      </c>
      <c r="I817" s="83">
        <v>3.2480000000000002</v>
      </c>
      <c r="J817" s="83">
        <v>12.3384</v>
      </c>
      <c r="K817" s="83">
        <v>2.9290000000000003</v>
      </c>
      <c r="L817" s="163">
        <f t="shared" si="36"/>
        <v>56.49959999999998</v>
      </c>
      <c r="M817" s="83">
        <v>305.35299999999995</v>
      </c>
      <c r="N817">
        <f t="shared" si="38"/>
        <v>14136</v>
      </c>
    </row>
    <row r="818" spans="1:14" hidden="1">
      <c r="A818">
        <v>14138</v>
      </c>
      <c r="B818" s="83">
        <v>60847</v>
      </c>
      <c r="C818" s="83">
        <v>15399</v>
      </c>
      <c r="D818" s="83">
        <v>10712</v>
      </c>
      <c r="E818" s="83">
        <v>1067</v>
      </c>
      <c r="F818" s="85">
        <f t="shared" si="37"/>
        <v>21627</v>
      </c>
      <c r="G818" s="83">
        <v>109652</v>
      </c>
      <c r="H818" s="83">
        <v>1674.24</v>
      </c>
      <c r="I818" s="83">
        <v>149.25</v>
      </c>
      <c r="J818" s="83">
        <v>176.01</v>
      </c>
      <c r="K818" s="83">
        <v>17.28</v>
      </c>
      <c r="L818" s="163">
        <f t="shared" si="36"/>
        <v>249.81999999999991</v>
      </c>
      <c r="M818" s="83">
        <v>2266.6</v>
      </c>
      <c r="N818">
        <f t="shared" si="38"/>
        <v>14138</v>
      </c>
    </row>
    <row r="819" spans="1:14" hidden="1">
      <c r="A819">
        <v>14139</v>
      </c>
      <c r="B819" s="83">
        <v>43388</v>
      </c>
      <c r="C819" s="83">
        <v>2913</v>
      </c>
      <c r="D819" s="83">
        <v>9426</v>
      </c>
      <c r="E819" s="83">
        <v>1242</v>
      </c>
      <c r="F819" s="85">
        <f t="shared" si="37"/>
        <v>8739</v>
      </c>
      <c r="G819" s="83">
        <v>65708</v>
      </c>
      <c r="H819" s="83">
        <v>1012.0592</v>
      </c>
      <c r="I819" s="83">
        <v>49.504300000000001</v>
      </c>
      <c r="J819" s="83">
        <v>221.74620000000002</v>
      </c>
      <c r="K819" s="83">
        <v>18.329900000000002</v>
      </c>
      <c r="L819" s="163">
        <f t="shared" si="36"/>
        <v>77.703999999999866</v>
      </c>
      <c r="M819" s="83">
        <v>1379.3435999999999</v>
      </c>
      <c r="N819">
        <f t="shared" si="38"/>
        <v>14139</v>
      </c>
    </row>
    <row r="820" spans="1:14" hidden="1">
      <c r="A820">
        <v>14697</v>
      </c>
      <c r="B820" s="83">
        <v>27932</v>
      </c>
      <c r="C820" s="83">
        <v>5796</v>
      </c>
      <c r="D820" s="83">
        <v>3047</v>
      </c>
      <c r="E820" s="83">
        <v>346</v>
      </c>
      <c r="F820" s="85">
        <f t="shared" si="37"/>
        <v>0</v>
      </c>
      <c r="G820" s="83">
        <v>37121</v>
      </c>
      <c r="H820" s="83">
        <v>0</v>
      </c>
      <c r="I820" s="83">
        <v>0</v>
      </c>
      <c r="J820" s="83">
        <v>0</v>
      </c>
      <c r="K820" s="83">
        <v>0</v>
      </c>
      <c r="L820" s="163">
        <f t="shared" si="36"/>
        <v>0</v>
      </c>
      <c r="M820" s="83">
        <v>0</v>
      </c>
      <c r="N820">
        <f t="shared" si="38"/>
        <v>14697</v>
      </c>
    </row>
    <row r="821" spans="1:14" hidden="1">
      <c r="A821">
        <v>14834</v>
      </c>
      <c r="B821" s="83">
        <v>10445</v>
      </c>
      <c r="C821" s="83">
        <v>2442</v>
      </c>
      <c r="D821" s="83">
        <v>920</v>
      </c>
      <c r="E821" s="83">
        <v>0</v>
      </c>
      <c r="F821" s="85">
        <f t="shared" si="37"/>
        <v>0</v>
      </c>
      <c r="G821" s="83">
        <v>13807</v>
      </c>
      <c r="H821" s="83">
        <v>0</v>
      </c>
      <c r="I821" s="83">
        <v>0</v>
      </c>
      <c r="J821" s="83">
        <v>0</v>
      </c>
      <c r="K821" s="83">
        <v>0</v>
      </c>
      <c r="L821" s="163">
        <f t="shared" si="36"/>
        <v>0</v>
      </c>
      <c r="M821" s="83">
        <v>0</v>
      </c>
      <c r="N821">
        <f t="shared" si="38"/>
        <v>14834</v>
      </c>
    </row>
    <row r="822" spans="1:14" hidden="1">
      <c r="A822">
        <v>15010</v>
      </c>
      <c r="B822" s="83">
        <v>42227</v>
      </c>
      <c r="C822" s="83">
        <v>1660</v>
      </c>
      <c r="D822" s="83">
        <v>4776</v>
      </c>
      <c r="E822" s="83">
        <v>438</v>
      </c>
      <c r="F822" s="85">
        <f t="shared" si="37"/>
        <v>3329</v>
      </c>
      <c r="G822" s="83">
        <v>52430</v>
      </c>
      <c r="H822" s="83">
        <v>1120.1300000000001</v>
      </c>
      <c r="I822" s="83">
        <v>17.48</v>
      </c>
      <c r="J822" s="83">
        <v>86.679999999999993</v>
      </c>
      <c r="K822" s="83">
        <v>2.4500000000000002</v>
      </c>
      <c r="L822" s="163">
        <f t="shared" si="36"/>
        <v>143.15000000000003</v>
      </c>
      <c r="M822" s="83">
        <v>1369.89</v>
      </c>
      <c r="N822">
        <f t="shared" si="38"/>
        <v>15010</v>
      </c>
    </row>
    <row r="823" spans="1:14" hidden="1">
      <c r="A823">
        <v>15012</v>
      </c>
      <c r="B823" s="83">
        <v>112224</v>
      </c>
      <c r="C823" s="83">
        <v>13213</v>
      </c>
      <c r="D823" s="83">
        <v>18520</v>
      </c>
      <c r="E823" s="83">
        <v>402</v>
      </c>
      <c r="F823" s="85">
        <f t="shared" si="37"/>
        <v>8350</v>
      </c>
      <c r="G823" s="83">
        <v>152709</v>
      </c>
      <c r="H823" s="83">
        <v>1890.0924</v>
      </c>
      <c r="I823" s="83">
        <v>32.795400000000001</v>
      </c>
      <c r="J823" s="83">
        <v>114.4072</v>
      </c>
      <c r="K823" s="83">
        <v>3.0983999999999998</v>
      </c>
      <c r="L823" s="163">
        <f t="shared" si="36"/>
        <v>65.38680000000015</v>
      </c>
      <c r="M823" s="83">
        <v>2105.7802000000001</v>
      </c>
      <c r="N823">
        <f t="shared" si="38"/>
        <v>15012</v>
      </c>
    </row>
    <row r="824" spans="1:14">
      <c r="A824">
        <v>21323</v>
      </c>
      <c r="B824" s="83">
        <v>36398</v>
      </c>
      <c r="C824" s="83">
        <v>1992</v>
      </c>
      <c r="D824" s="83">
        <v>4760</v>
      </c>
      <c r="E824" s="83">
        <v>602</v>
      </c>
      <c r="F824" s="85">
        <f t="shared" si="37"/>
        <v>2573</v>
      </c>
      <c r="G824" s="83">
        <v>46325</v>
      </c>
      <c r="H824" s="83">
        <v>1230.0304000000001</v>
      </c>
      <c r="I824" s="83">
        <v>44.213000000000001</v>
      </c>
      <c r="J824" s="83">
        <v>133.69760000000002</v>
      </c>
      <c r="K824" s="83">
        <v>21.131499999999999</v>
      </c>
      <c r="L824" s="163">
        <f t="shared" si="36"/>
        <v>17.131599999999583</v>
      </c>
      <c r="M824" s="83">
        <v>1446.2040999999997</v>
      </c>
      <c r="N824">
        <f t="shared" si="38"/>
        <v>21323</v>
      </c>
    </row>
    <row r="825" spans="1:14">
      <c r="A825">
        <v>21356</v>
      </c>
      <c r="B825" s="83">
        <v>39487</v>
      </c>
      <c r="C825" s="83">
        <v>2586</v>
      </c>
      <c r="D825" s="83">
        <v>2983</v>
      </c>
      <c r="E825" s="83">
        <v>386</v>
      </c>
      <c r="F825" s="85">
        <f t="shared" si="37"/>
        <v>1851</v>
      </c>
      <c r="G825" s="83">
        <v>47293</v>
      </c>
      <c r="H825" s="83">
        <v>573.08719999999994</v>
      </c>
      <c r="I825" s="83">
        <v>40.880400000000009</v>
      </c>
      <c r="J825" s="83">
        <v>30.617499999999996</v>
      </c>
      <c r="K825" s="83">
        <v>6.556</v>
      </c>
      <c r="L825" s="163">
        <f t="shared" si="36"/>
        <v>13.373500000000028</v>
      </c>
      <c r="M825" s="83">
        <v>664.51459999999997</v>
      </c>
      <c r="N825">
        <f t="shared" si="38"/>
        <v>21356</v>
      </c>
    </row>
    <row r="826" spans="1:14" hidden="1">
      <c r="A826">
        <v>21948</v>
      </c>
      <c r="B826" s="83">
        <v>53765</v>
      </c>
      <c r="C826" s="83">
        <v>3803</v>
      </c>
      <c r="D826" s="83">
        <v>5495</v>
      </c>
      <c r="E826" s="83">
        <v>776</v>
      </c>
      <c r="F826" s="85">
        <f t="shared" si="37"/>
        <v>3952</v>
      </c>
      <c r="G826" s="83">
        <v>67791</v>
      </c>
      <c r="H826" s="83">
        <v>1017.535</v>
      </c>
      <c r="I826" s="83">
        <v>36.830999999999996</v>
      </c>
      <c r="J826" s="83">
        <v>47.224000000000004</v>
      </c>
      <c r="K826" s="83">
        <v>12.816999999999998</v>
      </c>
      <c r="L826" s="163">
        <f t="shared" si="36"/>
        <v>24.792000000000108</v>
      </c>
      <c r="M826" s="83">
        <v>1139.1990000000001</v>
      </c>
      <c r="N826">
        <f t="shared" si="38"/>
        <v>21948</v>
      </c>
    </row>
    <row r="827" spans="1:14" hidden="1">
      <c r="A827">
        <v>21984</v>
      </c>
      <c r="B827" s="83">
        <v>132122</v>
      </c>
      <c r="C827" s="83">
        <v>13578</v>
      </c>
      <c r="D827" s="83">
        <v>40079</v>
      </c>
      <c r="E827" s="83">
        <v>4039</v>
      </c>
      <c r="F827" s="85">
        <f t="shared" si="37"/>
        <v>38829</v>
      </c>
      <c r="G827" s="83">
        <v>228647</v>
      </c>
      <c r="H827" s="83">
        <v>12805.855600000001</v>
      </c>
      <c r="I827" s="83">
        <v>478.38850000000002</v>
      </c>
      <c r="J827" s="83">
        <v>1881090.5963999999</v>
      </c>
      <c r="K827" s="83">
        <v>225.13569999999996</v>
      </c>
      <c r="L827" s="163">
        <f t="shared" si="36"/>
        <v>-1878028.0708999999</v>
      </c>
      <c r="M827" s="83">
        <v>16571.905300000002</v>
      </c>
      <c r="N827">
        <f t="shared" si="38"/>
        <v>21984</v>
      </c>
    </row>
    <row r="828" spans="1:14" hidden="1">
      <c r="A828">
        <v>22302</v>
      </c>
      <c r="B828" s="83">
        <v>55292</v>
      </c>
      <c r="C828" s="83">
        <v>2429</v>
      </c>
      <c r="D828" s="83">
        <v>5282</v>
      </c>
      <c r="E828" s="83">
        <v>664</v>
      </c>
      <c r="F828" s="85">
        <f t="shared" si="37"/>
        <v>6515</v>
      </c>
      <c r="G828" s="83">
        <v>70182</v>
      </c>
      <c r="H828" s="83">
        <v>1279.9259</v>
      </c>
      <c r="I828" s="83">
        <v>35.194299999999998</v>
      </c>
      <c r="J828" s="83">
        <v>85.270700000000005</v>
      </c>
      <c r="K828" s="83">
        <v>6.4206000000000003</v>
      </c>
      <c r="L828" s="163">
        <f t="shared" si="36"/>
        <v>-96.661199999999951</v>
      </c>
      <c r="M828" s="83">
        <v>1310.1503</v>
      </c>
      <c r="N828">
        <f t="shared" si="38"/>
        <v>22302</v>
      </c>
    </row>
    <row r="829" spans="1:14" hidden="1">
      <c r="A829">
        <v>22456</v>
      </c>
      <c r="B829" s="83">
        <v>61204</v>
      </c>
      <c r="C829" s="83">
        <v>3614</v>
      </c>
      <c r="D829" s="83">
        <v>4433</v>
      </c>
      <c r="E829" s="83">
        <v>922</v>
      </c>
      <c r="F829" s="85">
        <f t="shared" si="37"/>
        <v>10937</v>
      </c>
      <c r="G829" s="83">
        <v>81110</v>
      </c>
      <c r="H829" s="83">
        <v>1485.5127</v>
      </c>
      <c r="I829" s="83">
        <v>43.722800000000007</v>
      </c>
      <c r="J829" s="83">
        <v>76.325399999999988</v>
      </c>
      <c r="K829" s="83">
        <v>10.2851</v>
      </c>
      <c r="L829" s="163">
        <f t="shared" si="36"/>
        <v>36.077999999999761</v>
      </c>
      <c r="M829" s="83">
        <v>1651.9239999999998</v>
      </c>
      <c r="N829">
        <f t="shared" si="38"/>
        <v>22456</v>
      </c>
    </row>
    <row r="830" spans="1:14" hidden="1">
      <c r="A830">
        <v>22734</v>
      </c>
      <c r="B830" s="83">
        <v>32440</v>
      </c>
      <c r="C830" s="83">
        <v>2307</v>
      </c>
      <c r="D830" s="83">
        <v>2553</v>
      </c>
      <c r="E830" s="83">
        <v>277</v>
      </c>
      <c r="F830" s="85">
        <f t="shared" si="37"/>
        <v>9289</v>
      </c>
      <c r="G830" s="83">
        <v>46866</v>
      </c>
      <c r="H830" s="83">
        <v>361.55</v>
      </c>
      <c r="I830" s="83">
        <v>6</v>
      </c>
      <c r="J830" s="83">
        <v>18.314999999999998</v>
      </c>
      <c r="K830" s="83">
        <v>2</v>
      </c>
      <c r="L830" s="163">
        <f t="shared" si="36"/>
        <v>35.464999999999975</v>
      </c>
      <c r="M830" s="83">
        <v>423.33</v>
      </c>
      <c r="N830">
        <f t="shared" si="38"/>
        <v>22734</v>
      </c>
    </row>
    <row r="831" spans="1:14" hidden="1">
      <c r="A831">
        <v>23125</v>
      </c>
      <c r="B831" s="83">
        <v>53860</v>
      </c>
      <c r="C831" s="83">
        <v>1968</v>
      </c>
      <c r="D831" s="83">
        <v>4590</v>
      </c>
      <c r="E831" s="83">
        <v>655</v>
      </c>
      <c r="F831" s="85">
        <f t="shared" si="37"/>
        <v>3725</v>
      </c>
      <c r="G831" s="83">
        <v>64798</v>
      </c>
      <c r="H831" s="83">
        <v>1459.7880000000002</v>
      </c>
      <c r="I831" s="83">
        <v>37.127299999999998</v>
      </c>
      <c r="J831" s="83">
        <v>48.3964</v>
      </c>
      <c r="K831" s="83">
        <v>10.629200000000001</v>
      </c>
      <c r="L831" s="163">
        <f t="shared" si="36"/>
        <v>29.457899999999707</v>
      </c>
      <c r="M831" s="83">
        <v>1585.3987999999999</v>
      </c>
      <c r="N831">
        <f t="shared" si="38"/>
        <v>23125</v>
      </c>
    </row>
    <row r="832" spans="1:14">
      <c r="A832">
        <v>23367</v>
      </c>
      <c r="B832" s="83">
        <v>52627</v>
      </c>
      <c r="C832" s="83">
        <v>2728</v>
      </c>
      <c r="D832" s="83">
        <v>5142</v>
      </c>
      <c r="E832" s="83">
        <v>1244</v>
      </c>
      <c r="F832" s="85">
        <f t="shared" si="37"/>
        <v>3650</v>
      </c>
      <c r="G832" s="83">
        <v>65391</v>
      </c>
      <c r="H832" s="83">
        <v>1936.0500000000002</v>
      </c>
      <c r="I832" s="83">
        <v>33.684000000000005</v>
      </c>
      <c r="J832" s="83">
        <v>156.73400000000001</v>
      </c>
      <c r="K832" s="83">
        <v>27.485999999999997</v>
      </c>
      <c r="L832" s="163">
        <f t="shared" si="36"/>
        <v>98.650999999999357</v>
      </c>
      <c r="M832" s="83">
        <v>2252.6049999999996</v>
      </c>
      <c r="N832">
        <f t="shared" si="38"/>
        <v>23367</v>
      </c>
    </row>
    <row r="833" spans="1:14" hidden="1">
      <c r="A833">
        <v>23578</v>
      </c>
      <c r="B833" s="83">
        <v>40788</v>
      </c>
      <c r="C833" s="83">
        <v>1646</v>
      </c>
      <c r="D833" s="83">
        <v>3720</v>
      </c>
      <c r="E833" s="83">
        <v>1037</v>
      </c>
      <c r="F833" s="85">
        <f t="shared" si="37"/>
        <v>10920</v>
      </c>
      <c r="G833" s="83">
        <v>58111</v>
      </c>
      <c r="H833" s="83">
        <v>1136.6599999999999</v>
      </c>
      <c r="I833" s="83">
        <v>32.409999999999997</v>
      </c>
      <c r="J833" s="83">
        <v>60.09</v>
      </c>
      <c r="K833" s="83">
        <v>21.169999999999995</v>
      </c>
      <c r="L833" s="163">
        <f t="shared" si="36"/>
        <v>23.970000000000105</v>
      </c>
      <c r="M833" s="83">
        <v>1274.3</v>
      </c>
      <c r="N833">
        <f t="shared" si="38"/>
        <v>23578</v>
      </c>
    </row>
    <row r="834" spans="1:14" hidden="1">
      <c r="A834">
        <v>23736</v>
      </c>
      <c r="B834" s="83">
        <v>16997</v>
      </c>
      <c r="C834" s="83">
        <v>1551</v>
      </c>
      <c r="D834" s="83">
        <v>2503</v>
      </c>
      <c r="E834" s="83">
        <v>261</v>
      </c>
      <c r="F834" s="85">
        <f t="shared" si="37"/>
        <v>0</v>
      </c>
      <c r="G834" s="83">
        <v>21312</v>
      </c>
      <c r="H834" s="83">
        <v>454.88659999999993</v>
      </c>
      <c r="I834" s="83">
        <v>16.168299999999999</v>
      </c>
      <c r="J834" s="83">
        <v>26.436299999999999</v>
      </c>
      <c r="K834" s="83">
        <v>8.6492000000000004</v>
      </c>
      <c r="L834" s="163">
        <f t="shared" si="36"/>
        <v>-2.9999999999998757</v>
      </c>
      <c r="M834" s="83">
        <v>503.14040000000006</v>
      </c>
      <c r="N834">
        <f t="shared" si="38"/>
        <v>23736</v>
      </c>
    </row>
    <row r="835" spans="1:14" hidden="1">
      <c r="A835">
        <v>23771</v>
      </c>
      <c r="B835" s="83">
        <v>69441</v>
      </c>
      <c r="C835" s="83">
        <v>3959</v>
      </c>
      <c r="D835" s="83">
        <v>8967</v>
      </c>
      <c r="E835" s="83">
        <v>1259</v>
      </c>
      <c r="F835" s="85">
        <f t="shared" si="37"/>
        <v>-718</v>
      </c>
      <c r="G835" s="83">
        <v>82908</v>
      </c>
      <c r="H835" s="83">
        <v>6960.2221</v>
      </c>
      <c r="I835" s="83">
        <v>1347.5024999999998</v>
      </c>
      <c r="J835" s="83">
        <v>82.276999999999987</v>
      </c>
      <c r="K835" s="83">
        <v>21.450300000000002</v>
      </c>
      <c r="L835" s="163">
        <f t="shared" ref="L835:L898" si="39">M835-H835-I835-J835-K835</f>
        <v>-6774.0969000000005</v>
      </c>
      <c r="M835" s="83">
        <v>1637.3549999999998</v>
      </c>
      <c r="N835">
        <f t="shared" si="38"/>
        <v>23771</v>
      </c>
    </row>
    <row r="836" spans="1:14" hidden="1">
      <c r="A836">
        <v>23839</v>
      </c>
      <c r="B836" s="83">
        <v>123746</v>
      </c>
      <c r="C836" s="83">
        <v>38206</v>
      </c>
      <c r="D836" s="83">
        <v>25666</v>
      </c>
      <c r="E836" s="83">
        <v>3388</v>
      </c>
      <c r="F836" s="85">
        <f t="shared" ref="F836:F899" si="40">G836-B836-C836-D836-E836</f>
        <v>49679</v>
      </c>
      <c r="G836" s="83">
        <v>240685</v>
      </c>
      <c r="H836" s="83">
        <v>10678.936099999999</v>
      </c>
      <c r="I836" s="83">
        <v>1170.5887</v>
      </c>
      <c r="J836" s="83">
        <v>1353.9204999999999</v>
      </c>
      <c r="K836" s="83">
        <v>128.7355</v>
      </c>
      <c r="L836" s="163">
        <f t="shared" si="39"/>
        <v>1398.0076000000017</v>
      </c>
      <c r="M836" s="83">
        <v>14730.188400000001</v>
      </c>
      <c r="N836">
        <f t="shared" ref="N836:N899" si="41">INT(A836)</f>
        <v>23839</v>
      </c>
    </row>
    <row r="837" spans="1:14" hidden="1">
      <c r="A837">
        <v>23962</v>
      </c>
      <c r="B837" s="83">
        <v>56585</v>
      </c>
      <c r="C837" s="83">
        <v>12980</v>
      </c>
      <c r="D837" s="83">
        <v>1798</v>
      </c>
      <c r="E837" s="83">
        <v>342</v>
      </c>
      <c r="F837" s="85">
        <f t="shared" si="40"/>
        <v>11607</v>
      </c>
      <c r="G837" s="83">
        <v>83312</v>
      </c>
      <c r="H837" s="83">
        <v>421.85160000000002</v>
      </c>
      <c r="I837" s="83">
        <v>66.574699999999993</v>
      </c>
      <c r="J837" s="83">
        <v>6.8438999999999997</v>
      </c>
      <c r="K837" s="83">
        <v>0</v>
      </c>
      <c r="L837" s="163">
        <f t="shared" si="39"/>
        <v>62.505599999999994</v>
      </c>
      <c r="M837" s="83">
        <v>557.7758</v>
      </c>
      <c r="N837">
        <f t="shared" si="41"/>
        <v>23962</v>
      </c>
    </row>
    <row r="838" spans="1:14" hidden="1">
      <c r="A838">
        <v>24032</v>
      </c>
      <c r="B838" s="83">
        <v>34853</v>
      </c>
      <c r="C838" s="83">
        <v>1042</v>
      </c>
      <c r="D838" s="83">
        <v>2982</v>
      </c>
      <c r="E838" s="83">
        <v>382</v>
      </c>
      <c r="F838" s="85">
        <f t="shared" si="40"/>
        <v>4567</v>
      </c>
      <c r="G838" s="83">
        <v>43826</v>
      </c>
      <c r="H838" s="83">
        <v>1114.7055</v>
      </c>
      <c r="I838" s="83">
        <v>14.6469</v>
      </c>
      <c r="J838" s="83">
        <v>60.687299999999993</v>
      </c>
      <c r="K838" s="83">
        <v>0.95989999999999998</v>
      </c>
      <c r="L838" s="163">
        <f t="shared" si="39"/>
        <v>104.60779999999986</v>
      </c>
      <c r="M838" s="83">
        <v>1295.6073999999999</v>
      </c>
      <c r="N838">
        <f t="shared" si="41"/>
        <v>24032</v>
      </c>
    </row>
    <row r="839" spans="1:14" hidden="1">
      <c r="A839">
        <v>24673</v>
      </c>
      <c r="B839" s="83">
        <v>40575</v>
      </c>
      <c r="C839" s="83">
        <v>3760</v>
      </c>
      <c r="D839" s="83">
        <v>9714</v>
      </c>
      <c r="E839" s="83">
        <v>3</v>
      </c>
      <c r="F839" s="85">
        <f t="shared" si="40"/>
        <v>2227</v>
      </c>
      <c r="G839" s="83">
        <v>56279</v>
      </c>
      <c r="H839" s="83">
        <v>887.76279999999997</v>
      </c>
      <c r="I839" s="83">
        <v>38.051499999999997</v>
      </c>
      <c r="J839" s="83">
        <v>130.10729999999998</v>
      </c>
      <c r="K839" s="83">
        <v>0</v>
      </c>
      <c r="L839" s="163">
        <f t="shared" si="39"/>
        <v>30.538699999999778</v>
      </c>
      <c r="M839" s="83">
        <v>1086.4602999999997</v>
      </c>
      <c r="N839">
        <f t="shared" si="41"/>
        <v>24673</v>
      </c>
    </row>
    <row r="840" spans="1:14" hidden="1">
      <c r="A840">
        <v>24689</v>
      </c>
      <c r="B840" s="83">
        <v>42505</v>
      </c>
      <c r="C840" s="83">
        <v>1418</v>
      </c>
      <c r="D840" s="83">
        <v>6889</v>
      </c>
      <c r="E840" s="83">
        <v>594</v>
      </c>
      <c r="F840" s="85">
        <f t="shared" si="40"/>
        <v>4044</v>
      </c>
      <c r="G840" s="83">
        <v>55450</v>
      </c>
      <c r="H840" s="83">
        <v>1614.2163</v>
      </c>
      <c r="I840" s="83">
        <v>36.5441</v>
      </c>
      <c r="J840" s="83">
        <v>58.286799999999999</v>
      </c>
      <c r="K840" s="83">
        <v>5.9150999999999998</v>
      </c>
      <c r="L840" s="163">
        <f t="shared" si="39"/>
        <v>22.460799999999931</v>
      </c>
      <c r="M840" s="83">
        <v>1737.4231</v>
      </c>
      <c r="N840">
        <f t="shared" si="41"/>
        <v>24689</v>
      </c>
    </row>
    <row r="841" spans="1:14" hidden="1">
      <c r="A841">
        <v>24692</v>
      </c>
      <c r="B841" s="83">
        <v>58695</v>
      </c>
      <c r="C841" s="83">
        <v>8013</v>
      </c>
      <c r="D841" s="83">
        <v>691</v>
      </c>
      <c r="E841" s="83">
        <v>0</v>
      </c>
      <c r="F841" s="85">
        <f t="shared" si="40"/>
        <v>21120</v>
      </c>
      <c r="G841" s="83">
        <v>88519</v>
      </c>
      <c r="H841" s="83">
        <v>948.26139999999987</v>
      </c>
      <c r="I841" s="83">
        <v>70.872800000000012</v>
      </c>
      <c r="J841" s="83">
        <v>2.8180000000000001</v>
      </c>
      <c r="K841" s="83">
        <v>0</v>
      </c>
      <c r="L841" s="163">
        <f t="shared" si="39"/>
        <v>111.09170000000002</v>
      </c>
      <c r="M841" s="83">
        <v>1133.0438999999999</v>
      </c>
      <c r="N841">
        <f t="shared" si="41"/>
        <v>24692</v>
      </c>
    </row>
    <row r="842" spans="1:14" hidden="1">
      <c r="A842">
        <v>24704</v>
      </c>
      <c r="B842" s="83">
        <v>47288</v>
      </c>
      <c r="C842" s="83">
        <v>2046</v>
      </c>
      <c r="D842" s="83">
        <v>3516</v>
      </c>
      <c r="E842" s="83">
        <v>507</v>
      </c>
      <c r="F842" s="85">
        <f t="shared" si="40"/>
        <v>1594</v>
      </c>
      <c r="G842" s="83">
        <v>54951</v>
      </c>
      <c r="H842" s="83">
        <v>0</v>
      </c>
      <c r="I842" s="83">
        <v>0</v>
      </c>
      <c r="J842" s="83">
        <v>0</v>
      </c>
      <c r="K842" s="83">
        <v>0</v>
      </c>
      <c r="L842" s="163">
        <f t="shared" si="39"/>
        <v>0</v>
      </c>
      <c r="M842" s="83">
        <v>0</v>
      </c>
      <c r="N842">
        <f t="shared" si="41"/>
        <v>24704</v>
      </c>
    </row>
    <row r="843" spans="1:14" hidden="1">
      <c r="A843">
        <v>24821</v>
      </c>
      <c r="B843" s="83">
        <v>38844</v>
      </c>
      <c r="C843" s="83">
        <v>2255</v>
      </c>
      <c r="D843" s="83">
        <v>3458</v>
      </c>
      <c r="E843" s="83">
        <v>764</v>
      </c>
      <c r="F843" s="85">
        <f t="shared" si="40"/>
        <v>864</v>
      </c>
      <c r="G843" s="83">
        <v>46185</v>
      </c>
      <c r="H843" s="83">
        <v>954.04310000000009</v>
      </c>
      <c r="I843" s="83">
        <v>30.457500000000003</v>
      </c>
      <c r="J843" s="83">
        <v>49.142899999999997</v>
      </c>
      <c r="K843" s="83">
        <v>12.995999999999999</v>
      </c>
      <c r="L843" s="163">
        <f t="shared" si="39"/>
        <v>53.397399999999735</v>
      </c>
      <c r="M843" s="83">
        <v>1100.0368999999998</v>
      </c>
      <c r="N843">
        <f t="shared" si="41"/>
        <v>24821</v>
      </c>
    </row>
    <row r="844" spans="1:14" hidden="1">
      <c r="A844">
        <v>24956</v>
      </c>
      <c r="B844" s="83">
        <v>41412</v>
      </c>
      <c r="C844" s="83">
        <v>2568</v>
      </c>
      <c r="D844" s="83">
        <v>5295</v>
      </c>
      <c r="E844" s="83">
        <v>965</v>
      </c>
      <c r="F844" s="85">
        <f t="shared" si="40"/>
        <v>9435</v>
      </c>
      <c r="G844" s="83">
        <v>59675</v>
      </c>
      <c r="H844" s="83">
        <v>343.93419999999998</v>
      </c>
      <c r="I844" s="83">
        <v>6.1956999999999995</v>
      </c>
      <c r="J844" s="83">
        <v>19.889099999999999</v>
      </c>
      <c r="K844" s="83">
        <v>2.1238000000000001</v>
      </c>
      <c r="L844" s="163">
        <f t="shared" si="39"/>
        <v>13.749100000000045</v>
      </c>
      <c r="M844" s="83">
        <v>385.89190000000002</v>
      </c>
      <c r="N844">
        <f t="shared" si="41"/>
        <v>24956</v>
      </c>
    </row>
    <row r="845" spans="1:14" hidden="1">
      <c r="A845">
        <v>25017</v>
      </c>
      <c r="B845" s="83">
        <v>33629</v>
      </c>
      <c r="C845" s="83">
        <v>2335</v>
      </c>
      <c r="D845" s="83">
        <v>5783</v>
      </c>
      <c r="E845" s="83">
        <v>1010</v>
      </c>
      <c r="F845" s="85">
        <f t="shared" si="40"/>
        <v>2319</v>
      </c>
      <c r="G845" s="83">
        <v>45076</v>
      </c>
      <c r="H845" s="83">
        <v>0</v>
      </c>
      <c r="I845" s="83">
        <v>0</v>
      </c>
      <c r="J845" s="83">
        <v>0</v>
      </c>
      <c r="K845" s="83">
        <v>0</v>
      </c>
      <c r="L845" s="163">
        <f t="shared" si="39"/>
        <v>0</v>
      </c>
      <c r="M845" s="83">
        <v>0</v>
      </c>
      <c r="N845">
        <f t="shared" si="41"/>
        <v>25017</v>
      </c>
    </row>
    <row r="846" spans="1:14">
      <c r="A846">
        <v>25058</v>
      </c>
      <c r="B846" s="83">
        <v>41813</v>
      </c>
      <c r="C846" s="83">
        <v>1450</v>
      </c>
      <c r="D846" s="83">
        <v>2969</v>
      </c>
      <c r="E846" s="83">
        <v>649</v>
      </c>
      <c r="F846" s="85">
        <f t="shared" si="40"/>
        <v>1474</v>
      </c>
      <c r="G846" s="83">
        <v>48355</v>
      </c>
      <c r="H846" s="83">
        <v>653.76509999999996</v>
      </c>
      <c r="I846" s="83">
        <v>9.8987999999999996</v>
      </c>
      <c r="J846" s="83">
        <v>33.313600000000001</v>
      </c>
      <c r="K846" s="83">
        <v>10.151999999999999</v>
      </c>
      <c r="L846" s="163">
        <f t="shared" si="39"/>
        <v>16.880699999999976</v>
      </c>
      <c r="M846" s="83">
        <v>724.01019999999994</v>
      </c>
      <c r="N846">
        <f t="shared" si="41"/>
        <v>25058</v>
      </c>
    </row>
    <row r="847" spans="1:14">
      <c r="A847">
        <v>25059</v>
      </c>
      <c r="B847" s="83">
        <v>35375</v>
      </c>
      <c r="C847" s="83">
        <v>2452</v>
      </c>
      <c r="D847" s="83">
        <v>2452</v>
      </c>
      <c r="E847" s="83">
        <v>473</v>
      </c>
      <c r="F847" s="85">
        <f t="shared" si="40"/>
        <v>3354</v>
      </c>
      <c r="G847" s="83">
        <v>44106</v>
      </c>
      <c r="H847" s="83">
        <v>610.95640000000003</v>
      </c>
      <c r="I847" s="83">
        <v>20.847200000000001</v>
      </c>
      <c r="J847" s="83">
        <v>17.554600000000001</v>
      </c>
      <c r="K847" s="83">
        <v>2.5143</v>
      </c>
      <c r="L847" s="163">
        <f t="shared" si="39"/>
        <v>10.876900000000004</v>
      </c>
      <c r="M847" s="83">
        <v>662.74940000000004</v>
      </c>
      <c r="N847">
        <f t="shared" si="41"/>
        <v>25059</v>
      </c>
    </row>
    <row r="848" spans="1:14" hidden="1">
      <c r="A848">
        <v>27443</v>
      </c>
      <c r="B848" s="83">
        <v>46948</v>
      </c>
      <c r="C848" s="83">
        <v>2819</v>
      </c>
      <c r="D848" s="83">
        <v>3129</v>
      </c>
      <c r="E848" s="83">
        <v>603</v>
      </c>
      <c r="F848" s="85">
        <f t="shared" si="40"/>
        <v>4448</v>
      </c>
      <c r="G848" s="83">
        <v>57947</v>
      </c>
      <c r="H848" s="83">
        <v>0</v>
      </c>
      <c r="I848" s="83">
        <v>0</v>
      </c>
      <c r="J848" s="83">
        <v>0</v>
      </c>
      <c r="K848" s="83">
        <v>0</v>
      </c>
      <c r="L848" s="163">
        <f t="shared" si="39"/>
        <v>0</v>
      </c>
      <c r="M848" s="83">
        <v>0</v>
      </c>
      <c r="N848">
        <f t="shared" si="41"/>
        <v>27443</v>
      </c>
    </row>
    <row r="849" spans="1:14" hidden="1">
      <c r="A849">
        <v>27839</v>
      </c>
      <c r="B849" s="83">
        <v>36102</v>
      </c>
      <c r="C849" s="83">
        <v>1269</v>
      </c>
      <c r="D849" s="83">
        <v>3773</v>
      </c>
      <c r="E849" s="83">
        <v>554</v>
      </c>
      <c r="F849" s="85">
        <f t="shared" si="40"/>
        <v>5106</v>
      </c>
      <c r="G849" s="83">
        <v>46804</v>
      </c>
      <c r="H849" s="83">
        <v>349.83389999999997</v>
      </c>
      <c r="I849" s="83">
        <v>8.9269000000000016</v>
      </c>
      <c r="J849" s="83">
        <v>33.607999999999997</v>
      </c>
      <c r="K849" s="83">
        <v>4.0303999999999993</v>
      </c>
      <c r="L849" s="163">
        <f t="shared" si="39"/>
        <v>3.2594000000000074</v>
      </c>
      <c r="M849" s="83">
        <v>399.65859999999998</v>
      </c>
      <c r="N849">
        <f t="shared" si="41"/>
        <v>27839</v>
      </c>
    </row>
    <row r="850" spans="1:14" hidden="1">
      <c r="A850">
        <v>27840</v>
      </c>
      <c r="B850" s="83">
        <v>30999</v>
      </c>
      <c r="C850" s="83">
        <v>1454</v>
      </c>
      <c r="D850" s="83">
        <v>2607</v>
      </c>
      <c r="E850" s="83">
        <v>448</v>
      </c>
      <c r="F850" s="85">
        <f t="shared" si="40"/>
        <v>8652</v>
      </c>
      <c r="G850" s="83">
        <v>44160</v>
      </c>
      <c r="H850" s="83">
        <v>600.44380000000001</v>
      </c>
      <c r="I850" s="83">
        <v>30.169999999999995</v>
      </c>
      <c r="J850" s="83">
        <v>31.609800000000003</v>
      </c>
      <c r="K850" s="83">
        <v>10.4862</v>
      </c>
      <c r="L850" s="163">
        <f t="shared" si="39"/>
        <v>26.940400000000036</v>
      </c>
      <c r="M850" s="83">
        <v>699.65020000000004</v>
      </c>
      <c r="N850">
        <f t="shared" si="41"/>
        <v>27840</v>
      </c>
    </row>
    <row r="851" spans="1:14" hidden="1">
      <c r="A851">
        <v>27841</v>
      </c>
      <c r="B851" s="83">
        <v>48728</v>
      </c>
      <c r="C851" s="83">
        <v>1647</v>
      </c>
      <c r="D851" s="83">
        <v>2415</v>
      </c>
      <c r="E851" s="83">
        <v>539</v>
      </c>
      <c r="F851" s="85">
        <f t="shared" si="40"/>
        <v>3188</v>
      </c>
      <c r="G851" s="83">
        <v>56517</v>
      </c>
      <c r="H851" s="83">
        <v>617.54089999999997</v>
      </c>
      <c r="I851" s="83">
        <v>8.4574999999999996</v>
      </c>
      <c r="J851" s="83">
        <v>24.807200000000002</v>
      </c>
      <c r="K851" s="83">
        <v>1.9335</v>
      </c>
      <c r="L851" s="163">
        <f t="shared" si="39"/>
        <v>9.3987000000001206</v>
      </c>
      <c r="M851" s="83">
        <v>662.13780000000008</v>
      </c>
      <c r="N851">
        <f t="shared" si="41"/>
        <v>27841</v>
      </c>
    </row>
    <row r="852" spans="1:14" hidden="1">
      <c r="A852">
        <v>27842</v>
      </c>
      <c r="B852" s="83">
        <v>44725</v>
      </c>
      <c r="C852" s="83">
        <v>2271</v>
      </c>
      <c r="D852" s="83">
        <v>3027</v>
      </c>
      <c r="E852" s="83">
        <v>389</v>
      </c>
      <c r="F852" s="85">
        <f t="shared" si="40"/>
        <v>2431</v>
      </c>
      <c r="G852" s="83">
        <v>52843</v>
      </c>
      <c r="H852" s="83">
        <v>579.3343000000001</v>
      </c>
      <c r="I852" s="83">
        <v>13.4038</v>
      </c>
      <c r="J852" s="83">
        <v>26.571100000000001</v>
      </c>
      <c r="K852" s="83">
        <v>3.0426000000000002</v>
      </c>
      <c r="L852" s="163">
        <f t="shared" si="39"/>
        <v>10.543599999999891</v>
      </c>
      <c r="M852" s="83">
        <v>632.8954</v>
      </c>
      <c r="N852">
        <f t="shared" si="41"/>
        <v>27842</v>
      </c>
    </row>
    <row r="853" spans="1:14" hidden="1">
      <c r="A853">
        <v>27843</v>
      </c>
      <c r="B853" s="83">
        <v>51675</v>
      </c>
      <c r="C853" s="83">
        <v>2195</v>
      </c>
      <c r="D853" s="83">
        <v>2998</v>
      </c>
      <c r="E853" s="83">
        <v>444</v>
      </c>
      <c r="F853" s="85">
        <f t="shared" si="40"/>
        <v>0</v>
      </c>
      <c r="G853" s="83">
        <v>57312</v>
      </c>
      <c r="H853" s="83">
        <v>642.31810000000007</v>
      </c>
      <c r="I853" s="83">
        <v>11.231</v>
      </c>
      <c r="J853" s="83">
        <v>19.338999999999999</v>
      </c>
      <c r="K853" s="83">
        <v>5.226</v>
      </c>
      <c r="L853" s="163">
        <f t="shared" si="39"/>
        <v>-0.22610000000003883</v>
      </c>
      <c r="M853" s="83">
        <v>677.88800000000003</v>
      </c>
      <c r="N853">
        <f t="shared" si="41"/>
        <v>27843</v>
      </c>
    </row>
    <row r="854" spans="1:14" hidden="1">
      <c r="A854">
        <v>27844</v>
      </c>
      <c r="B854" s="83">
        <v>37274</v>
      </c>
      <c r="C854" s="83">
        <v>1191</v>
      </c>
      <c r="D854" s="83">
        <v>2447</v>
      </c>
      <c r="E854" s="83">
        <v>349</v>
      </c>
      <c r="F854" s="85">
        <f t="shared" si="40"/>
        <v>10025</v>
      </c>
      <c r="G854" s="83">
        <v>51286</v>
      </c>
      <c r="H854" s="83">
        <v>684.60170000000005</v>
      </c>
      <c r="I854" s="83">
        <v>16.483500000000003</v>
      </c>
      <c r="J854" s="83">
        <v>37.619400000000006</v>
      </c>
      <c r="K854" s="83">
        <v>2.8709000000000002</v>
      </c>
      <c r="L854" s="163">
        <f t="shared" si="39"/>
        <v>23.3613</v>
      </c>
      <c r="M854" s="83">
        <v>764.93680000000006</v>
      </c>
      <c r="N854">
        <f t="shared" si="41"/>
        <v>27844</v>
      </c>
    </row>
    <row r="855" spans="1:14" hidden="1">
      <c r="A855">
        <v>27967</v>
      </c>
      <c r="B855" s="83">
        <v>12479</v>
      </c>
      <c r="C855" s="83">
        <v>1806</v>
      </c>
      <c r="D855" s="83">
        <v>2171</v>
      </c>
      <c r="E855" s="83">
        <v>43</v>
      </c>
      <c r="F855" s="85">
        <f t="shared" si="40"/>
        <v>31101</v>
      </c>
      <c r="G855" s="83">
        <v>47600</v>
      </c>
      <c r="H855" s="83">
        <v>881.41049999999996</v>
      </c>
      <c r="I855" s="83">
        <v>1630.7199000000001</v>
      </c>
      <c r="J855" s="83">
        <v>16.863</v>
      </c>
      <c r="K855" s="83">
        <v>0.92470000000000008</v>
      </c>
      <c r="L855" s="163">
        <f t="shared" si="39"/>
        <v>-1607.3065000000001</v>
      </c>
      <c r="M855" s="83">
        <v>922.61159999999995</v>
      </c>
      <c r="N855">
        <f t="shared" si="41"/>
        <v>27967</v>
      </c>
    </row>
    <row r="856" spans="1:14" hidden="1">
      <c r="A856">
        <v>27968</v>
      </c>
      <c r="B856" s="83">
        <v>38970</v>
      </c>
      <c r="C856" s="83">
        <v>1535</v>
      </c>
      <c r="D856" s="83">
        <v>2501</v>
      </c>
      <c r="E856" s="83">
        <v>527</v>
      </c>
      <c r="F856" s="85">
        <f t="shared" si="40"/>
        <v>3886</v>
      </c>
      <c r="G856" s="83">
        <v>47419</v>
      </c>
      <c r="H856" s="83">
        <v>1422.2048000000002</v>
      </c>
      <c r="I856" s="83">
        <v>16.3842</v>
      </c>
      <c r="J856" s="83">
        <v>67.641000000000005</v>
      </c>
      <c r="K856" s="83">
        <v>10.277100000000001</v>
      </c>
      <c r="L856" s="163">
        <f t="shared" si="39"/>
        <v>4.9627999999996213</v>
      </c>
      <c r="M856" s="83">
        <v>1521.4698999999998</v>
      </c>
      <c r="N856">
        <f t="shared" si="41"/>
        <v>27968</v>
      </c>
    </row>
    <row r="857" spans="1:14" hidden="1">
      <c r="A857">
        <v>27974</v>
      </c>
      <c r="B857" s="83">
        <v>36421</v>
      </c>
      <c r="C857" s="83">
        <v>1120</v>
      </c>
      <c r="D857" s="83">
        <v>4322</v>
      </c>
      <c r="E857" s="83">
        <v>376</v>
      </c>
      <c r="F857" s="85">
        <f t="shared" si="40"/>
        <v>4983</v>
      </c>
      <c r="G857" s="83">
        <v>47222</v>
      </c>
      <c r="H857" s="83">
        <v>648.30000000000007</v>
      </c>
      <c r="I857" s="83">
        <v>9.9599999999999991</v>
      </c>
      <c r="J857" s="83">
        <v>45.870000000000005</v>
      </c>
      <c r="K857" s="83">
        <v>1.4</v>
      </c>
      <c r="L857" s="163">
        <f t="shared" si="39"/>
        <v>23.769999999999889</v>
      </c>
      <c r="M857" s="83">
        <v>729.3</v>
      </c>
      <c r="N857">
        <f t="shared" si="41"/>
        <v>27974</v>
      </c>
    </row>
    <row r="858" spans="1:14" hidden="1">
      <c r="A858">
        <v>27975</v>
      </c>
      <c r="B858" s="83">
        <v>21171</v>
      </c>
      <c r="C858" s="83">
        <v>794</v>
      </c>
      <c r="D858" s="83">
        <v>1463</v>
      </c>
      <c r="E858" s="83">
        <v>157</v>
      </c>
      <c r="F858" s="85">
        <f t="shared" si="40"/>
        <v>1591</v>
      </c>
      <c r="G858" s="83">
        <v>25176</v>
      </c>
      <c r="H858" s="83">
        <v>0</v>
      </c>
      <c r="I858" s="83">
        <v>0</v>
      </c>
      <c r="J858" s="83">
        <v>0</v>
      </c>
      <c r="K858" s="83">
        <v>0</v>
      </c>
      <c r="L858" s="163">
        <f t="shared" si="39"/>
        <v>0</v>
      </c>
      <c r="M858" s="83">
        <v>0</v>
      </c>
      <c r="N858">
        <f t="shared" si="41"/>
        <v>27975</v>
      </c>
    </row>
    <row r="859" spans="1:14" hidden="1">
      <c r="A859">
        <v>27976</v>
      </c>
      <c r="B859" s="83">
        <v>33299.248</v>
      </c>
      <c r="C859" s="83">
        <v>1931</v>
      </c>
      <c r="D859" s="83">
        <v>3148</v>
      </c>
      <c r="E859" s="83">
        <v>468</v>
      </c>
      <c r="F859" s="85">
        <f t="shared" si="40"/>
        <v>5877.7520000000004</v>
      </c>
      <c r="G859" s="83">
        <v>44724</v>
      </c>
      <c r="H859" s="83">
        <v>854.14</v>
      </c>
      <c r="I859" s="83">
        <v>18.956799999999998</v>
      </c>
      <c r="J859" s="83">
        <v>34.781399999999998</v>
      </c>
      <c r="K859" s="83">
        <v>2.7505000000000002</v>
      </c>
      <c r="L859" s="163">
        <f t="shared" si="39"/>
        <v>21.734299999999958</v>
      </c>
      <c r="M859" s="83">
        <v>932.36299999999994</v>
      </c>
      <c r="N859">
        <f t="shared" si="41"/>
        <v>27976</v>
      </c>
    </row>
    <row r="860" spans="1:14" hidden="1">
      <c r="A860">
        <v>27978</v>
      </c>
      <c r="B860" s="83">
        <v>35835</v>
      </c>
      <c r="C860" s="83">
        <v>2209</v>
      </c>
      <c r="D860" s="83">
        <v>3011</v>
      </c>
      <c r="E860" s="83">
        <v>478</v>
      </c>
      <c r="F860" s="85">
        <f t="shared" si="40"/>
        <v>7751</v>
      </c>
      <c r="G860" s="83">
        <v>49284</v>
      </c>
      <c r="H860" s="83">
        <v>0</v>
      </c>
      <c r="I860" s="83">
        <v>0</v>
      </c>
      <c r="J860" s="83">
        <v>0</v>
      </c>
      <c r="K860" s="83">
        <v>0</v>
      </c>
      <c r="L860" s="163">
        <f t="shared" si="39"/>
        <v>0</v>
      </c>
      <c r="M860" s="83">
        <v>0</v>
      </c>
      <c r="N860">
        <f t="shared" si="41"/>
        <v>27978</v>
      </c>
    </row>
    <row r="861" spans="1:14" hidden="1">
      <c r="A861">
        <v>27979</v>
      </c>
      <c r="B861" s="83">
        <v>27619</v>
      </c>
      <c r="C861" s="83">
        <v>1419</v>
      </c>
      <c r="D861" s="83">
        <v>2026</v>
      </c>
      <c r="E861" s="83">
        <v>247</v>
      </c>
      <c r="F861" s="85">
        <f t="shared" si="40"/>
        <v>1464</v>
      </c>
      <c r="G861" s="83">
        <v>32775</v>
      </c>
      <c r="H861" s="83">
        <v>0</v>
      </c>
      <c r="I861" s="83">
        <v>0</v>
      </c>
      <c r="J861" s="83">
        <v>0</v>
      </c>
      <c r="K861" s="83">
        <v>0</v>
      </c>
      <c r="L861" s="163">
        <f t="shared" si="39"/>
        <v>0</v>
      </c>
      <c r="M861" s="83">
        <v>0</v>
      </c>
      <c r="N861">
        <f t="shared" si="41"/>
        <v>27979</v>
      </c>
    </row>
    <row r="862" spans="1:14" hidden="1">
      <c r="A862">
        <v>27980</v>
      </c>
      <c r="B862" s="83">
        <v>27576</v>
      </c>
      <c r="C862" s="83">
        <v>2003</v>
      </c>
      <c r="D862" s="83">
        <v>2840</v>
      </c>
      <c r="E862" s="83">
        <v>339</v>
      </c>
      <c r="F862" s="85">
        <f t="shared" si="40"/>
        <v>2878</v>
      </c>
      <c r="G862" s="83">
        <v>35636</v>
      </c>
      <c r="H862" s="83">
        <v>0</v>
      </c>
      <c r="I862" s="83">
        <v>0</v>
      </c>
      <c r="J862" s="83">
        <v>0</v>
      </c>
      <c r="K862" s="83">
        <v>0</v>
      </c>
      <c r="L862" s="163">
        <f t="shared" si="39"/>
        <v>0</v>
      </c>
      <c r="M862" s="83">
        <v>0</v>
      </c>
      <c r="N862">
        <f t="shared" si="41"/>
        <v>27980</v>
      </c>
    </row>
    <row r="863" spans="1:14" hidden="1">
      <c r="A863">
        <v>27988</v>
      </c>
      <c r="B863" s="83">
        <v>7108</v>
      </c>
      <c r="C863" s="83">
        <v>1636</v>
      </c>
      <c r="D863" s="83">
        <v>3561</v>
      </c>
      <c r="E863" s="83">
        <v>546</v>
      </c>
      <c r="F863" s="85">
        <f t="shared" si="40"/>
        <v>28364</v>
      </c>
      <c r="G863" s="83">
        <v>41215</v>
      </c>
      <c r="H863" s="83">
        <v>73.892400000000009</v>
      </c>
      <c r="I863" s="83">
        <v>15.2735</v>
      </c>
      <c r="J863" s="83">
        <v>37.121400000000001</v>
      </c>
      <c r="K863" s="83">
        <v>4.6088000000000005</v>
      </c>
      <c r="L863" s="163">
        <f t="shared" si="39"/>
        <v>405.96419999999995</v>
      </c>
      <c r="M863" s="83">
        <v>536.86029999999994</v>
      </c>
      <c r="N863">
        <f t="shared" si="41"/>
        <v>27988</v>
      </c>
    </row>
    <row r="864" spans="1:14" hidden="1">
      <c r="A864">
        <v>27989</v>
      </c>
      <c r="B864" s="83">
        <v>31059</v>
      </c>
      <c r="C864" s="83">
        <v>2118</v>
      </c>
      <c r="D864" s="83">
        <v>3584</v>
      </c>
      <c r="E864" s="83">
        <v>640</v>
      </c>
      <c r="F864" s="85">
        <f t="shared" si="40"/>
        <v>1781</v>
      </c>
      <c r="G864" s="83">
        <v>39182</v>
      </c>
      <c r="H864" s="83">
        <v>0</v>
      </c>
      <c r="I864" s="83">
        <v>0</v>
      </c>
      <c r="J864" s="83">
        <v>0</v>
      </c>
      <c r="K864" s="83">
        <v>0</v>
      </c>
      <c r="L864" s="163">
        <f t="shared" si="39"/>
        <v>0</v>
      </c>
      <c r="M864" s="83">
        <v>0</v>
      </c>
      <c r="N864">
        <f t="shared" si="41"/>
        <v>27989</v>
      </c>
    </row>
    <row r="865" spans="1:14" hidden="1">
      <c r="A865">
        <v>27990</v>
      </c>
      <c r="B865" s="83">
        <v>17255</v>
      </c>
      <c r="C865" s="83">
        <v>1270</v>
      </c>
      <c r="D865" s="83">
        <v>3590</v>
      </c>
      <c r="E865" s="83">
        <v>653</v>
      </c>
      <c r="F865" s="85">
        <f t="shared" si="40"/>
        <v>23832</v>
      </c>
      <c r="G865" s="83">
        <v>46600</v>
      </c>
      <c r="H865" s="83">
        <v>0</v>
      </c>
      <c r="I865" s="83">
        <v>0</v>
      </c>
      <c r="J865" s="83">
        <v>0</v>
      </c>
      <c r="K865" s="83">
        <v>0</v>
      </c>
      <c r="L865" s="163">
        <f t="shared" si="39"/>
        <v>0</v>
      </c>
      <c r="M865" s="83">
        <v>0</v>
      </c>
      <c r="N865">
        <f t="shared" si="41"/>
        <v>27990</v>
      </c>
    </row>
    <row r="866" spans="1:14" hidden="1">
      <c r="A866">
        <v>28006</v>
      </c>
      <c r="B866" s="83">
        <v>45929</v>
      </c>
      <c r="C866" s="83">
        <v>11731</v>
      </c>
      <c r="D866" s="83">
        <v>7380</v>
      </c>
      <c r="E866" s="83">
        <v>1409</v>
      </c>
      <c r="F866" s="85">
        <f t="shared" si="40"/>
        <v>3380</v>
      </c>
      <c r="G866" s="83">
        <v>69829</v>
      </c>
      <c r="H866" s="83">
        <v>805.00260000000003</v>
      </c>
      <c r="I866" s="83">
        <v>40.726500000000001</v>
      </c>
      <c r="J866" s="83">
        <v>63.773200000000003</v>
      </c>
      <c r="K866" s="83">
        <v>4.3990999999999998</v>
      </c>
      <c r="L866" s="163">
        <f t="shared" si="39"/>
        <v>70.46509999999995</v>
      </c>
      <c r="M866" s="83">
        <v>984.36649999999997</v>
      </c>
      <c r="N866">
        <f t="shared" si="41"/>
        <v>28006</v>
      </c>
    </row>
    <row r="867" spans="1:14" hidden="1">
      <c r="A867">
        <v>28010</v>
      </c>
      <c r="B867" s="83">
        <v>41850</v>
      </c>
      <c r="C867" s="83">
        <v>1879</v>
      </c>
      <c r="D867" s="83">
        <v>2371</v>
      </c>
      <c r="E867" s="83">
        <v>610</v>
      </c>
      <c r="F867" s="85">
        <f t="shared" si="40"/>
        <v>2456</v>
      </c>
      <c r="G867" s="83">
        <v>49166</v>
      </c>
      <c r="H867" s="83">
        <v>410.77110000000005</v>
      </c>
      <c r="I867" s="83">
        <v>13.226600000000001</v>
      </c>
      <c r="J867" s="83">
        <v>11.585299999999998</v>
      </c>
      <c r="K867" s="83">
        <v>3.6877000000000004</v>
      </c>
      <c r="L867" s="163">
        <f t="shared" si="39"/>
        <v>15.909599999999941</v>
      </c>
      <c r="M867" s="83">
        <v>455.18029999999999</v>
      </c>
      <c r="N867">
        <f t="shared" si="41"/>
        <v>28010</v>
      </c>
    </row>
    <row r="868" spans="1:14" hidden="1">
      <c r="A868">
        <v>28014</v>
      </c>
      <c r="B868" s="83">
        <v>54568</v>
      </c>
      <c r="C868" s="83">
        <v>2094</v>
      </c>
      <c r="D868" s="83">
        <v>4257</v>
      </c>
      <c r="E868" s="83">
        <v>984</v>
      </c>
      <c r="F868" s="85">
        <f t="shared" si="40"/>
        <v>3749</v>
      </c>
      <c r="G868" s="83">
        <v>65652</v>
      </c>
      <c r="H868" s="83">
        <v>1254.0554999999999</v>
      </c>
      <c r="I868" s="83">
        <v>37.725999999999999</v>
      </c>
      <c r="J868" s="83">
        <v>115.83670000000001</v>
      </c>
      <c r="K868" s="83">
        <v>27.300699999999999</v>
      </c>
      <c r="L868" s="163">
        <f t="shared" si="39"/>
        <v>38.275100000000016</v>
      </c>
      <c r="M868" s="83">
        <v>1473.194</v>
      </c>
      <c r="N868">
        <f t="shared" si="41"/>
        <v>28014</v>
      </c>
    </row>
    <row r="869" spans="1:14" hidden="1">
      <c r="A869">
        <v>28015</v>
      </c>
      <c r="B869" s="83">
        <v>26974</v>
      </c>
      <c r="C869" s="83">
        <v>1547</v>
      </c>
      <c r="D869" s="83">
        <v>2587</v>
      </c>
      <c r="E869" s="83">
        <v>732</v>
      </c>
      <c r="F869" s="85">
        <f t="shared" si="40"/>
        <v>1885</v>
      </c>
      <c r="G869" s="83">
        <v>33725</v>
      </c>
      <c r="H869" s="83">
        <v>240.95219999999998</v>
      </c>
      <c r="I869" s="83">
        <v>81.111300000000014</v>
      </c>
      <c r="J869" s="83">
        <v>102.1105</v>
      </c>
      <c r="K869" s="83">
        <v>0</v>
      </c>
      <c r="L869" s="163">
        <f t="shared" si="39"/>
        <v>1329.8495</v>
      </c>
      <c r="M869" s="83">
        <v>1754.0235</v>
      </c>
      <c r="N869">
        <f t="shared" si="41"/>
        <v>28015</v>
      </c>
    </row>
    <row r="870" spans="1:14" hidden="1">
      <c r="A870">
        <v>28016</v>
      </c>
      <c r="B870" s="83">
        <v>23406</v>
      </c>
      <c r="C870" s="83">
        <v>1015</v>
      </c>
      <c r="D870" s="83">
        <v>1888</v>
      </c>
      <c r="E870" s="83">
        <v>375</v>
      </c>
      <c r="F870" s="85">
        <f t="shared" si="40"/>
        <v>2474</v>
      </c>
      <c r="G870" s="83">
        <v>29158</v>
      </c>
      <c r="H870" s="83">
        <v>742.53060000000005</v>
      </c>
      <c r="I870" s="83">
        <v>2.5869</v>
      </c>
      <c r="J870" s="83">
        <v>29.127299999999998</v>
      </c>
      <c r="K870" s="83">
        <v>3.2623000000000002</v>
      </c>
      <c r="L870" s="163">
        <f t="shared" si="39"/>
        <v>1.8555999999998565</v>
      </c>
      <c r="M870" s="83">
        <v>779.3626999999999</v>
      </c>
      <c r="N870">
        <f t="shared" si="41"/>
        <v>28016</v>
      </c>
    </row>
    <row r="871" spans="1:14" hidden="1">
      <c r="A871">
        <v>28017</v>
      </c>
      <c r="B871" s="83">
        <v>49321</v>
      </c>
      <c r="C871" s="83">
        <v>1094</v>
      </c>
      <c r="D871" s="83">
        <v>5843</v>
      </c>
      <c r="E871" s="83">
        <v>943</v>
      </c>
      <c r="F871" s="85">
        <f t="shared" si="40"/>
        <v>2854</v>
      </c>
      <c r="G871" s="83">
        <v>60055</v>
      </c>
      <c r="H871" s="83">
        <v>1384.1479999999999</v>
      </c>
      <c r="I871" s="83">
        <v>24.800999999999998</v>
      </c>
      <c r="J871" s="83">
        <v>182.2903</v>
      </c>
      <c r="K871" s="83">
        <v>14.227400000000003</v>
      </c>
      <c r="L871" s="163">
        <f t="shared" si="39"/>
        <v>18.611300000000071</v>
      </c>
      <c r="M871" s="83">
        <v>1624.078</v>
      </c>
      <c r="N871">
        <f t="shared" si="41"/>
        <v>28017</v>
      </c>
    </row>
    <row r="872" spans="1:14" hidden="1">
      <c r="A872">
        <v>28020</v>
      </c>
      <c r="B872" s="83">
        <v>48945</v>
      </c>
      <c r="C872" s="83">
        <v>3895</v>
      </c>
      <c r="D872" s="83">
        <v>4507</v>
      </c>
      <c r="E872" s="83">
        <v>1024</v>
      </c>
      <c r="F872" s="85">
        <f t="shared" si="40"/>
        <v>3832</v>
      </c>
      <c r="G872" s="83">
        <v>62203</v>
      </c>
      <c r="H872" s="83">
        <v>960.57900000000006</v>
      </c>
      <c r="I872" s="83">
        <v>65.200999999999993</v>
      </c>
      <c r="J872" s="83">
        <v>52.907000000000011</v>
      </c>
      <c r="K872" s="83">
        <v>27.329000000000001</v>
      </c>
      <c r="L872" s="163">
        <f t="shared" si="39"/>
        <v>34.515000000000107</v>
      </c>
      <c r="M872" s="83">
        <v>1140.5310000000002</v>
      </c>
      <c r="N872">
        <f t="shared" si="41"/>
        <v>28020</v>
      </c>
    </row>
    <row r="873" spans="1:14">
      <c r="A873">
        <v>28778</v>
      </c>
      <c r="B873" s="83">
        <v>20993</v>
      </c>
      <c r="C873" s="83">
        <v>928</v>
      </c>
      <c r="D873" s="83">
        <v>2199</v>
      </c>
      <c r="E873" s="83">
        <v>420</v>
      </c>
      <c r="F873" s="85">
        <f t="shared" si="40"/>
        <v>1817</v>
      </c>
      <c r="G873" s="83">
        <v>26357</v>
      </c>
      <c r="H873" s="83">
        <v>467.02030000000002</v>
      </c>
      <c r="I873" s="83">
        <v>11.9161</v>
      </c>
      <c r="J873" s="83">
        <v>38.089500000000001</v>
      </c>
      <c r="K873" s="83">
        <v>8.4458000000000002</v>
      </c>
      <c r="L873" s="163">
        <f t="shared" si="39"/>
        <v>14.621999999999991</v>
      </c>
      <c r="M873" s="83">
        <v>540.09370000000001</v>
      </c>
      <c r="N873">
        <f t="shared" si="41"/>
        <v>28778</v>
      </c>
    </row>
    <row r="874" spans="1:14" hidden="1">
      <c r="A874">
        <v>28785</v>
      </c>
      <c r="B874" s="83">
        <v>38353</v>
      </c>
      <c r="C874" s="83">
        <v>2400</v>
      </c>
      <c r="D874" s="83">
        <v>1623</v>
      </c>
      <c r="E874" s="83">
        <v>143</v>
      </c>
      <c r="F874" s="85">
        <f t="shared" si="40"/>
        <v>702</v>
      </c>
      <c r="G874" s="83">
        <v>43221</v>
      </c>
      <c r="H874" s="83">
        <v>354.26869999999997</v>
      </c>
      <c r="I874" s="83">
        <v>1.8979999999999999</v>
      </c>
      <c r="J874" s="83">
        <v>2.4375999999999998</v>
      </c>
      <c r="K874" s="83">
        <v>0</v>
      </c>
      <c r="L874" s="163">
        <f t="shared" si="39"/>
        <v>2.7105999999999995</v>
      </c>
      <c r="M874" s="83">
        <v>361.31489999999997</v>
      </c>
      <c r="N874">
        <f t="shared" si="41"/>
        <v>28785</v>
      </c>
    </row>
    <row r="875" spans="1:14" hidden="1">
      <c r="A875">
        <v>28786</v>
      </c>
      <c r="B875" s="83">
        <v>37457</v>
      </c>
      <c r="C875" s="83">
        <v>1825</v>
      </c>
      <c r="D875" s="83">
        <v>3667</v>
      </c>
      <c r="E875" s="83">
        <v>1713</v>
      </c>
      <c r="F875" s="85">
        <f t="shared" si="40"/>
        <v>7278</v>
      </c>
      <c r="G875" s="83">
        <v>51940</v>
      </c>
      <c r="H875" s="83">
        <v>885.29519999999991</v>
      </c>
      <c r="I875" s="83">
        <v>17.557699999999997</v>
      </c>
      <c r="J875" s="83">
        <v>55.399199999999993</v>
      </c>
      <c r="K875" s="83">
        <v>0</v>
      </c>
      <c r="L875" s="163">
        <f t="shared" si="39"/>
        <v>30.214300000000122</v>
      </c>
      <c r="M875" s="83">
        <v>988.46640000000002</v>
      </c>
      <c r="N875">
        <f t="shared" si="41"/>
        <v>28786</v>
      </c>
    </row>
    <row r="876" spans="1:14" hidden="1">
      <c r="A876">
        <v>28789</v>
      </c>
      <c r="B876" s="83">
        <v>36918</v>
      </c>
      <c r="C876" s="83">
        <v>1098</v>
      </c>
      <c r="D876" s="83">
        <v>3404</v>
      </c>
      <c r="E876" s="83">
        <v>952</v>
      </c>
      <c r="F876" s="85">
        <f t="shared" si="40"/>
        <v>4242</v>
      </c>
      <c r="G876" s="83">
        <v>46614</v>
      </c>
      <c r="H876" s="83">
        <v>0</v>
      </c>
      <c r="I876" s="83">
        <v>0</v>
      </c>
      <c r="J876" s="83">
        <v>0</v>
      </c>
      <c r="K876" s="83">
        <v>0</v>
      </c>
      <c r="L876" s="163">
        <f t="shared" si="39"/>
        <v>0</v>
      </c>
      <c r="M876" s="83">
        <v>0</v>
      </c>
      <c r="N876">
        <f t="shared" si="41"/>
        <v>28789</v>
      </c>
    </row>
    <row r="877" spans="1:14" hidden="1">
      <c r="A877">
        <v>28790</v>
      </c>
      <c r="B877" s="83">
        <v>36368</v>
      </c>
      <c r="C877" s="83">
        <v>1110</v>
      </c>
      <c r="D877" s="83">
        <v>2275</v>
      </c>
      <c r="E877" s="83">
        <v>371</v>
      </c>
      <c r="F877" s="85">
        <f t="shared" si="40"/>
        <v>1172</v>
      </c>
      <c r="G877" s="83">
        <v>41296</v>
      </c>
      <c r="H877" s="83">
        <v>0</v>
      </c>
      <c r="I877" s="83">
        <v>0</v>
      </c>
      <c r="J877" s="83">
        <v>0</v>
      </c>
      <c r="K877" s="83">
        <v>0</v>
      </c>
      <c r="L877" s="163">
        <f t="shared" si="39"/>
        <v>0</v>
      </c>
      <c r="M877" s="83">
        <v>0</v>
      </c>
      <c r="N877">
        <f t="shared" si="41"/>
        <v>28790</v>
      </c>
    </row>
    <row r="878" spans="1:14" hidden="1">
      <c r="A878">
        <v>28791</v>
      </c>
      <c r="B878" s="83">
        <v>40911</v>
      </c>
      <c r="C878" s="83">
        <v>1677</v>
      </c>
      <c r="D878" s="83">
        <v>3149</v>
      </c>
      <c r="E878" s="83">
        <v>897</v>
      </c>
      <c r="F878" s="85">
        <f t="shared" si="40"/>
        <v>1908</v>
      </c>
      <c r="G878" s="83">
        <v>48542</v>
      </c>
      <c r="H878" s="83">
        <v>454.87430000000006</v>
      </c>
      <c r="I878" s="83">
        <v>10.982300000000002</v>
      </c>
      <c r="J878" s="83">
        <v>18.636399999999995</v>
      </c>
      <c r="K878" s="83">
        <v>5.3170000000000002</v>
      </c>
      <c r="L878" s="163">
        <f t="shared" si="39"/>
        <v>18.490099999999984</v>
      </c>
      <c r="M878" s="83">
        <v>508.30010000000004</v>
      </c>
      <c r="N878">
        <f t="shared" si="41"/>
        <v>28791</v>
      </c>
    </row>
    <row r="879" spans="1:14">
      <c r="A879">
        <v>28811</v>
      </c>
      <c r="B879" s="83">
        <v>53927</v>
      </c>
      <c r="C879" s="83">
        <v>1431</v>
      </c>
      <c r="D879" s="83">
        <v>2960</v>
      </c>
      <c r="E879" s="83">
        <v>643</v>
      </c>
      <c r="F879" s="85">
        <f t="shared" si="40"/>
        <v>4568</v>
      </c>
      <c r="G879" s="83">
        <v>63529</v>
      </c>
      <c r="H879" s="83">
        <v>1144.3607</v>
      </c>
      <c r="I879" s="83">
        <v>17.915500000000002</v>
      </c>
      <c r="J879" s="83">
        <v>35.104599999999998</v>
      </c>
      <c r="K879" s="83">
        <v>9.386000000000001</v>
      </c>
      <c r="L879" s="163">
        <f t="shared" si="39"/>
        <v>30.180400000000105</v>
      </c>
      <c r="M879" s="83">
        <v>1236.9472000000001</v>
      </c>
      <c r="N879">
        <f t="shared" si="41"/>
        <v>28811</v>
      </c>
    </row>
    <row r="880" spans="1:14">
      <c r="A880">
        <v>28815</v>
      </c>
      <c r="B880" s="83">
        <v>42861</v>
      </c>
      <c r="C880" s="83">
        <v>1598</v>
      </c>
      <c r="D880" s="83">
        <v>3725</v>
      </c>
      <c r="E880" s="83">
        <v>793</v>
      </c>
      <c r="F880" s="85">
        <f t="shared" si="40"/>
        <v>6831</v>
      </c>
      <c r="G880" s="83">
        <v>55808</v>
      </c>
      <c r="H880" s="83">
        <v>635.95949999999993</v>
      </c>
      <c r="I880" s="83">
        <v>24.051799999999997</v>
      </c>
      <c r="J880" s="83">
        <v>53.214600000000011</v>
      </c>
      <c r="K880" s="83">
        <v>0</v>
      </c>
      <c r="L880" s="163">
        <f t="shared" si="39"/>
        <v>67.234600000000086</v>
      </c>
      <c r="M880" s="83">
        <v>780.46050000000002</v>
      </c>
      <c r="N880">
        <f t="shared" si="41"/>
        <v>28815</v>
      </c>
    </row>
    <row r="881" spans="1:14" hidden="1">
      <c r="A881">
        <v>28817</v>
      </c>
      <c r="B881" s="83">
        <v>34115</v>
      </c>
      <c r="C881" s="83">
        <v>1784</v>
      </c>
      <c r="D881" s="83">
        <v>3336</v>
      </c>
      <c r="E881" s="83">
        <v>499</v>
      </c>
      <c r="F881" s="85">
        <f t="shared" si="40"/>
        <v>1289</v>
      </c>
      <c r="G881" s="83">
        <v>41023</v>
      </c>
      <c r="H881" s="83">
        <v>902.57999999999993</v>
      </c>
      <c r="I881" s="83">
        <v>23.929999999999996</v>
      </c>
      <c r="J881" s="83">
        <v>73.819999999999993</v>
      </c>
      <c r="K881" s="83">
        <v>9.15</v>
      </c>
      <c r="L881" s="163">
        <f t="shared" si="39"/>
        <v>6.5400000000000684</v>
      </c>
      <c r="M881" s="83">
        <v>1016.02</v>
      </c>
      <c r="N881">
        <f t="shared" si="41"/>
        <v>28817</v>
      </c>
    </row>
    <row r="882" spans="1:14" hidden="1">
      <c r="A882">
        <v>28823</v>
      </c>
      <c r="B882" s="83">
        <v>34535</v>
      </c>
      <c r="C882" s="83">
        <v>1592</v>
      </c>
      <c r="D882" s="83">
        <v>570</v>
      </c>
      <c r="E882" s="83">
        <v>507</v>
      </c>
      <c r="F882" s="85">
        <f t="shared" si="40"/>
        <v>6335</v>
      </c>
      <c r="G882" s="83">
        <v>43539</v>
      </c>
      <c r="H882" s="83">
        <v>0</v>
      </c>
      <c r="I882" s="83">
        <v>0</v>
      </c>
      <c r="J882" s="83">
        <v>0</v>
      </c>
      <c r="K882" s="83">
        <v>0</v>
      </c>
      <c r="L882" s="163">
        <f t="shared" si="39"/>
        <v>0</v>
      </c>
      <c r="M882" s="83">
        <v>0</v>
      </c>
      <c r="N882">
        <f t="shared" si="41"/>
        <v>28823</v>
      </c>
    </row>
    <row r="883" spans="1:14" hidden="1">
      <c r="A883">
        <v>28843</v>
      </c>
      <c r="B883" s="83">
        <v>28584</v>
      </c>
      <c r="C883" s="83">
        <v>2073</v>
      </c>
      <c r="D883" s="83">
        <v>1922</v>
      </c>
      <c r="E883" s="83">
        <v>450</v>
      </c>
      <c r="F883" s="85">
        <f t="shared" si="40"/>
        <v>1002</v>
      </c>
      <c r="G883" s="83">
        <v>34031</v>
      </c>
      <c r="H883" s="83">
        <v>0</v>
      </c>
      <c r="I883" s="83">
        <v>0</v>
      </c>
      <c r="J883" s="83">
        <v>0</v>
      </c>
      <c r="K883" s="83">
        <v>0</v>
      </c>
      <c r="L883" s="163">
        <f t="shared" si="39"/>
        <v>0</v>
      </c>
      <c r="M883" s="83">
        <v>0</v>
      </c>
      <c r="N883">
        <f t="shared" si="41"/>
        <v>28843</v>
      </c>
    </row>
    <row r="884" spans="1:14" hidden="1">
      <c r="A884">
        <v>28849</v>
      </c>
      <c r="B884" s="83">
        <v>39288</v>
      </c>
      <c r="C884" s="83">
        <v>2081</v>
      </c>
      <c r="D884" s="83">
        <v>2245</v>
      </c>
      <c r="E884" s="83">
        <v>252</v>
      </c>
      <c r="F884" s="85">
        <f t="shared" si="40"/>
        <v>5318</v>
      </c>
      <c r="G884" s="83">
        <v>49184</v>
      </c>
      <c r="H884" s="83">
        <v>680.76999999999987</v>
      </c>
      <c r="I884" s="83">
        <v>22.286499999999997</v>
      </c>
      <c r="J884" s="83">
        <v>17.8462</v>
      </c>
      <c r="K884" s="83">
        <v>1.4642999999999997</v>
      </c>
      <c r="L884" s="163">
        <f t="shared" si="39"/>
        <v>29.722900000000081</v>
      </c>
      <c r="M884" s="83">
        <v>752.08989999999994</v>
      </c>
      <c r="N884">
        <f t="shared" si="41"/>
        <v>28849</v>
      </c>
    </row>
    <row r="885" spans="1:14" hidden="1">
      <c r="A885">
        <v>28850</v>
      </c>
      <c r="B885" s="83">
        <v>40777</v>
      </c>
      <c r="C885" s="83">
        <v>2644</v>
      </c>
      <c r="D885" s="83">
        <v>3582</v>
      </c>
      <c r="E885" s="83">
        <v>388</v>
      </c>
      <c r="F885" s="85">
        <f t="shared" si="40"/>
        <v>2482</v>
      </c>
      <c r="G885" s="83">
        <v>49873</v>
      </c>
      <c r="H885" s="83">
        <v>521.18399999999997</v>
      </c>
      <c r="I885" s="83">
        <v>12.1683</v>
      </c>
      <c r="J885" s="83">
        <v>38.257599999999996</v>
      </c>
      <c r="K885" s="83">
        <v>0.33</v>
      </c>
      <c r="L885" s="163">
        <f t="shared" si="39"/>
        <v>65.638899999999921</v>
      </c>
      <c r="M885" s="83">
        <v>637.57879999999989</v>
      </c>
      <c r="N885">
        <f t="shared" si="41"/>
        <v>28850</v>
      </c>
    </row>
    <row r="886" spans="1:14" hidden="1">
      <c r="A886">
        <v>28858</v>
      </c>
      <c r="B886" s="83">
        <v>27131</v>
      </c>
      <c r="C886" s="83">
        <v>1526</v>
      </c>
      <c r="D886" s="83">
        <v>2955</v>
      </c>
      <c r="E886" s="83">
        <v>4</v>
      </c>
      <c r="F886" s="85">
        <f t="shared" si="40"/>
        <v>3400</v>
      </c>
      <c r="G886" s="83">
        <v>35016</v>
      </c>
      <c r="H886" s="83">
        <v>120.71000000000001</v>
      </c>
      <c r="I886" s="83">
        <v>10.050000000000001</v>
      </c>
      <c r="J886" s="83">
        <v>24.130000000000003</v>
      </c>
      <c r="K886" s="83">
        <v>0</v>
      </c>
      <c r="L886" s="163">
        <f t="shared" si="39"/>
        <v>367.76000000000005</v>
      </c>
      <c r="M886" s="83">
        <v>522.65000000000009</v>
      </c>
      <c r="N886">
        <f t="shared" si="41"/>
        <v>28858</v>
      </c>
    </row>
    <row r="887" spans="1:14">
      <c r="A887">
        <v>28861</v>
      </c>
      <c r="B887" s="83">
        <v>40865</v>
      </c>
      <c r="C887" s="83">
        <v>1828</v>
      </c>
      <c r="D887" s="83">
        <v>3400</v>
      </c>
      <c r="E887" s="83">
        <v>853</v>
      </c>
      <c r="F887" s="85">
        <f t="shared" si="40"/>
        <v>4713</v>
      </c>
      <c r="G887" s="83">
        <v>51659</v>
      </c>
      <c r="H887" s="83">
        <v>966.97869999999989</v>
      </c>
      <c r="I887" s="83">
        <v>36.098599999999998</v>
      </c>
      <c r="J887" s="83">
        <v>61.791300000000007</v>
      </c>
      <c r="K887" s="83">
        <v>22.746599999999997</v>
      </c>
      <c r="L887" s="163">
        <f t="shared" si="39"/>
        <v>33.777100000000075</v>
      </c>
      <c r="M887" s="83">
        <v>1121.3923</v>
      </c>
      <c r="N887">
        <f t="shared" si="41"/>
        <v>28861</v>
      </c>
    </row>
    <row r="888" spans="1:14" hidden="1">
      <c r="A888">
        <v>28875</v>
      </c>
      <c r="B888" s="83">
        <v>24822</v>
      </c>
      <c r="C888" s="83">
        <v>1831</v>
      </c>
      <c r="D888" s="83">
        <v>3479</v>
      </c>
      <c r="E888" s="83">
        <v>271</v>
      </c>
      <c r="F888" s="85">
        <f t="shared" si="40"/>
        <v>15889</v>
      </c>
      <c r="G888" s="83">
        <v>46292</v>
      </c>
      <c r="H888" s="83">
        <v>202.88</v>
      </c>
      <c r="I888" s="83">
        <v>7.7600000000000016</v>
      </c>
      <c r="J888" s="83">
        <v>12.49</v>
      </c>
      <c r="K888" s="83">
        <v>0.22</v>
      </c>
      <c r="L888" s="163">
        <f t="shared" si="39"/>
        <v>68.900000000000006</v>
      </c>
      <c r="M888" s="83">
        <v>292.25</v>
      </c>
      <c r="N888">
        <f t="shared" si="41"/>
        <v>28875</v>
      </c>
    </row>
    <row r="889" spans="1:14" hidden="1">
      <c r="A889">
        <v>31327</v>
      </c>
      <c r="B889" s="83">
        <v>22039</v>
      </c>
      <c r="C889" s="83">
        <v>3125</v>
      </c>
      <c r="D889" s="83">
        <v>2876</v>
      </c>
      <c r="E889" s="83">
        <v>426</v>
      </c>
      <c r="F889" s="85">
        <f t="shared" si="40"/>
        <v>1568</v>
      </c>
      <c r="G889" s="83">
        <v>30034</v>
      </c>
      <c r="H889" s="83">
        <v>283.83530000000002</v>
      </c>
      <c r="I889" s="83">
        <v>11.9672</v>
      </c>
      <c r="J889" s="83">
        <v>14.050199999999998</v>
      </c>
      <c r="K889" s="83">
        <v>1.0156000000000001</v>
      </c>
      <c r="L889" s="163">
        <f t="shared" si="39"/>
        <v>6.9334999999999427</v>
      </c>
      <c r="M889" s="83">
        <v>317.80179999999996</v>
      </c>
      <c r="N889">
        <f t="shared" si="41"/>
        <v>31327</v>
      </c>
    </row>
    <row r="890" spans="1:14" hidden="1">
      <c r="A890">
        <v>40491</v>
      </c>
      <c r="B890" s="83">
        <v>39972</v>
      </c>
      <c r="C890" s="83">
        <v>1934</v>
      </c>
      <c r="D890" s="83">
        <v>5153</v>
      </c>
      <c r="E890" s="83">
        <v>521</v>
      </c>
      <c r="F890" s="85">
        <f t="shared" si="40"/>
        <v>3138</v>
      </c>
      <c r="G890" s="83">
        <v>50718</v>
      </c>
      <c r="H890" s="83">
        <v>539.73270000000002</v>
      </c>
      <c r="I890" s="83">
        <v>13.8637</v>
      </c>
      <c r="J890" s="83">
        <v>68.063700000000011</v>
      </c>
      <c r="K890" s="83">
        <v>2.5502000000000002</v>
      </c>
      <c r="L890" s="163">
        <f t="shared" si="39"/>
        <v>20.636599999999977</v>
      </c>
      <c r="M890" s="83">
        <v>644.84690000000001</v>
      </c>
      <c r="N890">
        <f t="shared" si="41"/>
        <v>40491</v>
      </c>
    </row>
    <row r="891" spans="1:14" hidden="1">
      <c r="A891">
        <v>40492</v>
      </c>
      <c r="B891" s="83">
        <v>39563</v>
      </c>
      <c r="C891" s="83">
        <v>2608</v>
      </c>
      <c r="D891" s="83">
        <v>6908</v>
      </c>
      <c r="E891" s="83">
        <v>859</v>
      </c>
      <c r="F891" s="85">
        <f t="shared" si="40"/>
        <v>5403</v>
      </c>
      <c r="G891" s="83">
        <v>55341</v>
      </c>
      <c r="H891" s="83">
        <v>0</v>
      </c>
      <c r="I891" s="83">
        <v>0</v>
      </c>
      <c r="J891" s="83">
        <v>0</v>
      </c>
      <c r="K891" s="83">
        <v>0</v>
      </c>
      <c r="L891" s="163">
        <f t="shared" si="39"/>
        <v>0</v>
      </c>
      <c r="M891" s="83">
        <v>0</v>
      </c>
      <c r="N891">
        <f t="shared" si="41"/>
        <v>40492</v>
      </c>
    </row>
    <row r="892" spans="1:14" hidden="1">
      <c r="A892">
        <v>40742</v>
      </c>
      <c r="B892" s="83">
        <v>40796</v>
      </c>
      <c r="C892" s="83">
        <v>1323</v>
      </c>
      <c r="D892" s="83">
        <v>3962</v>
      </c>
      <c r="E892" s="83">
        <v>639</v>
      </c>
      <c r="F892" s="85">
        <f t="shared" si="40"/>
        <v>3166</v>
      </c>
      <c r="G892" s="83">
        <v>49886</v>
      </c>
      <c r="H892" s="83">
        <v>0</v>
      </c>
      <c r="I892" s="83">
        <v>0</v>
      </c>
      <c r="J892" s="83">
        <v>0</v>
      </c>
      <c r="K892" s="83">
        <v>0</v>
      </c>
      <c r="L892" s="163">
        <f t="shared" si="39"/>
        <v>0</v>
      </c>
      <c r="M892" s="83">
        <v>0</v>
      </c>
      <c r="N892">
        <f t="shared" si="41"/>
        <v>40742</v>
      </c>
    </row>
    <row r="893" spans="1:14" hidden="1">
      <c r="A893">
        <v>40743</v>
      </c>
      <c r="B893" s="83">
        <v>63102</v>
      </c>
      <c r="C893" s="83">
        <v>5263</v>
      </c>
      <c r="D893" s="83">
        <v>6459</v>
      </c>
      <c r="E893" s="83">
        <v>943</v>
      </c>
      <c r="F893" s="85">
        <f t="shared" si="40"/>
        <v>10600</v>
      </c>
      <c r="G893" s="83">
        <v>86367</v>
      </c>
      <c r="H893" s="83">
        <v>0</v>
      </c>
      <c r="I893" s="83">
        <v>0</v>
      </c>
      <c r="J893" s="83">
        <v>0</v>
      </c>
      <c r="K893" s="83">
        <v>0</v>
      </c>
      <c r="L893" s="163">
        <f t="shared" si="39"/>
        <v>0</v>
      </c>
      <c r="M893" s="83">
        <v>0</v>
      </c>
      <c r="N893">
        <f t="shared" si="41"/>
        <v>40743</v>
      </c>
    </row>
    <row r="894" spans="1:14" hidden="1">
      <c r="A894">
        <v>40744</v>
      </c>
      <c r="B894" s="83">
        <v>12998</v>
      </c>
      <c r="C894" s="83">
        <v>606</v>
      </c>
      <c r="D894" s="83">
        <v>2133</v>
      </c>
      <c r="E894" s="83">
        <v>272</v>
      </c>
      <c r="F894" s="85">
        <f t="shared" si="40"/>
        <v>1651</v>
      </c>
      <c r="G894" s="83">
        <v>17660</v>
      </c>
      <c r="H894" s="83">
        <v>0</v>
      </c>
      <c r="I894" s="83">
        <v>0</v>
      </c>
      <c r="J894" s="83">
        <v>0</v>
      </c>
      <c r="K894" s="83">
        <v>0</v>
      </c>
      <c r="L894" s="163">
        <f t="shared" si="39"/>
        <v>0</v>
      </c>
      <c r="M894" s="83">
        <v>0</v>
      </c>
      <c r="N894">
        <f t="shared" si="41"/>
        <v>40744</v>
      </c>
    </row>
    <row r="895" spans="1:14" hidden="1">
      <c r="A895">
        <v>40745</v>
      </c>
      <c r="B895" s="83">
        <v>5964</v>
      </c>
      <c r="C895" s="83">
        <v>309</v>
      </c>
      <c r="D895" s="83">
        <v>654</v>
      </c>
      <c r="E895" s="83">
        <v>153</v>
      </c>
      <c r="F895" s="85">
        <f t="shared" si="40"/>
        <v>255</v>
      </c>
      <c r="G895" s="83">
        <v>7335</v>
      </c>
      <c r="H895" s="83">
        <v>0</v>
      </c>
      <c r="I895" s="83">
        <v>0</v>
      </c>
      <c r="J895" s="83">
        <v>0</v>
      </c>
      <c r="K895" s="83">
        <v>0</v>
      </c>
      <c r="L895" s="163">
        <f t="shared" si="39"/>
        <v>0</v>
      </c>
      <c r="M895" s="83">
        <v>0</v>
      </c>
      <c r="N895">
        <f t="shared" si="41"/>
        <v>40745</v>
      </c>
    </row>
    <row r="896" spans="1:14" hidden="1">
      <c r="A896">
        <v>40749</v>
      </c>
      <c r="B896" s="83">
        <v>25043</v>
      </c>
      <c r="C896" s="83">
        <v>5300</v>
      </c>
      <c r="D896" s="83">
        <v>7386</v>
      </c>
      <c r="E896" s="83">
        <v>372</v>
      </c>
      <c r="F896" s="85">
        <f t="shared" si="40"/>
        <v>-2980</v>
      </c>
      <c r="G896" s="83">
        <v>35121</v>
      </c>
      <c r="H896" s="83">
        <v>0</v>
      </c>
      <c r="I896" s="83">
        <v>0</v>
      </c>
      <c r="J896" s="83">
        <v>0</v>
      </c>
      <c r="K896" s="83">
        <v>0</v>
      </c>
      <c r="L896" s="163">
        <f t="shared" si="39"/>
        <v>0</v>
      </c>
      <c r="M896" s="83">
        <v>0</v>
      </c>
      <c r="N896">
        <f t="shared" si="41"/>
        <v>40749</v>
      </c>
    </row>
    <row r="897" spans="1:14">
      <c r="A897">
        <v>40840</v>
      </c>
      <c r="B897" s="83">
        <v>26864</v>
      </c>
      <c r="C897" s="83">
        <v>1594</v>
      </c>
      <c r="D897" s="83">
        <v>1417</v>
      </c>
      <c r="E897" s="83">
        <v>353</v>
      </c>
      <c r="F897" s="85">
        <f t="shared" si="40"/>
        <v>485</v>
      </c>
      <c r="G897" s="83">
        <v>30713</v>
      </c>
      <c r="H897" s="83">
        <v>407.57210000000003</v>
      </c>
      <c r="I897" s="83">
        <v>12.3192</v>
      </c>
      <c r="J897" s="83">
        <v>12.606300000000001</v>
      </c>
      <c r="K897" s="83">
        <v>6.8482000000000003</v>
      </c>
      <c r="L897" s="163">
        <f t="shared" si="39"/>
        <v>9.0223999999999069</v>
      </c>
      <c r="M897" s="83">
        <v>448.36819999999994</v>
      </c>
      <c r="N897">
        <f t="shared" si="41"/>
        <v>40840</v>
      </c>
    </row>
    <row r="898" spans="1:14" hidden="1">
      <c r="A898">
        <v>77649</v>
      </c>
      <c r="B898" s="83">
        <v>25771</v>
      </c>
      <c r="C898" s="83">
        <v>768</v>
      </c>
      <c r="D898" s="83">
        <v>1763</v>
      </c>
      <c r="E898" s="83">
        <v>163</v>
      </c>
      <c r="F898" s="85">
        <f t="shared" si="40"/>
        <v>1229</v>
      </c>
      <c r="G898" s="83">
        <v>29694</v>
      </c>
      <c r="H898" s="83">
        <v>0</v>
      </c>
      <c r="I898" s="83">
        <v>0</v>
      </c>
      <c r="J898" s="83">
        <v>0</v>
      </c>
      <c r="K898" s="83">
        <v>0</v>
      </c>
      <c r="L898" s="163">
        <f t="shared" si="39"/>
        <v>0</v>
      </c>
      <c r="M898" s="83">
        <v>0</v>
      </c>
      <c r="N898">
        <f t="shared" si="41"/>
        <v>77649</v>
      </c>
    </row>
    <row r="899" spans="1:14" hidden="1">
      <c r="A899">
        <v>77650</v>
      </c>
      <c r="B899" s="83">
        <v>25764</v>
      </c>
      <c r="C899" s="83">
        <v>1217</v>
      </c>
      <c r="D899" s="83">
        <v>2711</v>
      </c>
      <c r="E899" s="83">
        <v>316</v>
      </c>
      <c r="F899" s="85">
        <f t="shared" si="40"/>
        <v>2523</v>
      </c>
      <c r="G899" s="83">
        <v>32531</v>
      </c>
      <c r="H899" s="83">
        <v>0</v>
      </c>
      <c r="I899" s="83">
        <v>0</v>
      </c>
      <c r="J899" s="83">
        <v>0</v>
      </c>
      <c r="K899" s="83">
        <v>0</v>
      </c>
      <c r="L899" s="163">
        <f t="shared" ref="L899:L903" si="42">M899-H899-I899-J899-K899</f>
        <v>0</v>
      </c>
      <c r="M899" s="83">
        <v>0</v>
      </c>
      <c r="N899">
        <f t="shared" si="41"/>
        <v>77650</v>
      </c>
    </row>
    <row r="900" spans="1:14" hidden="1">
      <c r="A900">
        <v>77651</v>
      </c>
      <c r="B900" s="83">
        <v>36387</v>
      </c>
      <c r="C900" s="83">
        <v>1407</v>
      </c>
      <c r="D900" s="83">
        <v>4701</v>
      </c>
      <c r="E900" s="83">
        <v>737</v>
      </c>
      <c r="F900" s="85">
        <f t="shared" ref="F900:F903" si="43">G900-B900-C900-D900-E900</f>
        <v>1376</v>
      </c>
      <c r="G900" s="83">
        <v>44608</v>
      </c>
      <c r="H900" s="83">
        <v>0</v>
      </c>
      <c r="I900" s="83">
        <v>0</v>
      </c>
      <c r="J900" s="83">
        <v>0</v>
      </c>
      <c r="K900" s="83">
        <v>0</v>
      </c>
      <c r="L900" s="163">
        <f t="shared" si="42"/>
        <v>0</v>
      </c>
      <c r="M900" s="83">
        <v>0</v>
      </c>
      <c r="N900">
        <f t="shared" ref="N900:N903" si="44">INT(A900)</f>
        <v>77651</v>
      </c>
    </row>
    <row r="901" spans="1:14" hidden="1">
      <c r="A901">
        <v>77652</v>
      </c>
      <c r="B901" s="83">
        <v>27027</v>
      </c>
      <c r="C901" s="83">
        <v>1918</v>
      </c>
      <c r="D901" s="83">
        <v>876</v>
      </c>
      <c r="E901" s="83">
        <v>451</v>
      </c>
      <c r="F901" s="85">
        <f t="shared" si="43"/>
        <v>1484</v>
      </c>
      <c r="G901" s="83">
        <v>31756</v>
      </c>
      <c r="H901" s="83">
        <v>0</v>
      </c>
      <c r="I901" s="83">
        <v>0</v>
      </c>
      <c r="J901" s="83">
        <v>0</v>
      </c>
      <c r="K901" s="83">
        <v>0</v>
      </c>
      <c r="L901" s="163">
        <f t="shared" si="42"/>
        <v>0</v>
      </c>
      <c r="M901" s="83">
        <v>0</v>
      </c>
      <c r="N901">
        <f t="shared" si="44"/>
        <v>77652</v>
      </c>
    </row>
    <row r="902" spans="1:14" hidden="1">
      <c r="A902">
        <v>77753</v>
      </c>
      <c r="B902" s="83">
        <v>3700</v>
      </c>
      <c r="C902" s="83">
        <v>4092</v>
      </c>
      <c r="D902" s="83">
        <v>232</v>
      </c>
      <c r="E902" s="83">
        <v>4</v>
      </c>
      <c r="F902" s="85">
        <f t="shared" si="43"/>
        <v>5646</v>
      </c>
      <c r="G902" s="83">
        <v>13674</v>
      </c>
      <c r="H902" s="83">
        <v>46.346700000000006</v>
      </c>
      <c r="I902" s="83">
        <v>22.429600000000001</v>
      </c>
      <c r="J902" s="83">
        <v>0.62509999999999999</v>
      </c>
      <c r="K902" s="83">
        <v>0</v>
      </c>
      <c r="L902" s="163">
        <f t="shared" si="42"/>
        <v>14.978699999999993</v>
      </c>
      <c r="M902" s="83">
        <v>84.380099999999999</v>
      </c>
      <c r="N902">
        <f t="shared" si="44"/>
        <v>77753</v>
      </c>
    </row>
    <row r="903" spans="1:14" hidden="1">
      <c r="A903" t="e">
        <v>#VALUE!</v>
      </c>
      <c r="B903">
        <v>79535488.191</v>
      </c>
      <c r="C903">
        <v>10277389</v>
      </c>
      <c r="D903">
        <v>16357688.889999999</v>
      </c>
      <c r="E903">
        <v>2038914.18</v>
      </c>
      <c r="F903" s="85">
        <f t="shared" si="43"/>
        <v>13233969.476000005</v>
      </c>
      <c r="G903">
        <v>121443449.737</v>
      </c>
      <c r="H903">
        <v>27997254.698599998</v>
      </c>
      <c r="I903">
        <v>4719551.8942000009</v>
      </c>
      <c r="J903">
        <v>9162893.7725000028</v>
      </c>
      <c r="K903">
        <v>1055058.2051999997</v>
      </c>
      <c r="L903" s="163">
        <f t="shared" si="42"/>
        <v>-6074266.7056001127</v>
      </c>
      <c r="M903">
        <v>36860491.864899889</v>
      </c>
      <c r="N903" t="e">
        <f t="shared" si="44"/>
        <v>#VALUE!</v>
      </c>
    </row>
  </sheetData>
  <autoFilter ref="A2:R903" xr:uid="{3B1560A7-AFA0-47B6-8F54-4AD5770ED58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R14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N11" sqref="VN11"/>
    </sheetView>
  </sheetViews>
  <sheetFormatPr defaultRowHeight="14.5"/>
  <cols>
    <col min="2" max="2" width="16.36328125" bestFit="1" customWidth="1"/>
    <col min="3" max="3" width="14.90625" bestFit="1" customWidth="1"/>
    <col min="4" max="8" width="13.90625" bestFit="1" customWidth="1"/>
    <col min="9" max="9" width="14.90625" bestFit="1" customWidth="1"/>
    <col min="10" max="11" width="13.90625" bestFit="1" customWidth="1"/>
    <col min="12" max="12" width="14.90625" bestFit="1" customWidth="1"/>
    <col min="13" max="13" width="13.90625" bestFit="1" customWidth="1"/>
    <col min="14" max="14" width="14.90625" bestFit="1" customWidth="1"/>
    <col min="15" max="25" width="13.90625" bestFit="1" customWidth="1"/>
    <col min="26" max="26" width="16.36328125" bestFit="1" customWidth="1"/>
    <col min="27" max="27" width="13.90625" bestFit="1" customWidth="1"/>
    <col min="28" max="28" width="14.90625" bestFit="1" customWidth="1"/>
    <col min="29" max="29" width="13.90625" bestFit="1" customWidth="1"/>
    <col min="30" max="30" width="14.90625" bestFit="1" customWidth="1"/>
    <col min="31" max="31" width="13.90625" bestFit="1" customWidth="1"/>
    <col min="32" max="32" width="14.90625" bestFit="1" customWidth="1"/>
    <col min="33" max="40" width="13.90625" bestFit="1" customWidth="1"/>
    <col min="41" max="42" width="14.90625" bestFit="1" customWidth="1"/>
    <col min="43" max="43" width="13.90625" bestFit="1" customWidth="1"/>
    <col min="44" max="44" width="14.90625" bestFit="1" customWidth="1"/>
    <col min="45" max="51" width="13.90625" bestFit="1" customWidth="1"/>
    <col min="52" max="52" width="14.90625" bestFit="1" customWidth="1"/>
    <col min="53" max="58" width="13.90625" bestFit="1" customWidth="1"/>
    <col min="59" max="59" width="14.90625" bestFit="1" customWidth="1"/>
    <col min="60" max="70" width="13.90625" bestFit="1" customWidth="1"/>
    <col min="71" max="71" width="14.90625" bestFit="1" customWidth="1"/>
    <col min="72" max="73" width="13.90625" bestFit="1" customWidth="1"/>
    <col min="74" max="75" width="14.90625" bestFit="1" customWidth="1"/>
    <col min="76" max="81" width="13.90625" bestFit="1" customWidth="1"/>
    <col min="82" max="82" width="12.81640625" bestFit="1" customWidth="1"/>
    <col min="83" max="83" width="16.36328125" bestFit="1" customWidth="1"/>
    <col min="84" max="84" width="13.90625" bestFit="1" customWidth="1"/>
    <col min="85" max="85" width="14.90625" bestFit="1" customWidth="1"/>
    <col min="86" max="95" width="13.90625" bestFit="1" customWidth="1"/>
    <col min="96" max="96" width="14.90625" bestFit="1" customWidth="1"/>
    <col min="97" max="98" width="13.90625" bestFit="1" customWidth="1"/>
    <col min="99" max="99" width="14.90625" bestFit="1" customWidth="1"/>
    <col min="100" max="103" width="13.90625" bestFit="1" customWidth="1"/>
    <col min="104" max="104" width="14.90625" bestFit="1" customWidth="1"/>
    <col min="105" max="105" width="13.90625" bestFit="1" customWidth="1"/>
    <col min="106" max="107" width="14.90625" bestFit="1" customWidth="1"/>
    <col min="108" max="108" width="13.90625" bestFit="1" customWidth="1"/>
    <col min="109" max="109" width="14.90625" bestFit="1" customWidth="1"/>
    <col min="110" max="113" width="13.90625" bestFit="1" customWidth="1"/>
    <col min="114" max="116" width="14.90625" bestFit="1" customWidth="1"/>
    <col min="117" max="123" width="13.90625" bestFit="1" customWidth="1"/>
    <col min="124" max="124" width="16.36328125" bestFit="1" customWidth="1"/>
    <col min="125" max="129" width="13.90625" bestFit="1" customWidth="1"/>
    <col min="130" max="130" width="14.90625" bestFit="1" customWidth="1"/>
    <col min="131" max="131" width="13.90625" bestFit="1" customWidth="1"/>
    <col min="132" max="134" width="14.90625" bestFit="1" customWidth="1"/>
    <col min="135" max="138" width="13.90625" bestFit="1" customWidth="1"/>
    <col min="139" max="139" width="14.90625" bestFit="1" customWidth="1"/>
    <col min="140" max="141" width="13.90625" bestFit="1" customWidth="1"/>
    <col min="142" max="142" width="14.90625" bestFit="1" customWidth="1"/>
    <col min="143" max="150" width="13.90625" bestFit="1" customWidth="1"/>
    <col min="151" max="151" width="14.90625" bestFit="1" customWidth="1"/>
    <col min="152" max="154" width="13.90625" bestFit="1" customWidth="1"/>
    <col min="155" max="155" width="14.90625" bestFit="1" customWidth="1"/>
    <col min="156" max="162" width="13.90625" bestFit="1" customWidth="1"/>
    <col min="163" max="163" width="14.90625" bestFit="1" customWidth="1"/>
    <col min="164" max="170" width="13.90625" bestFit="1" customWidth="1"/>
    <col min="171" max="171" width="16.36328125" bestFit="1" customWidth="1"/>
    <col min="172" max="176" width="13.90625" bestFit="1" customWidth="1"/>
    <col min="177" max="177" width="14.90625" bestFit="1" customWidth="1"/>
    <col min="178" max="180" width="13.90625" bestFit="1" customWidth="1"/>
    <col min="181" max="181" width="14.90625" bestFit="1" customWidth="1"/>
    <col min="182" max="184" width="13.90625" bestFit="1" customWidth="1"/>
    <col min="185" max="185" width="14.90625" bestFit="1" customWidth="1"/>
    <col min="186" max="191" width="13.90625" bestFit="1" customWidth="1"/>
    <col min="192" max="192" width="14.90625" bestFit="1" customWidth="1"/>
    <col min="193" max="196" width="13.90625" bestFit="1" customWidth="1"/>
    <col min="197" max="197" width="14.90625" bestFit="1" customWidth="1"/>
    <col min="198" max="204" width="13.90625" bestFit="1" customWidth="1"/>
    <col min="205" max="205" width="14.90625" bestFit="1" customWidth="1"/>
    <col min="206" max="208" width="13.90625" bestFit="1" customWidth="1"/>
    <col min="209" max="212" width="14.90625" bestFit="1" customWidth="1"/>
    <col min="213" max="213" width="13.90625" bestFit="1" customWidth="1"/>
    <col min="214" max="214" width="14.90625" bestFit="1" customWidth="1"/>
    <col min="215" max="215" width="13.90625" bestFit="1" customWidth="1"/>
    <col min="216" max="218" width="14.90625" bestFit="1" customWidth="1"/>
    <col min="219" max="223" width="13.90625" bestFit="1" customWidth="1"/>
    <col min="224" max="225" width="14.90625" bestFit="1" customWidth="1"/>
    <col min="226" max="229" width="13.90625" bestFit="1" customWidth="1"/>
    <col min="230" max="230" width="14.90625" bestFit="1" customWidth="1"/>
    <col min="231" max="239" width="13.90625" bestFit="1" customWidth="1"/>
    <col min="240" max="241" width="14.90625" bestFit="1" customWidth="1"/>
    <col min="242" max="243" width="13.90625" bestFit="1" customWidth="1"/>
    <col min="244" max="244" width="14.90625" bestFit="1" customWidth="1"/>
    <col min="245" max="250" width="13.90625" bestFit="1" customWidth="1"/>
    <col min="251" max="251" width="16.36328125" bestFit="1" customWidth="1"/>
    <col min="252" max="253" width="14.90625" bestFit="1" customWidth="1"/>
    <col min="254" max="262" width="13.90625" bestFit="1" customWidth="1"/>
    <col min="263" max="264" width="14.90625" bestFit="1" customWidth="1"/>
    <col min="265" max="268" width="13.90625" bestFit="1" customWidth="1"/>
    <col min="269" max="269" width="14.90625" bestFit="1" customWidth="1"/>
    <col min="270" max="275" width="13.90625" bestFit="1" customWidth="1"/>
    <col min="276" max="276" width="14.90625" bestFit="1" customWidth="1"/>
    <col min="277" max="278" width="13.90625" bestFit="1" customWidth="1"/>
    <col min="279" max="280" width="14.90625" bestFit="1" customWidth="1"/>
    <col min="281" max="283" width="13.90625" bestFit="1" customWidth="1"/>
    <col min="284" max="285" width="14.90625" bestFit="1" customWidth="1"/>
    <col min="286" max="289" width="13.90625" bestFit="1" customWidth="1"/>
    <col min="290" max="290" width="14.90625" bestFit="1" customWidth="1"/>
    <col min="291" max="298" width="13.90625" bestFit="1" customWidth="1"/>
    <col min="299" max="299" width="16.36328125" bestFit="1" customWidth="1"/>
    <col min="300" max="300" width="14.90625" bestFit="1" customWidth="1"/>
    <col min="301" max="304" width="13.90625" bestFit="1" customWidth="1"/>
    <col min="305" max="305" width="14.90625" bestFit="1" customWidth="1"/>
    <col min="306" max="307" width="13.90625" bestFit="1" customWidth="1"/>
    <col min="308" max="308" width="14.90625" bestFit="1" customWidth="1"/>
    <col min="309" max="310" width="13.90625" bestFit="1" customWidth="1"/>
    <col min="311" max="311" width="14.90625" bestFit="1" customWidth="1"/>
    <col min="312" max="313" width="13.90625" bestFit="1" customWidth="1"/>
    <col min="314" max="314" width="14.90625" bestFit="1" customWidth="1"/>
    <col min="315" max="315" width="13.90625" bestFit="1" customWidth="1"/>
    <col min="316" max="316" width="16.36328125" bestFit="1" customWidth="1"/>
    <col min="317" max="319" width="14.90625" bestFit="1" customWidth="1"/>
    <col min="320" max="326" width="13.90625" bestFit="1" customWidth="1"/>
    <col min="327" max="327" width="14.90625" bestFit="1" customWidth="1"/>
    <col min="328" max="329" width="13.90625" bestFit="1" customWidth="1"/>
    <col min="330" max="333" width="14.90625" bestFit="1" customWidth="1"/>
    <col min="334" max="338" width="13.90625" bestFit="1" customWidth="1"/>
    <col min="339" max="340" width="14.90625" bestFit="1" customWidth="1"/>
    <col min="341" max="341" width="13.90625" bestFit="1" customWidth="1"/>
    <col min="342" max="342" width="16.36328125" bestFit="1" customWidth="1"/>
    <col min="343" max="353" width="13.90625" bestFit="1" customWidth="1"/>
    <col min="354" max="354" width="14.90625" bestFit="1" customWidth="1"/>
    <col min="355" max="356" width="13.90625" bestFit="1" customWidth="1"/>
    <col min="357" max="357" width="14.90625" bestFit="1" customWidth="1"/>
    <col min="358" max="359" width="13.90625" bestFit="1" customWidth="1"/>
    <col min="360" max="360" width="14.90625" bestFit="1" customWidth="1"/>
    <col min="361" max="364" width="13.90625" bestFit="1" customWidth="1"/>
    <col min="365" max="365" width="16.36328125" bestFit="1" customWidth="1"/>
    <col min="366" max="366" width="14.90625" bestFit="1" customWidth="1"/>
    <col min="367" max="367" width="13.90625" bestFit="1" customWidth="1"/>
    <col min="368" max="368" width="14.90625" bestFit="1" customWidth="1"/>
    <col min="369" max="369" width="13.90625" bestFit="1" customWidth="1"/>
    <col min="370" max="372" width="14.90625" bestFit="1" customWidth="1"/>
    <col min="373" max="376" width="13.90625" bestFit="1" customWidth="1"/>
    <col min="377" max="377" width="14.90625" bestFit="1" customWidth="1"/>
    <col min="378" max="383" width="13.90625" bestFit="1" customWidth="1"/>
    <col min="384" max="385" width="14.90625" bestFit="1" customWidth="1"/>
    <col min="386" max="390" width="13.90625" bestFit="1" customWidth="1"/>
    <col min="391" max="392" width="14.90625" bestFit="1" customWidth="1"/>
    <col min="393" max="393" width="13.90625" bestFit="1" customWidth="1"/>
    <col min="394" max="394" width="14.90625" bestFit="1" customWidth="1"/>
    <col min="395" max="399" width="13.90625" bestFit="1" customWidth="1"/>
    <col min="400" max="402" width="14.90625" bestFit="1" customWidth="1"/>
    <col min="403" max="405" width="13.90625" bestFit="1" customWidth="1"/>
    <col min="406" max="406" width="14.90625" bestFit="1" customWidth="1"/>
    <col min="407" max="410" width="13.90625" bestFit="1" customWidth="1"/>
    <col min="411" max="411" width="14.90625" bestFit="1" customWidth="1"/>
    <col min="412" max="414" width="13.90625" bestFit="1" customWidth="1"/>
    <col min="415" max="415" width="14.90625" bestFit="1" customWidth="1"/>
    <col min="416" max="416" width="13.90625" bestFit="1" customWidth="1"/>
    <col min="417" max="417" width="14.90625" bestFit="1" customWidth="1"/>
    <col min="418" max="419" width="13.90625" bestFit="1" customWidth="1"/>
    <col min="420" max="420" width="14.90625" bestFit="1" customWidth="1"/>
    <col min="421" max="425" width="13.90625" bestFit="1" customWidth="1"/>
    <col min="426" max="426" width="14.90625" bestFit="1" customWidth="1"/>
    <col min="427" max="427" width="13.90625" bestFit="1" customWidth="1"/>
    <col min="428" max="428" width="14.90625" bestFit="1" customWidth="1"/>
    <col min="429" max="432" width="13.90625" bestFit="1" customWidth="1"/>
    <col min="433" max="433" width="16.36328125" bestFit="1" customWidth="1"/>
    <col min="434" max="436" width="13.90625" bestFit="1" customWidth="1"/>
    <col min="437" max="437" width="14.90625" bestFit="1" customWidth="1"/>
    <col min="438" max="438" width="13.90625" bestFit="1" customWidth="1"/>
    <col min="439" max="439" width="14.90625" bestFit="1" customWidth="1"/>
    <col min="440" max="440" width="13.90625" bestFit="1" customWidth="1"/>
    <col min="441" max="441" width="14.90625" bestFit="1" customWidth="1"/>
    <col min="442" max="442" width="13.90625" bestFit="1" customWidth="1"/>
    <col min="443" max="443" width="14.90625" bestFit="1" customWidth="1"/>
    <col min="444" max="451" width="13.90625" bestFit="1" customWidth="1"/>
    <col min="452" max="453" width="14.90625" bestFit="1" customWidth="1"/>
    <col min="454" max="458" width="13.90625" bestFit="1" customWidth="1"/>
    <col min="459" max="459" width="14.90625" bestFit="1" customWidth="1"/>
    <col min="460" max="460" width="13.90625" bestFit="1" customWidth="1"/>
    <col min="461" max="461" width="14.90625" bestFit="1" customWidth="1"/>
    <col min="462" max="463" width="13.90625" bestFit="1" customWidth="1"/>
    <col min="464" max="464" width="14.90625" bestFit="1" customWidth="1"/>
    <col min="465" max="466" width="13.90625" bestFit="1" customWidth="1"/>
    <col min="467" max="467" width="14.90625" bestFit="1" customWidth="1"/>
    <col min="468" max="471" width="13.90625" bestFit="1" customWidth="1"/>
    <col min="472" max="472" width="16.36328125" bestFit="1" customWidth="1"/>
    <col min="473" max="473" width="14.90625" bestFit="1" customWidth="1"/>
    <col min="474" max="476" width="13.90625" bestFit="1" customWidth="1"/>
    <col min="477" max="478" width="14.90625" bestFit="1" customWidth="1"/>
    <col min="479" max="480" width="13.90625" bestFit="1" customWidth="1"/>
    <col min="481" max="482" width="14.90625" bestFit="1" customWidth="1"/>
    <col min="483" max="491" width="13.90625" bestFit="1" customWidth="1"/>
    <col min="492" max="492" width="14.90625" bestFit="1" customWidth="1"/>
    <col min="493" max="498" width="13.90625" bestFit="1" customWidth="1"/>
    <col min="499" max="499" width="14.90625" bestFit="1" customWidth="1"/>
    <col min="500" max="505" width="13.90625" bestFit="1" customWidth="1"/>
    <col min="506" max="506" width="14.90625" bestFit="1" customWidth="1"/>
    <col min="507" max="515" width="13.90625" bestFit="1" customWidth="1"/>
    <col min="516" max="516" width="14.90625" bestFit="1" customWidth="1"/>
    <col min="517" max="517" width="13.90625" bestFit="1" customWidth="1"/>
    <col min="518" max="518" width="14.90625" bestFit="1" customWidth="1"/>
    <col min="519" max="525" width="13.90625" bestFit="1" customWidth="1"/>
    <col min="526" max="526" width="16.36328125" bestFit="1" customWidth="1"/>
    <col min="527" max="532" width="13.90625" bestFit="1" customWidth="1"/>
    <col min="533" max="533" width="14.90625" bestFit="1" customWidth="1"/>
    <col min="534" max="541" width="13.90625" bestFit="1" customWidth="1"/>
    <col min="542" max="542" width="14.90625" bestFit="1" customWidth="1"/>
    <col min="543" max="543" width="13.90625" bestFit="1" customWidth="1"/>
    <col min="544" max="544" width="14.90625" bestFit="1" customWidth="1"/>
    <col min="545" max="547" width="13.90625" bestFit="1" customWidth="1"/>
    <col min="548" max="548" width="14.90625" bestFit="1" customWidth="1"/>
    <col min="549" max="552" width="13.90625" bestFit="1" customWidth="1"/>
    <col min="553" max="553" width="14.90625" bestFit="1" customWidth="1"/>
    <col min="554" max="558" width="13.90625" bestFit="1" customWidth="1"/>
    <col min="559" max="559" width="16.36328125" bestFit="1" customWidth="1"/>
    <col min="560" max="561" width="13.90625" bestFit="1" customWidth="1"/>
    <col min="562" max="562" width="14.90625" bestFit="1" customWidth="1"/>
    <col min="563" max="564" width="13.90625" bestFit="1" customWidth="1"/>
    <col min="565" max="565" width="14.90625" bestFit="1" customWidth="1"/>
    <col min="566" max="569" width="13.90625" bestFit="1" customWidth="1"/>
    <col min="570" max="570" width="14.90625" bestFit="1" customWidth="1"/>
    <col min="571" max="576" width="13.90625" bestFit="1" customWidth="1"/>
    <col min="577" max="577" width="14.90625" bestFit="1" customWidth="1"/>
    <col min="578" max="580" width="13.90625" bestFit="1" customWidth="1"/>
    <col min="581" max="581" width="14.90625" bestFit="1" customWidth="1"/>
    <col min="582" max="583" width="13.90625" bestFit="1" customWidth="1"/>
    <col min="584" max="585" width="14.90625" bestFit="1" customWidth="1"/>
    <col min="586" max="589" width="13.90625" bestFit="1" customWidth="1"/>
    <col min="590" max="590" width="14.90625" bestFit="1" customWidth="1"/>
    <col min="591" max="591" width="13.90625" bestFit="1" customWidth="1"/>
    <col min="592" max="592" width="14.90625" bestFit="1" customWidth="1"/>
    <col min="593" max="596" width="13.90625" bestFit="1" customWidth="1"/>
    <col min="597" max="597" width="12.81640625" bestFit="1" customWidth="1"/>
    <col min="598" max="598" width="16.36328125" bestFit="1" customWidth="1"/>
    <col min="599" max="604" width="13.90625" bestFit="1" customWidth="1"/>
    <col min="605" max="605" width="14.90625" bestFit="1" customWidth="1"/>
    <col min="606" max="606" width="13.90625" bestFit="1" customWidth="1"/>
    <col min="607" max="607" width="14.90625" bestFit="1" customWidth="1"/>
    <col min="608" max="608" width="13.90625" bestFit="1" customWidth="1"/>
    <col min="609" max="609" width="14.90625" bestFit="1" customWidth="1"/>
    <col min="610" max="610" width="13.90625" bestFit="1" customWidth="1"/>
    <col min="611" max="612" width="14.90625" bestFit="1" customWidth="1"/>
    <col min="613" max="613" width="13.90625" bestFit="1" customWidth="1"/>
    <col min="614" max="615" width="14.90625" bestFit="1" customWidth="1"/>
    <col min="616" max="616" width="13.90625" bestFit="1" customWidth="1"/>
    <col min="617" max="618" width="14.90625" bestFit="1" customWidth="1"/>
    <col min="619" max="625" width="13.90625" bestFit="1" customWidth="1"/>
    <col min="626" max="626" width="12.81640625" bestFit="1" customWidth="1"/>
    <col min="627" max="627" width="13.90625" bestFit="1" customWidth="1"/>
    <col min="628" max="628" width="14.90625" bestFit="1" customWidth="1"/>
    <col min="629" max="632" width="13.90625" bestFit="1" customWidth="1"/>
    <col min="633" max="633" width="16.36328125" bestFit="1" customWidth="1"/>
    <col min="634" max="635" width="13.90625" bestFit="1" customWidth="1"/>
    <col min="636" max="636" width="14.90625" bestFit="1" customWidth="1"/>
    <col min="637" max="638" width="13.90625" bestFit="1" customWidth="1"/>
    <col min="639" max="639" width="14.90625" bestFit="1" customWidth="1"/>
    <col min="640" max="641" width="13.90625" bestFit="1" customWidth="1"/>
    <col min="642" max="643" width="14.90625" bestFit="1" customWidth="1"/>
    <col min="644" max="655" width="13.90625" bestFit="1" customWidth="1"/>
    <col min="656" max="656" width="16.36328125" bestFit="1" customWidth="1"/>
    <col min="657" max="657" width="13.90625" bestFit="1" customWidth="1"/>
    <col min="658" max="658" width="14.90625" bestFit="1" customWidth="1"/>
    <col min="659" max="659" width="13.90625" bestFit="1" customWidth="1"/>
    <col min="660" max="660" width="14.90625" bestFit="1" customWidth="1"/>
    <col min="661" max="663" width="13.90625" bestFit="1" customWidth="1"/>
    <col min="664" max="665" width="14.90625" bestFit="1" customWidth="1"/>
    <col min="666" max="672" width="13.90625" bestFit="1" customWidth="1"/>
    <col min="673" max="673" width="14.90625" bestFit="1" customWidth="1"/>
    <col min="674" max="679" width="13.90625" bestFit="1" customWidth="1"/>
    <col min="680" max="680" width="14.90625" bestFit="1" customWidth="1"/>
    <col min="681" max="687" width="13.90625" bestFit="1" customWidth="1"/>
    <col min="688" max="689" width="14.90625" bestFit="1" customWidth="1"/>
    <col min="690" max="690" width="13.90625" bestFit="1" customWidth="1"/>
    <col min="691" max="693" width="14.90625" bestFit="1" customWidth="1"/>
    <col min="694" max="695" width="13.90625" bestFit="1" customWidth="1"/>
    <col min="696" max="698" width="14.90625" bestFit="1" customWidth="1"/>
    <col min="699" max="710" width="13.90625" bestFit="1" customWidth="1"/>
    <col min="711" max="711" width="14.90625" bestFit="1" customWidth="1"/>
    <col min="712" max="717" width="13.90625" bestFit="1" customWidth="1"/>
    <col min="718" max="718" width="16.36328125" bestFit="1" customWidth="1"/>
    <col min="719" max="720" width="13.90625" bestFit="1" customWidth="1"/>
    <col min="721" max="722" width="14.90625" bestFit="1" customWidth="1"/>
    <col min="723" max="725" width="13.90625" bestFit="1" customWidth="1"/>
    <col min="726" max="726" width="14.90625" bestFit="1" customWidth="1"/>
    <col min="727" max="728" width="13.90625" bestFit="1" customWidth="1"/>
    <col min="729" max="730" width="14.90625" bestFit="1" customWidth="1"/>
    <col min="731" max="736" width="13.90625" bestFit="1" customWidth="1"/>
    <col min="737" max="738" width="14.90625" bestFit="1" customWidth="1"/>
    <col min="739" max="743" width="13.90625" bestFit="1" customWidth="1"/>
    <col min="744" max="744" width="14.90625" bestFit="1" customWidth="1"/>
    <col min="745" max="752" width="13.90625" bestFit="1" customWidth="1"/>
    <col min="753" max="753" width="14.90625" bestFit="1" customWidth="1"/>
    <col min="754" max="757" width="13.90625" bestFit="1" customWidth="1"/>
    <col min="758" max="758" width="14.90625" bestFit="1" customWidth="1"/>
    <col min="759" max="763" width="13.90625" bestFit="1" customWidth="1"/>
    <col min="764" max="764" width="16.36328125" bestFit="1" customWidth="1"/>
    <col min="765" max="766" width="13.90625" bestFit="1" customWidth="1"/>
    <col min="767" max="767" width="14.90625" bestFit="1" customWidth="1"/>
    <col min="768" max="770" width="13.90625" bestFit="1" customWidth="1"/>
    <col min="771" max="772" width="14.90625" bestFit="1" customWidth="1"/>
    <col min="773" max="776" width="13.90625" bestFit="1" customWidth="1"/>
    <col min="777" max="777" width="14.90625" bestFit="1" customWidth="1"/>
    <col min="778" max="786" width="13.90625" bestFit="1" customWidth="1"/>
    <col min="787" max="788" width="14.90625" bestFit="1" customWidth="1"/>
    <col min="789" max="795" width="13.90625" bestFit="1" customWidth="1"/>
    <col min="796" max="796" width="16.36328125" bestFit="1" customWidth="1"/>
    <col min="797" max="799" width="14.90625" bestFit="1" customWidth="1"/>
    <col min="800" max="803" width="13.90625" bestFit="1" customWidth="1"/>
    <col min="804" max="804" width="16.36328125" bestFit="1" customWidth="1"/>
    <col min="805" max="806" width="14.90625" bestFit="1" customWidth="1"/>
    <col min="807" max="820" width="13.90625" bestFit="1" customWidth="1"/>
    <col min="821" max="821" width="14.90625" bestFit="1" customWidth="1"/>
    <col min="822" max="823" width="13.90625" bestFit="1" customWidth="1"/>
    <col min="824" max="824" width="14.90625" bestFit="1" customWidth="1"/>
    <col min="825" max="828" width="13.90625" bestFit="1" customWidth="1"/>
    <col min="829" max="829" width="14.90625" bestFit="1" customWidth="1"/>
    <col min="830" max="833" width="13.90625" bestFit="1" customWidth="1"/>
    <col min="834" max="836" width="14.90625" bestFit="1" customWidth="1"/>
    <col min="837" max="837" width="13.90625" bestFit="1" customWidth="1"/>
    <col min="838" max="838" width="14.90625" bestFit="1" customWidth="1"/>
    <col min="839" max="846" width="13.90625" bestFit="1" customWidth="1"/>
    <col min="847" max="848" width="14.90625" bestFit="1" customWidth="1"/>
    <col min="849" max="858" width="13.90625" bestFit="1" customWidth="1"/>
    <col min="859" max="859" width="14.90625" bestFit="1" customWidth="1"/>
    <col min="860" max="862" width="13.90625" bestFit="1" customWidth="1"/>
    <col min="863" max="863" width="14.90625" bestFit="1" customWidth="1"/>
    <col min="864" max="869" width="13.90625" bestFit="1" customWidth="1"/>
    <col min="870" max="871" width="14.90625" bestFit="1" customWidth="1"/>
    <col min="872" max="877" width="13.90625" bestFit="1" customWidth="1"/>
    <col min="878" max="878" width="16.36328125" bestFit="1" customWidth="1"/>
    <col min="879" max="879" width="14.90625" bestFit="1" customWidth="1"/>
    <col min="880" max="880" width="13.90625" bestFit="1" customWidth="1"/>
    <col min="881" max="883" width="14.90625" bestFit="1" customWidth="1"/>
    <col min="884" max="894" width="13.90625" bestFit="1" customWidth="1"/>
    <col min="895" max="895" width="14.90625" bestFit="1" customWidth="1"/>
    <col min="896" max="898" width="13.90625" bestFit="1" customWidth="1"/>
    <col min="899" max="899" width="14.90625" bestFit="1" customWidth="1"/>
    <col min="900" max="901" width="13.90625" bestFit="1" customWidth="1"/>
    <col min="902" max="902" width="18.453125" bestFit="1" customWidth="1"/>
  </cols>
  <sheetData>
    <row r="1" spans="1:902" ht="11.4" customHeight="1"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t="s">
        <v>35</v>
      </c>
      <c r="AE1" t="s">
        <v>36</v>
      </c>
      <c r="AF1" t="s">
        <v>37</v>
      </c>
      <c r="AG1" t="s">
        <v>38</v>
      </c>
      <c r="AH1" t="s">
        <v>39</v>
      </c>
      <c r="AI1" t="s">
        <v>40</v>
      </c>
      <c r="AJ1" t="s">
        <v>41</v>
      </c>
      <c r="AK1" t="s">
        <v>42</v>
      </c>
      <c r="AL1" t="s">
        <v>43</v>
      </c>
      <c r="AM1" t="s">
        <v>44</v>
      </c>
      <c r="AN1" t="s">
        <v>45</v>
      </c>
      <c r="AO1" t="s">
        <v>46</v>
      </c>
      <c r="AP1" t="s">
        <v>47</v>
      </c>
      <c r="AQ1" t="s">
        <v>48</v>
      </c>
      <c r="AR1" t="s">
        <v>49</v>
      </c>
      <c r="AS1" t="s">
        <v>50</v>
      </c>
      <c r="AT1" t="s">
        <v>51</v>
      </c>
      <c r="AU1" t="s">
        <v>52</v>
      </c>
      <c r="AV1" t="s">
        <v>53</v>
      </c>
      <c r="AW1" t="s">
        <v>54</v>
      </c>
      <c r="AX1" t="s">
        <v>55</v>
      </c>
      <c r="AY1" t="s">
        <v>56</v>
      </c>
      <c r="AZ1" t="s">
        <v>57</v>
      </c>
      <c r="BA1" t="s">
        <v>58</v>
      </c>
      <c r="BB1" t="s">
        <v>59</v>
      </c>
      <c r="BC1" t="s">
        <v>60</v>
      </c>
      <c r="BD1" t="s">
        <v>61</v>
      </c>
      <c r="BE1" t="s">
        <v>62</v>
      </c>
      <c r="BF1" t="s">
        <v>63</v>
      </c>
      <c r="BG1" t="s">
        <v>64</v>
      </c>
      <c r="BH1" t="s">
        <v>65</v>
      </c>
      <c r="BI1" t="s">
        <v>66</v>
      </c>
      <c r="BJ1" t="s">
        <v>67</v>
      </c>
      <c r="BK1" t="s">
        <v>68</v>
      </c>
      <c r="BL1" t="s">
        <v>69</v>
      </c>
      <c r="BM1" t="s">
        <v>70</v>
      </c>
      <c r="BN1" t="s">
        <v>71</v>
      </c>
      <c r="BO1" t="s">
        <v>72</v>
      </c>
      <c r="BP1" t="s">
        <v>73</v>
      </c>
      <c r="BQ1" t="s">
        <v>74</v>
      </c>
      <c r="BR1" t="s">
        <v>75</v>
      </c>
      <c r="BS1" t="s">
        <v>76</v>
      </c>
      <c r="BT1" t="s">
        <v>77</v>
      </c>
      <c r="BU1" t="s">
        <v>78</v>
      </c>
      <c r="BV1" t="s">
        <v>79</v>
      </c>
      <c r="BW1" t="s">
        <v>80</v>
      </c>
      <c r="BX1" t="s">
        <v>81</v>
      </c>
      <c r="BY1" t="s">
        <v>82</v>
      </c>
      <c r="BZ1" t="s">
        <v>83</v>
      </c>
      <c r="CA1" t="s">
        <v>84</v>
      </c>
      <c r="CB1" t="s">
        <v>85</v>
      </c>
      <c r="CC1" t="s">
        <v>86</v>
      </c>
      <c r="CD1" t="s">
        <v>87</v>
      </c>
      <c r="CE1" t="s">
        <v>88</v>
      </c>
      <c r="CF1" t="s">
        <v>89</v>
      </c>
      <c r="CG1" t="s">
        <v>90</v>
      </c>
      <c r="CH1" t="s">
        <v>91</v>
      </c>
      <c r="CI1" t="s">
        <v>92</v>
      </c>
      <c r="CJ1" t="s">
        <v>93</v>
      </c>
      <c r="CK1" t="s">
        <v>94</v>
      </c>
      <c r="CL1" t="s">
        <v>95</v>
      </c>
      <c r="CM1" t="s">
        <v>96</v>
      </c>
      <c r="CN1" t="s">
        <v>97</v>
      </c>
      <c r="CO1" t="s">
        <v>98</v>
      </c>
      <c r="CP1" t="s">
        <v>99</v>
      </c>
      <c r="CQ1" t="s">
        <v>100</v>
      </c>
      <c r="CR1" t="s">
        <v>101</v>
      </c>
      <c r="CS1" t="s">
        <v>102</v>
      </c>
      <c r="CT1" t="s">
        <v>103</v>
      </c>
      <c r="CU1" t="s">
        <v>104</v>
      </c>
      <c r="CV1" t="s">
        <v>105</v>
      </c>
      <c r="CW1" t="s">
        <v>106</v>
      </c>
      <c r="CX1" t="s">
        <v>107</v>
      </c>
      <c r="CY1" t="s">
        <v>108</v>
      </c>
      <c r="CZ1" t="s">
        <v>109</v>
      </c>
      <c r="DA1" t="s">
        <v>110</v>
      </c>
      <c r="DB1" t="s">
        <v>111</v>
      </c>
      <c r="DC1" t="s">
        <v>112</v>
      </c>
      <c r="DD1" t="s">
        <v>113</v>
      </c>
      <c r="DE1" t="s">
        <v>114</v>
      </c>
      <c r="DF1" t="s">
        <v>115</v>
      </c>
      <c r="DG1" t="s">
        <v>116</v>
      </c>
      <c r="DH1" t="s">
        <v>117</v>
      </c>
      <c r="DI1" t="s">
        <v>118</v>
      </c>
      <c r="DJ1" t="s">
        <v>119</v>
      </c>
      <c r="DK1" t="s">
        <v>120</v>
      </c>
      <c r="DL1" t="s">
        <v>121</v>
      </c>
      <c r="DM1" t="s">
        <v>122</v>
      </c>
      <c r="DN1" t="s">
        <v>123</v>
      </c>
      <c r="DO1" t="s">
        <v>124</v>
      </c>
      <c r="DP1" t="s">
        <v>125</v>
      </c>
      <c r="DQ1" t="s">
        <v>126</v>
      </c>
      <c r="DR1" t="s">
        <v>127</v>
      </c>
      <c r="DS1" t="s">
        <v>128</v>
      </c>
      <c r="DT1" t="s">
        <v>129</v>
      </c>
      <c r="DU1" t="s">
        <v>130</v>
      </c>
      <c r="DV1" t="s">
        <v>131</v>
      </c>
      <c r="DW1" t="s">
        <v>132</v>
      </c>
      <c r="DX1" t="s">
        <v>133</v>
      </c>
      <c r="DY1" t="s">
        <v>134</v>
      </c>
      <c r="DZ1" t="s">
        <v>135</v>
      </c>
      <c r="EA1" t="s">
        <v>136</v>
      </c>
      <c r="EB1" t="s">
        <v>137</v>
      </c>
      <c r="EC1" t="s">
        <v>138</v>
      </c>
      <c r="ED1" t="s">
        <v>139</v>
      </c>
      <c r="EE1" t="s">
        <v>140</v>
      </c>
      <c r="EF1" t="s">
        <v>141</v>
      </c>
      <c r="EG1" t="s">
        <v>142</v>
      </c>
      <c r="EH1" t="s">
        <v>143</v>
      </c>
      <c r="EI1" t="s">
        <v>144</v>
      </c>
      <c r="EJ1" t="s">
        <v>145</v>
      </c>
      <c r="EK1" t="s">
        <v>146</v>
      </c>
      <c r="EL1" t="s">
        <v>147</v>
      </c>
      <c r="EM1" t="s">
        <v>148</v>
      </c>
      <c r="EN1" t="s">
        <v>149</v>
      </c>
      <c r="EO1" t="s">
        <v>150</v>
      </c>
      <c r="EP1" t="s">
        <v>151</v>
      </c>
      <c r="EQ1" t="s">
        <v>152</v>
      </c>
      <c r="ER1" t="s">
        <v>153</v>
      </c>
      <c r="ES1" t="s">
        <v>154</v>
      </c>
      <c r="ET1" t="s">
        <v>155</v>
      </c>
      <c r="EU1" t="s">
        <v>156</v>
      </c>
      <c r="EV1" t="s">
        <v>157</v>
      </c>
      <c r="EW1" t="s">
        <v>158</v>
      </c>
      <c r="EX1" t="s">
        <v>159</v>
      </c>
      <c r="EY1" t="s">
        <v>160</v>
      </c>
      <c r="EZ1" t="s">
        <v>161</v>
      </c>
      <c r="FA1" t="s">
        <v>162</v>
      </c>
      <c r="FB1" t="s">
        <v>163</v>
      </c>
      <c r="FC1" t="s">
        <v>164</v>
      </c>
      <c r="FD1" t="s">
        <v>165</v>
      </c>
      <c r="FE1" t="s">
        <v>166</v>
      </c>
      <c r="FF1" t="s">
        <v>167</v>
      </c>
      <c r="FG1" t="s">
        <v>168</v>
      </c>
      <c r="FH1" t="s">
        <v>169</v>
      </c>
      <c r="FI1" t="s">
        <v>170</v>
      </c>
      <c r="FJ1" t="s">
        <v>171</v>
      </c>
      <c r="FK1" t="s">
        <v>172</v>
      </c>
      <c r="FL1" t="s">
        <v>173</v>
      </c>
      <c r="FM1" t="s">
        <v>174</v>
      </c>
      <c r="FN1" t="s">
        <v>175</v>
      </c>
      <c r="FO1" t="s">
        <v>176</v>
      </c>
      <c r="FP1" t="s">
        <v>177</v>
      </c>
      <c r="FQ1" t="s">
        <v>178</v>
      </c>
      <c r="FR1" t="s">
        <v>179</v>
      </c>
      <c r="FS1" t="s">
        <v>180</v>
      </c>
      <c r="FT1" t="s">
        <v>181</v>
      </c>
      <c r="FU1" t="s">
        <v>182</v>
      </c>
      <c r="FV1" t="s">
        <v>183</v>
      </c>
      <c r="FW1" t="s">
        <v>184</v>
      </c>
      <c r="FX1" t="s">
        <v>185</v>
      </c>
      <c r="FY1" t="s">
        <v>186</v>
      </c>
      <c r="FZ1" t="s">
        <v>187</v>
      </c>
      <c r="GA1" t="s">
        <v>188</v>
      </c>
      <c r="GB1" t="s">
        <v>189</v>
      </c>
      <c r="GC1" t="s">
        <v>190</v>
      </c>
      <c r="GD1" t="s">
        <v>191</v>
      </c>
      <c r="GE1" t="s">
        <v>192</v>
      </c>
      <c r="GF1" t="s">
        <v>193</v>
      </c>
      <c r="GG1" t="s">
        <v>194</v>
      </c>
      <c r="GH1" t="s">
        <v>195</v>
      </c>
      <c r="GI1" t="s">
        <v>196</v>
      </c>
      <c r="GJ1" t="s">
        <v>197</v>
      </c>
      <c r="GK1" t="s">
        <v>198</v>
      </c>
      <c r="GL1" t="s">
        <v>199</v>
      </c>
      <c r="GM1" t="s">
        <v>200</v>
      </c>
      <c r="GN1" t="s">
        <v>201</v>
      </c>
      <c r="GO1" t="s">
        <v>202</v>
      </c>
      <c r="GP1" t="s">
        <v>203</v>
      </c>
      <c r="GQ1" t="s">
        <v>204</v>
      </c>
      <c r="GR1" t="s">
        <v>205</v>
      </c>
      <c r="GS1" t="s">
        <v>206</v>
      </c>
      <c r="GT1" t="s">
        <v>207</v>
      </c>
      <c r="GU1" t="s">
        <v>208</v>
      </c>
      <c r="GV1" t="s">
        <v>209</v>
      </c>
      <c r="GW1" t="s">
        <v>210</v>
      </c>
      <c r="GX1" t="s">
        <v>211</v>
      </c>
      <c r="GY1" t="s">
        <v>212</v>
      </c>
      <c r="GZ1" t="s">
        <v>213</v>
      </c>
      <c r="HA1" t="s">
        <v>214</v>
      </c>
      <c r="HB1" t="s">
        <v>215</v>
      </c>
      <c r="HC1" t="s">
        <v>216</v>
      </c>
      <c r="HD1" t="s">
        <v>217</v>
      </c>
      <c r="HE1" t="s">
        <v>218</v>
      </c>
      <c r="HF1" t="s">
        <v>219</v>
      </c>
      <c r="HG1" t="s">
        <v>220</v>
      </c>
      <c r="HH1" t="s">
        <v>221</v>
      </c>
      <c r="HI1" t="s">
        <v>222</v>
      </c>
      <c r="HJ1" t="s">
        <v>223</v>
      </c>
      <c r="HK1" t="s">
        <v>224</v>
      </c>
      <c r="HL1" t="s">
        <v>225</v>
      </c>
      <c r="HM1" t="s">
        <v>226</v>
      </c>
      <c r="HN1" t="s">
        <v>227</v>
      </c>
      <c r="HO1" t="s">
        <v>228</v>
      </c>
      <c r="HP1" t="s">
        <v>229</v>
      </c>
      <c r="HQ1" t="s">
        <v>230</v>
      </c>
      <c r="HR1" t="s">
        <v>231</v>
      </c>
      <c r="HS1" t="s">
        <v>232</v>
      </c>
      <c r="HT1" t="s">
        <v>233</v>
      </c>
      <c r="HU1" t="s">
        <v>234</v>
      </c>
      <c r="HV1" t="s">
        <v>235</v>
      </c>
      <c r="HW1" t="s">
        <v>236</v>
      </c>
      <c r="HX1" t="s">
        <v>237</v>
      </c>
      <c r="HY1" t="s">
        <v>238</v>
      </c>
      <c r="HZ1" t="s">
        <v>239</v>
      </c>
      <c r="IA1" t="s">
        <v>240</v>
      </c>
      <c r="IB1" t="s">
        <v>241</v>
      </c>
      <c r="IC1" t="s">
        <v>242</v>
      </c>
      <c r="ID1" t="s">
        <v>243</v>
      </c>
      <c r="IE1" t="s">
        <v>244</v>
      </c>
      <c r="IF1" t="s">
        <v>245</v>
      </c>
      <c r="IG1" t="s">
        <v>246</v>
      </c>
      <c r="IH1" t="s">
        <v>247</v>
      </c>
      <c r="II1" t="s">
        <v>248</v>
      </c>
      <c r="IJ1" t="s">
        <v>249</v>
      </c>
      <c r="IK1" t="s">
        <v>250</v>
      </c>
      <c r="IL1" t="s">
        <v>251</v>
      </c>
      <c r="IM1" t="s">
        <v>252</v>
      </c>
      <c r="IN1" t="s">
        <v>253</v>
      </c>
      <c r="IO1" t="s">
        <v>254</v>
      </c>
      <c r="IP1" t="s">
        <v>255</v>
      </c>
      <c r="IQ1" t="s">
        <v>256</v>
      </c>
      <c r="IR1" t="s">
        <v>257</v>
      </c>
      <c r="IS1" t="s">
        <v>258</v>
      </c>
      <c r="IT1" t="s">
        <v>259</v>
      </c>
      <c r="IU1" t="s">
        <v>260</v>
      </c>
      <c r="IV1" t="s">
        <v>261</v>
      </c>
      <c r="IW1" t="s">
        <v>262</v>
      </c>
      <c r="IX1" t="s">
        <v>263</v>
      </c>
      <c r="IY1" t="s">
        <v>264</v>
      </c>
      <c r="IZ1" t="s">
        <v>265</v>
      </c>
      <c r="JA1" t="s">
        <v>266</v>
      </c>
      <c r="JB1" t="s">
        <v>267</v>
      </c>
      <c r="JC1" t="s">
        <v>268</v>
      </c>
      <c r="JD1" t="s">
        <v>269</v>
      </c>
      <c r="JE1" t="s">
        <v>270</v>
      </c>
      <c r="JF1" t="s">
        <v>271</v>
      </c>
      <c r="JG1" t="s">
        <v>272</v>
      </c>
      <c r="JH1" t="s">
        <v>273</v>
      </c>
      <c r="JI1" t="s">
        <v>274</v>
      </c>
      <c r="JJ1" t="s">
        <v>275</v>
      </c>
      <c r="JK1" t="s">
        <v>276</v>
      </c>
      <c r="JL1" t="s">
        <v>277</v>
      </c>
      <c r="JM1" t="s">
        <v>278</v>
      </c>
      <c r="JN1" t="s">
        <v>279</v>
      </c>
      <c r="JO1" t="s">
        <v>280</v>
      </c>
      <c r="JP1" t="s">
        <v>281</v>
      </c>
      <c r="JQ1" t="s">
        <v>282</v>
      </c>
      <c r="JR1" t="s">
        <v>283</v>
      </c>
      <c r="JS1" t="s">
        <v>284</v>
      </c>
      <c r="JT1" t="s">
        <v>285</v>
      </c>
      <c r="JU1" t="s">
        <v>286</v>
      </c>
      <c r="JV1" t="s">
        <v>287</v>
      </c>
      <c r="JW1" t="s">
        <v>288</v>
      </c>
      <c r="JX1" t="s">
        <v>289</v>
      </c>
      <c r="JY1" t="s">
        <v>290</v>
      </c>
      <c r="JZ1" t="s">
        <v>291</v>
      </c>
      <c r="KA1" t="s">
        <v>292</v>
      </c>
      <c r="KB1" t="s">
        <v>293</v>
      </c>
      <c r="KC1" t="s">
        <v>294</v>
      </c>
      <c r="KD1" t="s">
        <v>295</v>
      </c>
      <c r="KE1" t="s">
        <v>296</v>
      </c>
      <c r="KF1" t="s">
        <v>297</v>
      </c>
      <c r="KG1" t="s">
        <v>298</v>
      </c>
      <c r="KH1" t="s">
        <v>299</v>
      </c>
      <c r="KI1" t="s">
        <v>300</v>
      </c>
      <c r="KJ1" t="s">
        <v>301</v>
      </c>
      <c r="KK1" t="s">
        <v>302</v>
      </c>
      <c r="KL1" t="s">
        <v>303</v>
      </c>
      <c r="KM1" t="s">
        <v>304</v>
      </c>
      <c r="KN1" t="s">
        <v>305</v>
      </c>
      <c r="KO1" t="s">
        <v>306</v>
      </c>
      <c r="KP1" t="s">
        <v>307</v>
      </c>
      <c r="KQ1" t="s">
        <v>308</v>
      </c>
      <c r="KR1" t="s">
        <v>309</v>
      </c>
      <c r="KS1" t="s">
        <v>310</v>
      </c>
      <c r="KT1" t="s">
        <v>311</v>
      </c>
      <c r="KU1" t="s">
        <v>312</v>
      </c>
      <c r="KV1" t="s">
        <v>313</v>
      </c>
      <c r="KW1" t="s">
        <v>314</v>
      </c>
      <c r="KX1" t="s">
        <v>315</v>
      </c>
      <c r="KY1" t="s">
        <v>316</v>
      </c>
      <c r="KZ1" t="s">
        <v>317</v>
      </c>
      <c r="LA1" t="s">
        <v>318</v>
      </c>
      <c r="LB1" t="s">
        <v>319</v>
      </c>
      <c r="LC1" t="s">
        <v>320</v>
      </c>
      <c r="LD1" t="s">
        <v>321</v>
      </c>
      <c r="LE1" t="s">
        <v>322</v>
      </c>
      <c r="LF1" t="s">
        <v>323</v>
      </c>
      <c r="LG1" t="s">
        <v>324</v>
      </c>
      <c r="LH1" t="s">
        <v>325</v>
      </c>
      <c r="LI1" t="s">
        <v>326</v>
      </c>
      <c r="LJ1" t="s">
        <v>327</v>
      </c>
      <c r="LK1" t="s">
        <v>328</v>
      </c>
      <c r="LL1" t="s">
        <v>329</v>
      </c>
      <c r="LM1" t="s">
        <v>330</v>
      </c>
      <c r="LN1" t="s">
        <v>331</v>
      </c>
      <c r="LO1" t="s">
        <v>332</v>
      </c>
      <c r="LP1" t="s">
        <v>333</v>
      </c>
      <c r="LQ1" t="s">
        <v>334</v>
      </c>
      <c r="LR1" t="s">
        <v>335</v>
      </c>
      <c r="LS1" t="s">
        <v>336</v>
      </c>
      <c r="LT1" t="s">
        <v>337</v>
      </c>
      <c r="LU1" t="s">
        <v>338</v>
      </c>
      <c r="LV1" t="s">
        <v>339</v>
      </c>
      <c r="LW1" t="s">
        <v>340</v>
      </c>
      <c r="LX1" t="s">
        <v>341</v>
      </c>
      <c r="LY1" t="s">
        <v>342</v>
      </c>
      <c r="LZ1" t="s">
        <v>343</v>
      </c>
      <c r="MA1" t="s">
        <v>344</v>
      </c>
      <c r="MB1" t="s">
        <v>345</v>
      </c>
      <c r="MC1" t="s">
        <v>346</v>
      </c>
      <c r="MD1" t="s">
        <v>347</v>
      </c>
      <c r="ME1" t="s">
        <v>348</v>
      </c>
      <c r="MF1" t="s">
        <v>349</v>
      </c>
      <c r="MG1" t="s">
        <v>350</v>
      </c>
      <c r="MH1" t="s">
        <v>351</v>
      </c>
      <c r="MI1" t="s">
        <v>352</v>
      </c>
      <c r="MJ1" t="s">
        <v>353</v>
      </c>
      <c r="MK1" t="s">
        <v>354</v>
      </c>
      <c r="ML1" t="s">
        <v>355</v>
      </c>
      <c r="MM1" t="s">
        <v>356</v>
      </c>
      <c r="MN1" t="s">
        <v>357</v>
      </c>
      <c r="MO1" t="s">
        <v>358</v>
      </c>
      <c r="MP1" t="s">
        <v>359</v>
      </c>
      <c r="MQ1" t="s">
        <v>360</v>
      </c>
      <c r="MR1" t="s">
        <v>361</v>
      </c>
      <c r="MS1" t="s">
        <v>362</v>
      </c>
      <c r="MT1" t="s">
        <v>363</v>
      </c>
      <c r="MU1" t="s">
        <v>364</v>
      </c>
      <c r="MV1" t="s">
        <v>365</v>
      </c>
      <c r="MW1" t="s">
        <v>366</v>
      </c>
      <c r="MX1" t="s">
        <v>367</v>
      </c>
      <c r="MY1" t="s">
        <v>368</v>
      </c>
      <c r="MZ1" t="s">
        <v>369</v>
      </c>
      <c r="NA1" t="s">
        <v>370</v>
      </c>
      <c r="NB1" t="s">
        <v>371</v>
      </c>
      <c r="NC1" t="s">
        <v>372</v>
      </c>
      <c r="ND1" t="s">
        <v>373</v>
      </c>
      <c r="NE1" t="s">
        <v>374</v>
      </c>
      <c r="NF1" t="s">
        <v>375</v>
      </c>
      <c r="NG1" t="s">
        <v>376</v>
      </c>
      <c r="NH1" t="s">
        <v>377</v>
      </c>
      <c r="NI1" t="s">
        <v>378</v>
      </c>
      <c r="NJ1" t="s">
        <v>379</v>
      </c>
      <c r="NK1" t="s">
        <v>380</v>
      </c>
      <c r="NL1" t="s">
        <v>381</v>
      </c>
      <c r="NM1" t="s">
        <v>382</v>
      </c>
      <c r="NN1" t="s">
        <v>383</v>
      </c>
      <c r="NO1" t="s">
        <v>384</v>
      </c>
      <c r="NP1" t="s">
        <v>385</v>
      </c>
      <c r="NQ1" t="s">
        <v>386</v>
      </c>
      <c r="NR1" t="s">
        <v>387</v>
      </c>
      <c r="NS1" t="s">
        <v>388</v>
      </c>
      <c r="NT1" t="s">
        <v>389</v>
      </c>
      <c r="NU1" t="s">
        <v>390</v>
      </c>
      <c r="NV1" t="s">
        <v>391</v>
      </c>
      <c r="NW1" t="s">
        <v>392</v>
      </c>
      <c r="NX1" t="s">
        <v>393</v>
      </c>
      <c r="NY1" t="s">
        <v>394</v>
      </c>
      <c r="NZ1" t="s">
        <v>395</v>
      </c>
      <c r="OA1" t="s">
        <v>396</v>
      </c>
      <c r="OB1" t="s">
        <v>397</v>
      </c>
      <c r="OC1" t="s">
        <v>398</v>
      </c>
      <c r="OD1" t="s">
        <v>399</v>
      </c>
      <c r="OE1" t="s">
        <v>400</v>
      </c>
      <c r="OF1" t="s">
        <v>401</v>
      </c>
      <c r="OG1" t="s">
        <v>402</v>
      </c>
      <c r="OH1" t="s">
        <v>403</v>
      </c>
      <c r="OI1" t="s">
        <v>404</v>
      </c>
      <c r="OJ1" t="s">
        <v>405</v>
      </c>
      <c r="OK1" t="s">
        <v>406</v>
      </c>
      <c r="OL1" t="s">
        <v>407</v>
      </c>
      <c r="OM1" t="s">
        <v>408</v>
      </c>
      <c r="ON1" t="s">
        <v>409</v>
      </c>
      <c r="OO1" t="s">
        <v>410</v>
      </c>
      <c r="OP1" t="s">
        <v>411</v>
      </c>
      <c r="OQ1" t="s">
        <v>412</v>
      </c>
      <c r="OR1" t="s">
        <v>413</v>
      </c>
      <c r="OS1" t="s">
        <v>414</v>
      </c>
      <c r="OT1" t="s">
        <v>415</v>
      </c>
      <c r="OU1" t="s">
        <v>416</v>
      </c>
      <c r="OV1" t="s">
        <v>417</v>
      </c>
      <c r="OW1" t="s">
        <v>418</v>
      </c>
      <c r="OX1" t="s">
        <v>419</v>
      </c>
      <c r="OY1" t="s">
        <v>420</v>
      </c>
      <c r="OZ1" t="s">
        <v>421</v>
      </c>
      <c r="PA1" t="s">
        <v>422</v>
      </c>
      <c r="PB1" t="s">
        <v>423</v>
      </c>
      <c r="PC1" t="s">
        <v>424</v>
      </c>
      <c r="PD1" t="s">
        <v>425</v>
      </c>
      <c r="PE1" t="s">
        <v>426</v>
      </c>
      <c r="PF1" t="s">
        <v>427</v>
      </c>
      <c r="PG1" t="s">
        <v>428</v>
      </c>
      <c r="PH1" t="s">
        <v>429</v>
      </c>
      <c r="PI1" t="s">
        <v>430</v>
      </c>
      <c r="PJ1" t="s">
        <v>431</v>
      </c>
      <c r="PK1" t="s">
        <v>432</v>
      </c>
      <c r="PL1" t="s">
        <v>433</v>
      </c>
      <c r="PM1" t="s">
        <v>434</v>
      </c>
      <c r="PN1" t="s">
        <v>435</v>
      </c>
      <c r="PO1" t="s">
        <v>436</v>
      </c>
      <c r="PP1" t="s">
        <v>437</v>
      </c>
      <c r="PQ1" t="s">
        <v>438</v>
      </c>
      <c r="PR1" t="s">
        <v>439</v>
      </c>
      <c r="PS1" t="s">
        <v>440</v>
      </c>
      <c r="PT1" t="s">
        <v>441</v>
      </c>
      <c r="PU1" t="s">
        <v>442</v>
      </c>
      <c r="PV1" t="s">
        <v>443</v>
      </c>
      <c r="PW1" t="s">
        <v>444</v>
      </c>
      <c r="PX1" t="s">
        <v>445</v>
      </c>
      <c r="PY1" t="s">
        <v>446</v>
      </c>
      <c r="PZ1" t="s">
        <v>447</v>
      </c>
      <c r="QA1" t="s">
        <v>448</v>
      </c>
      <c r="QB1" t="s">
        <v>449</v>
      </c>
      <c r="QC1" t="s">
        <v>450</v>
      </c>
      <c r="QD1" t="s">
        <v>451</v>
      </c>
      <c r="QE1" t="s">
        <v>452</v>
      </c>
      <c r="QF1" t="s">
        <v>453</v>
      </c>
      <c r="QG1" t="s">
        <v>454</v>
      </c>
      <c r="QH1" t="s">
        <v>455</v>
      </c>
      <c r="QI1" t="s">
        <v>456</v>
      </c>
      <c r="QJ1" t="s">
        <v>457</v>
      </c>
      <c r="QK1" t="s">
        <v>458</v>
      </c>
      <c r="QL1" t="s">
        <v>459</v>
      </c>
      <c r="QM1" t="s">
        <v>460</v>
      </c>
      <c r="QN1" t="s">
        <v>461</v>
      </c>
      <c r="QO1" t="s">
        <v>462</v>
      </c>
      <c r="QP1" t="s">
        <v>463</v>
      </c>
      <c r="QQ1" t="s">
        <v>464</v>
      </c>
      <c r="QR1" t="s">
        <v>465</v>
      </c>
      <c r="QS1" t="s">
        <v>466</v>
      </c>
      <c r="QT1" t="s">
        <v>467</v>
      </c>
      <c r="QU1" t="s">
        <v>468</v>
      </c>
      <c r="QV1" t="s">
        <v>469</v>
      </c>
      <c r="QW1" t="s">
        <v>470</v>
      </c>
      <c r="QX1" t="s">
        <v>471</v>
      </c>
      <c r="QY1" t="s">
        <v>472</v>
      </c>
      <c r="QZ1" t="s">
        <v>473</v>
      </c>
      <c r="RA1" t="s">
        <v>474</v>
      </c>
      <c r="RB1" t="s">
        <v>475</v>
      </c>
      <c r="RC1" t="s">
        <v>476</v>
      </c>
      <c r="RD1" t="s">
        <v>477</v>
      </c>
      <c r="RE1" t="s">
        <v>478</v>
      </c>
      <c r="RF1" t="s">
        <v>479</v>
      </c>
      <c r="RG1" t="s">
        <v>480</v>
      </c>
      <c r="RH1" t="s">
        <v>481</v>
      </c>
      <c r="RI1" t="s">
        <v>482</v>
      </c>
      <c r="RJ1" t="s">
        <v>483</v>
      </c>
      <c r="RK1" t="s">
        <v>484</v>
      </c>
      <c r="RL1" t="s">
        <v>485</v>
      </c>
      <c r="RM1" t="s">
        <v>486</v>
      </c>
      <c r="RN1" t="s">
        <v>487</v>
      </c>
      <c r="RO1" t="s">
        <v>488</v>
      </c>
      <c r="RP1" t="s">
        <v>489</v>
      </c>
      <c r="RQ1" t="s">
        <v>490</v>
      </c>
      <c r="RR1" t="s">
        <v>491</v>
      </c>
      <c r="RS1" t="s">
        <v>492</v>
      </c>
      <c r="RT1" t="s">
        <v>493</v>
      </c>
      <c r="RU1" t="s">
        <v>494</v>
      </c>
      <c r="RV1" t="s">
        <v>495</v>
      </c>
      <c r="RW1" t="s">
        <v>496</v>
      </c>
      <c r="RX1" t="s">
        <v>497</v>
      </c>
      <c r="RY1" t="s">
        <v>498</v>
      </c>
      <c r="RZ1" t="s">
        <v>499</v>
      </c>
      <c r="SA1" t="s">
        <v>500</v>
      </c>
      <c r="SB1" t="s">
        <v>501</v>
      </c>
      <c r="SC1" t="s">
        <v>502</v>
      </c>
      <c r="SD1" t="s">
        <v>503</v>
      </c>
      <c r="SE1" t="s">
        <v>504</v>
      </c>
      <c r="SF1" t="s">
        <v>505</v>
      </c>
      <c r="SG1" t="s">
        <v>506</v>
      </c>
      <c r="SH1" t="s">
        <v>507</v>
      </c>
      <c r="SI1" t="s">
        <v>508</v>
      </c>
      <c r="SJ1" t="s">
        <v>509</v>
      </c>
      <c r="SK1" t="s">
        <v>510</v>
      </c>
      <c r="SL1" t="s">
        <v>511</v>
      </c>
      <c r="SM1" t="s">
        <v>512</v>
      </c>
      <c r="SN1" t="s">
        <v>513</v>
      </c>
      <c r="SO1" t="s">
        <v>514</v>
      </c>
      <c r="SP1" t="s">
        <v>515</v>
      </c>
      <c r="SQ1" t="s">
        <v>516</v>
      </c>
      <c r="SR1" t="s">
        <v>517</v>
      </c>
      <c r="SS1" t="s">
        <v>518</v>
      </c>
      <c r="ST1" t="s">
        <v>519</v>
      </c>
      <c r="SU1" t="s">
        <v>520</v>
      </c>
      <c r="SV1" t="s">
        <v>521</v>
      </c>
      <c r="SW1" t="s">
        <v>522</v>
      </c>
      <c r="SX1" t="s">
        <v>523</v>
      </c>
      <c r="SY1" t="s">
        <v>524</v>
      </c>
      <c r="SZ1" t="s">
        <v>525</v>
      </c>
      <c r="TA1" t="s">
        <v>526</v>
      </c>
      <c r="TB1" t="s">
        <v>527</v>
      </c>
      <c r="TC1" t="s">
        <v>528</v>
      </c>
      <c r="TD1" t="s">
        <v>529</v>
      </c>
      <c r="TE1" t="s">
        <v>530</v>
      </c>
      <c r="TF1" t="s">
        <v>531</v>
      </c>
      <c r="TG1" t="s">
        <v>532</v>
      </c>
      <c r="TH1" t="s">
        <v>533</v>
      </c>
      <c r="TI1" t="s">
        <v>534</v>
      </c>
      <c r="TJ1" t="s">
        <v>535</v>
      </c>
      <c r="TK1" t="s">
        <v>536</v>
      </c>
      <c r="TL1" t="s">
        <v>537</v>
      </c>
      <c r="TM1" t="s">
        <v>538</v>
      </c>
      <c r="TN1" t="s">
        <v>539</v>
      </c>
      <c r="TO1" t="s">
        <v>540</v>
      </c>
      <c r="TP1" t="s">
        <v>541</v>
      </c>
      <c r="TQ1" t="s">
        <v>542</v>
      </c>
      <c r="TR1" t="s">
        <v>543</v>
      </c>
      <c r="TS1" t="s">
        <v>544</v>
      </c>
      <c r="TT1" t="s">
        <v>545</v>
      </c>
      <c r="TU1" t="s">
        <v>546</v>
      </c>
      <c r="TV1" t="s">
        <v>547</v>
      </c>
      <c r="TW1" t="s">
        <v>548</v>
      </c>
      <c r="TX1" t="s">
        <v>549</v>
      </c>
      <c r="TY1" t="s">
        <v>550</v>
      </c>
      <c r="TZ1" t="s">
        <v>551</v>
      </c>
      <c r="UA1" t="s">
        <v>552</v>
      </c>
      <c r="UB1" t="s">
        <v>553</v>
      </c>
      <c r="UC1" t="s">
        <v>554</v>
      </c>
      <c r="UD1" t="s">
        <v>555</v>
      </c>
      <c r="UE1" t="s">
        <v>556</v>
      </c>
      <c r="UF1" t="s">
        <v>557</v>
      </c>
      <c r="UG1" t="s">
        <v>558</v>
      </c>
      <c r="UH1" t="s">
        <v>559</v>
      </c>
      <c r="UI1" t="s">
        <v>560</v>
      </c>
      <c r="UJ1" t="s">
        <v>561</v>
      </c>
      <c r="UK1" t="s">
        <v>562</v>
      </c>
      <c r="UL1" t="s">
        <v>563</v>
      </c>
      <c r="UM1" t="s">
        <v>564</v>
      </c>
      <c r="UN1" t="s">
        <v>565</v>
      </c>
      <c r="UO1" t="s">
        <v>566</v>
      </c>
      <c r="UP1" t="s">
        <v>567</v>
      </c>
      <c r="UQ1" t="s">
        <v>568</v>
      </c>
      <c r="UR1" t="s">
        <v>569</v>
      </c>
      <c r="US1" t="s">
        <v>570</v>
      </c>
      <c r="UT1" t="s">
        <v>571</v>
      </c>
      <c r="UU1" t="s">
        <v>572</v>
      </c>
      <c r="UV1" t="s">
        <v>573</v>
      </c>
      <c r="UW1" t="s">
        <v>574</v>
      </c>
      <c r="UX1" t="s">
        <v>575</v>
      </c>
      <c r="UY1" t="s">
        <v>576</v>
      </c>
      <c r="UZ1" t="s">
        <v>577</v>
      </c>
      <c r="VA1" t="s">
        <v>578</v>
      </c>
      <c r="VB1" t="s">
        <v>579</v>
      </c>
      <c r="VC1" t="s">
        <v>580</v>
      </c>
      <c r="VD1" t="s">
        <v>581</v>
      </c>
      <c r="VE1" t="s">
        <v>582</v>
      </c>
      <c r="VF1" t="s">
        <v>583</v>
      </c>
      <c r="VG1" t="s">
        <v>584</v>
      </c>
      <c r="VH1" t="s">
        <v>585</v>
      </c>
      <c r="VI1" t="s">
        <v>586</v>
      </c>
      <c r="VJ1" t="s">
        <v>587</v>
      </c>
      <c r="VK1" t="s">
        <v>588</v>
      </c>
      <c r="VL1" t="s">
        <v>589</v>
      </c>
      <c r="VM1" t="s">
        <v>590</v>
      </c>
      <c r="VN1" t="s">
        <v>591</v>
      </c>
      <c r="VO1" t="s">
        <v>592</v>
      </c>
      <c r="VP1" t="s">
        <v>593</v>
      </c>
      <c r="VQ1" t="s">
        <v>594</v>
      </c>
      <c r="VR1" t="s">
        <v>595</v>
      </c>
      <c r="VS1" t="s">
        <v>596</v>
      </c>
      <c r="VT1" t="s">
        <v>597</v>
      </c>
      <c r="VU1" t="s">
        <v>598</v>
      </c>
      <c r="VV1" t="s">
        <v>599</v>
      </c>
      <c r="VW1" t="s">
        <v>600</v>
      </c>
      <c r="VX1" t="s">
        <v>601</v>
      </c>
      <c r="VY1" t="s">
        <v>602</v>
      </c>
      <c r="VZ1" t="s">
        <v>603</v>
      </c>
      <c r="WA1" t="s">
        <v>604</v>
      </c>
      <c r="WB1" t="s">
        <v>605</v>
      </c>
      <c r="WC1" t="s">
        <v>606</v>
      </c>
      <c r="WD1" t="s">
        <v>607</v>
      </c>
      <c r="WE1" t="s">
        <v>608</v>
      </c>
      <c r="WF1" t="s">
        <v>609</v>
      </c>
      <c r="WG1" t="s">
        <v>610</v>
      </c>
      <c r="WH1" t="s">
        <v>611</v>
      </c>
      <c r="WI1" t="s">
        <v>612</v>
      </c>
      <c r="WJ1" t="s">
        <v>613</v>
      </c>
      <c r="WK1" t="s">
        <v>614</v>
      </c>
      <c r="WL1" t="s">
        <v>615</v>
      </c>
      <c r="WM1" t="s">
        <v>616</v>
      </c>
      <c r="WN1" t="s">
        <v>617</v>
      </c>
      <c r="WO1" t="s">
        <v>618</v>
      </c>
      <c r="WP1" t="s">
        <v>619</v>
      </c>
      <c r="WQ1" t="s">
        <v>620</v>
      </c>
      <c r="WR1" t="s">
        <v>621</v>
      </c>
      <c r="WS1" t="s">
        <v>622</v>
      </c>
      <c r="WT1" t="s">
        <v>623</v>
      </c>
      <c r="WU1" t="s">
        <v>624</v>
      </c>
      <c r="WV1" t="s">
        <v>625</v>
      </c>
      <c r="WW1" t="s">
        <v>626</v>
      </c>
      <c r="WX1" t="s">
        <v>627</v>
      </c>
      <c r="WY1" t="s">
        <v>628</v>
      </c>
      <c r="WZ1" t="s">
        <v>629</v>
      </c>
      <c r="XA1" t="s">
        <v>630</v>
      </c>
      <c r="XB1" t="s">
        <v>631</v>
      </c>
      <c r="XC1" t="s">
        <v>632</v>
      </c>
      <c r="XD1" t="s">
        <v>633</v>
      </c>
      <c r="XE1" t="s">
        <v>634</v>
      </c>
      <c r="XF1" t="s">
        <v>635</v>
      </c>
      <c r="XG1" t="s">
        <v>636</v>
      </c>
      <c r="XH1" t="s">
        <v>637</v>
      </c>
      <c r="XI1" t="s">
        <v>638</v>
      </c>
      <c r="XJ1" t="s">
        <v>639</v>
      </c>
      <c r="XK1" t="s">
        <v>640</v>
      </c>
      <c r="XL1" t="s">
        <v>641</v>
      </c>
      <c r="XM1" t="s">
        <v>642</v>
      </c>
      <c r="XN1" t="s">
        <v>643</v>
      </c>
      <c r="XO1" t="s">
        <v>644</v>
      </c>
      <c r="XP1" t="s">
        <v>645</v>
      </c>
      <c r="XQ1" t="s">
        <v>646</v>
      </c>
      <c r="XR1" t="s">
        <v>647</v>
      </c>
      <c r="XS1" t="s">
        <v>648</v>
      </c>
      <c r="XT1" t="s">
        <v>649</v>
      </c>
      <c r="XU1" t="s">
        <v>650</v>
      </c>
      <c r="XV1" t="s">
        <v>651</v>
      </c>
      <c r="XW1" t="s">
        <v>652</v>
      </c>
      <c r="XX1" t="s">
        <v>653</v>
      </c>
      <c r="XY1" t="s">
        <v>654</v>
      </c>
      <c r="XZ1" t="s">
        <v>655</v>
      </c>
      <c r="YA1" t="s">
        <v>656</v>
      </c>
      <c r="YB1" t="s">
        <v>657</v>
      </c>
      <c r="YC1" t="s">
        <v>658</v>
      </c>
      <c r="YD1" t="s">
        <v>659</v>
      </c>
      <c r="YE1" t="s">
        <v>660</v>
      </c>
      <c r="YF1" t="s">
        <v>661</v>
      </c>
      <c r="YG1" t="s">
        <v>662</v>
      </c>
      <c r="YH1" t="s">
        <v>663</v>
      </c>
      <c r="YI1" t="s">
        <v>664</v>
      </c>
      <c r="YJ1" t="s">
        <v>665</v>
      </c>
      <c r="YK1" t="s">
        <v>666</v>
      </c>
      <c r="YL1" t="s">
        <v>667</v>
      </c>
      <c r="YM1" t="s">
        <v>668</v>
      </c>
      <c r="YN1" t="s">
        <v>669</v>
      </c>
      <c r="YO1" t="s">
        <v>670</v>
      </c>
      <c r="YP1" t="s">
        <v>671</v>
      </c>
      <c r="YQ1" t="s">
        <v>672</v>
      </c>
      <c r="YR1" t="s">
        <v>673</v>
      </c>
      <c r="YS1" t="s">
        <v>674</v>
      </c>
      <c r="YT1" t="s">
        <v>675</v>
      </c>
      <c r="YU1" t="s">
        <v>676</v>
      </c>
      <c r="YV1" t="s">
        <v>677</v>
      </c>
      <c r="YW1" t="s">
        <v>678</v>
      </c>
      <c r="YX1" t="s">
        <v>679</v>
      </c>
      <c r="YY1" t="s">
        <v>680</v>
      </c>
      <c r="YZ1" t="s">
        <v>681</v>
      </c>
      <c r="ZA1" t="s">
        <v>682</v>
      </c>
      <c r="ZB1" t="s">
        <v>683</v>
      </c>
      <c r="ZC1" t="s">
        <v>684</v>
      </c>
      <c r="ZD1" t="s">
        <v>685</v>
      </c>
      <c r="ZE1" t="s">
        <v>686</v>
      </c>
      <c r="ZF1" t="s">
        <v>687</v>
      </c>
      <c r="ZG1" t="s">
        <v>688</v>
      </c>
      <c r="ZH1" t="s">
        <v>689</v>
      </c>
      <c r="ZI1" t="s">
        <v>690</v>
      </c>
      <c r="ZJ1" t="s">
        <v>691</v>
      </c>
      <c r="ZK1" t="s">
        <v>692</v>
      </c>
      <c r="ZL1" t="s">
        <v>693</v>
      </c>
      <c r="ZM1" t="s">
        <v>694</v>
      </c>
      <c r="ZN1" t="s">
        <v>695</v>
      </c>
      <c r="ZO1" t="s">
        <v>696</v>
      </c>
      <c r="ZP1" t="s">
        <v>697</v>
      </c>
      <c r="ZQ1" t="s">
        <v>698</v>
      </c>
      <c r="ZR1" t="s">
        <v>699</v>
      </c>
      <c r="ZS1" t="s">
        <v>700</v>
      </c>
      <c r="ZT1" t="s">
        <v>701</v>
      </c>
      <c r="ZU1" t="s">
        <v>702</v>
      </c>
      <c r="ZV1" t="s">
        <v>703</v>
      </c>
      <c r="ZW1" t="s">
        <v>704</v>
      </c>
      <c r="ZX1" t="s">
        <v>705</v>
      </c>
      <c r="ZY1" t="s">
        <v>706</v>
      </c>
      <c r="ZZ1" t="s">
        <v>707</v>
      </c>
      <c r="AAA1" t="s">
        <v>708</v>
      </c>
      <c r="AAB1" t="s">
        <v>709</v>
      </c>
      <c r="AAC1" t="s">
        <v>710</v>
      </c>
      <c r="AAD1" t="s">
        <v>711</v>
      </c>
      <c r="AAE1" t="s">
        <v>712</v>
      </c>
      <c r="AAF1" t="s">
        <v>713</v>
      </c>
      <c r="AAG1" t="s">
        <v>714</v>
      </c>
      <c r="AAH1" t="s">
        <v>715</v>
      </c>
      <c r="AAI1" t="s">
        <v>716</v>
      </c>
      <c r="AAJ1" t="s">
        <v>717</v>
      </c>
      <c r="AAK1" t="s">
        <v>718</v>
      </c>
      <c r="AAL1" t="s">
        <v>719</v>
      </c>
      <c r="AAM1" t="s">
        <v>720</v>
      </c>
      <c r="AAN1" t="s">
        <v>721</v>
      </c>
      <c r="AAO1" t="s">
        <v>722</v>
      </c>
      <c r="AAP1" t="s">
        <v>723</v>
      </c>
      <c r="AAQ1" t="s">
        <v>724</v>
      </c>
      <c r="AAR1" t="s">
        <v>725</v>
      </c>
      <c r="AAS1" t="s">
        <v>726</v>
      </c>
      <c r="AAT1" t="s">
        <v>727</v>
      </c>
      <c r="AAU1" t="s">
        <v>728</v>
      </c>
      <c r="AAV1" t="s">
        <v>729</v>
      </c>
      <c r="AAW1" t="s">
        <v>730</v>
      </c>
      <c r="AAX1" t="s">
        <v>731</v>
      </c>
      <c r="AAY1" t="s">
        <v>732</v>
      </c>
      <c r="AAZ1" t="s">
        <v>733</v>
      </c>
      <c r="ABA1" t="s">
        <v>734</v>
      </c>
      <c r="ABB1" t="s">
        <v>735</v>
      </c>
      <c r="ABC1" t="s">
        <v>736</v>
      </c>
      <c r="ABD1" t="s">
        <v>737</v>
      </c>
      <c r="ABE1" t="s">
        <v>738</v>
      </c>
      <c r="ABF1" t="s">
        <v>739</v>
      </c>
      <c r="ABG1" t="s">
        <v>740</v>
      </c>
      <c r="ABH1" t="s">
        <v>741</v>
      </c>
      <c r="ABI1" t="s">
        <v>742</v>
      </c>
      <c r="ABJ1" t="s">
        <v>743</v>
      </c>
      <c r="ABK1" t="s">
        <v>744</v>
      </c>
      <c r="ABL1" t="s">
        <v>745</v>
      </c>
      <c r="ABM1" t="s">
        <v>746</v>
      </c>
      <c r="ABN1" t="s">
        <v>747</v>
      </c>
      <c r="ABO1" t="s">
        <v>748</v>
      </c>
      <c r="ABP1" t="s">
        <v>749</v>
      </c>
      <c r="ABQ1" t="s">
        <v>750</v>
      </c>
      <c r="ABR1" t="s">
        <v>751</v>
      </c>
      <c r="ABS1" t="s">
        <v>752</v>
      </c>
      <c r="ABT1" t="s">
        <v>753</v>
      </c>
      <c r="ABU1" t="s">
        <v>754</v>
      </c>
      <c r="ABV1" t="s">
        <v>755</v>
      </c>
      <c r="ABW1" t="s">
        <v>756</v>
      </c>
      <c r="ABX1" t="s">
        <v>757</v>
      </c>
      <c r="ABY1" t="s">
        <v>758</v>
      </c>
      <c r="ABZ1" t="s">
        <v>759</v>
      </c>
      <c r="ACA1" t="s">
        <v>760</v>
      </c>
      <c r="ACB1" t="s">
        <v>761</v>
      </c>
      <c r="ACC1" t="s">
        <v>762</v>
      </c>
      <c r="ACD1" t="s">
        <v>763</v>
      </c>
      <c r="ACE1" t="s">
        <v>764</v>
      </c>
      <c r="ACF1" t="s">
        <v>765</v>
      </c>
      <c r="ACG1" t="s">
        <v>766</v>
      </c>
      <c r="ACH1" t="s">
        <v>767</v>
      </c>
      <c r="ACI1" t="s">
        <v>768</v>
      </c>
      <c r="ACJ1" t="s">
        <v>769</v>
      </c>
      <c r="ACK1" t="s">
        <v>770</v>
      </c>
      <c r="ACL1" t="s">
        <v>771</v>
      </c>
      <c r="ACM1" t="s">
        <v>772</v>
      </c>
      <c r="ACN1" t="s">
        <v>773</v>
      </c>
      <c r="ACO1" t="s">
        <v>774</v>
      </c>
      <c r="ACP1" t="s">
        <v>775</v>
      </c>
      <c r="ACQ1" t="s">
        <v>776</v>
      </c>
      <c r="ACR1" t="s">
        <v>777</v>
      </c>
      <c r="ACS1" t="s">
        <v>778</v>
      </c>
      <c r="ACT1" t="s">
        <v>779</v>
      </c>
      <c r="ACU1" t="s">
        <v>780</v>
      </c>
      <c r="ACV1" t="s">
        <v>781</v>
      </c>
      <c r="ACW1" t="s">
        <v>782</v>
      </c>
      <c r="ACX1" t="s">
        <v>783</v>
      </c>
      <c r="ACY1" t="s">
        <v>784</v>
      </c>
      <c r="ACZ1" t="s">
        <v>785</v>
      </c>
      <c r="ADA1" t="s">
        <v>786</v>
      </c>
      <c r="ADB1" t="s">
        <v>787</v>
      </c>
      <c r="ADC1" t="s">
        <v>788</v>
      </c>
      <c r="ADD1" t="s">
        <v>789</v>
      </c>
      <c r="ADE1" t="s">
        <v>790</v>
      </c>
      <c r="ADF1" t="s">
        <v>791</v>
      </c>
      <c r="ADG1" t="s">
        <v>792</v>
      </c>
      <c r="ADH1" t="s">
        <v>793</v>
      </c>
      <c r="ADI1" t="s">
        <v>794</v>
      </c>
      <c r="ADJ1" t="s">
        <v>795</v>
      </c>
      <c r="ADK1" t="s">
        <v>796</v>
      </c>
      <c r="ADL1" t="s">
        <v>797</v>
      </c>
      <c r="ADM1" t="s">
        <v>798</v>
      </c>
      <c r="ADN1" t="s">
        <v>799</v>
      </c>
      <c r="ADO1" t="s">
        <v>800</v>
      </c>
      <c r="ADP1" t="s">
        <v>801</v>
      </c>
      <c r="ADQ1" t="s">
        <v>802</v>
      </c>
      <c r="ADR1" t="s">
        <v>803</v>
      </c>
      <c r="ADS1" t="s">
        <v>804</v>
      </c>
      <c r="ADT1" t="s">
        <v>805</v>
      </c>
      <c r="ADU1" t="s">
        <v>806</v>
      </c>
      <c r="ADV1" t="s">
        <v>807</v>
      </c>
      <c r="ADW1" t="s">
        <v>808</v>
      </c>
      <c r="ADX1" t="s">
        <v>809</v>
      </c>
      <c r="ADY1" t="s">
        <v>810</v>
      </c>
      <c r="ADZ1" t="s">
        <v>811</v>
      </c>
      <c r="AEA1" t="s">
        <v>812</v>
      </c>
      <c r="AEB1" t="s">
        <v>813</v>
      </c>
      <c r="AEC1" t="s">
        <v>814</v>
      </c>
      <c r="AED1" t="s">
        <v>815</v>
      </c>
      <c r="AEE1" t="s">
        <v>816</v>
      </c>
      <c r="AEF1" t="s">
        <v>817</v>
      </c>
      <c r="AEG1" t="s">
        <v>818</v>
      </c>
      <c r="AEH1" t="s">
        <v>819</v>
      </c>
      <c r="AEI1" t="s">
        <v>820</v>
      </c>
      <c r="AEJ1" t="s">
        <v>821</v>
      </c>
      <c r="AEK1" t="s">
        <v>822</v>
      </c>
      <c r="AEL1" t="s">
        <v>823</v>
      </c>
      <c r="AEM1" t="s">
        <v>824</v>
      </c>
      <c r="AEN1" t="s">
        <v>825</v>
      </c>
      <c r="AEO1" t="s">
        <v>826</v>
      </c>
      <c r="AEP1" t="s">
        <v>827</v>
      </c>
      <c r="AEQ1" t="s">
        <v>828</v>
      </c>
      <c r="AER1" t="s">
        <v>829</v>
      </c>
      <c r="AES1" t="s">
        <v>830</v>
      </c>
      <c r="AET1" t="s">
        <v>831</v>
      </c>
      <c r="AEU1" t="s">
        <v>832</v>
      </c>
      <c r="AEV1" t="s">
        <v>833</v>
      </c>
      <c r="AEW1" t="s">
        <v>834</v>
      </c>
      <c r="AEX1" t="s">
        <v>835</v>
      </c>
      <c r="AEY1" t="s">
        <v>836</v>
      </c>
      <c r="AEZ1" t="s">
        <v>837</v>
      </c>
      <c r="AFA1" t="s">
        <v>838</v>
      </c>
      <c r="AFB1" t="s">
        <v>839</v>
      </c>
      <c r="AFC1" t="s">
        <v>840</v>
      </c>
      <c r="AFD1" t="s">
        <v>841</v>
      </c>
      <c r="AFE1" t="s">
        <v>842</v>
      </c>
      <c r="AFF1" t="s">
        <v>843</v>
      </c>
      <c r="AFG1" t="s">
        <v>844</v>
      </c>
      <c r="AFH1" t="s">
        <v>845</v>
      </c>
      <c r="AFI1" t="s">
        <v>846</v>
      </c>
      <c r="AFJ1" t="s">
        <v>847</v>
      </c>
      <c r="AFK1" t="s">
        <v>848</v>
      </c>
      <c r="AFL1" t="s">
        <v>849</v>
      </c>
      <c r="AFM1" t="s">
        <v>850</v>
      </c>
      <c r="AFN1" t="s">
        <v>851</v>
      </c>
      <c r="AFO1" t="s">
        <v>852</v>
      </c>
      <c r="AFP1" t="s">
        <v>853</v>
      </c>
      <c r="AFQ1" t="s">
        <v>854</v>
      </c>
      <c r="AFR1" t="s">
        <v>855</v>
      </c>
      <c r="AFS1" t="s">
        <v>856</v>
      </c>
      <c r="AFT1" t="s">
        <v>857</v>
      </c>
      <c r="AFU1" t="s">
        <v>858</v>
      </c>
      <c r="AFV1" t="s">
        <v>859</v>
      </c>
      <c r="AFW1" t="s">
        <v>860</v>
      </c>
      <c r="AFX1" t="s">
        <v>861</v>
      </c>
      <c r="AFY1" t="s">
        <v>862</v>
      </c>
      <c r="AFZ1" t="s">
        <v>863</v>
      </c>
      <c r="AGA1" t="s">
        <v>864</v>
      </c>
      <c r="AGB1" t="s">
        <v>865</v>
      </c>
      <c r="AGC1" t="s">
        <v>866</v>
      </c>
      <c r="AGD1" t="s">
        <v>867</v>
      </c>
      <c r="AGE1" t="s">
        <v>868</v>
      </c>
      <c r="AGF1" t="s">
        <v>869</v>
      </c>
      <c r="AGG1" t="s">
        <v>870</v>
      </c>
      <c r="AGH1" t="s">
        <v>871</v>
      </c>
      <c r="AGI1" t="s">
        <v>872</v>
      </c>
      <c r="AGJ1" t="s">
        <v>873</v>
      </c>
      <c r="AGK1" t="s">
        <v>874</v>
      </c>
      <c r="AGL1" t="s">
        <v>875</v>
      </c>
      <c r="AGM1" t="s">
        <v>876</v>
      </c>
      <c r="AGN1" t="s">
        <v>877</v>
      </c>
      <c r="AGO1" t="s">
        <v>878</v>
      </c>
      <c r="AGP1" t="s">
        <v>879</v>
      </c>
      <c r="AGQ1" t="s">
        <v>880</v>
      </c>
      <c r="AGR1" t="s">
        <v>881</v>
      </c>
      <c r="AGS1" t="s">
        <v>882</v>
      </c>
      <c r="AGT1" t="s">
        <v>883</v>
      </c>
      <c r="AGU1" t="s">
        <v>884</v>
      </c>
      <c r="AGV1" t="s">
        <v>885</v>
      </c>
      <c r="AGW1" t="s">
        <v>886</v>
      </c>
      <c r="AGX1" t="s">
        <v>887</v>
      </c>
      <c r="AGY1" t="s">
        <v>888</v>
      </c>
      <c r="AGZ1" t="s">
        <v>889</v>
      </c>
      <c r="AHA1" t="s">
        <v>890</v>
      </c>
      <c r="AHB1" t="s">
        <v>891</v>
      </c>
      <c r="AHC1" t="s">
        <v>892</v>
      </c>
      <c r="AHD1" t="s">
        <v>893</v>
      </c>
      <c r="AHE1" t="s">
        <v>894</v>
      </c>
      <c r="AHF1" t="s">
        <v>895</v>
      </c>
      <c r="AHG1" t="s">
        <v>896</v>
      </c>
      <c r="AHH1" t="s">
        <v>897</v>
      </c>
      <c r="AHI1" t="s">
        <v>898</v>
      </c>
      <c r="AHJ1" t="s">
        <v>899</v>
      </c>
      <c r="AHK1" t="s">
        <v>900</v>
      </c>
      <c r="AHL1" t="s">
        <v>901</v>
      </c>
      <c r="AHM1" t="s">
        <v>902</v>
      </c>
      <c r="AHN1" t="s">
        <v>903</v>
      </c>
      <c r="AHO1" t="s">
        <v>904</v>
      </c>
      <c r="AHP1" t="s">
        <v>905</v>
      </c>
      <c r="AHQ1" t="s">
        <v>906</v>
      </c>
    </row>
    <row r="2" spans="1:902" hidden="1">
      <c r="B2" t="s">
        <v>907</v>
      </c>
      <c r="C2" t="s">
        <v>908</v>
      </c>
      <c r="D2" t="s">
        <v>909</v>
      </c>
      <c r="E2" t="s">
        <v>910</v>
      </c>
      <c r="F2" t="s">
        <v>911</v>
      </c>
      <c r="G2" t="s">
        <v>912</v>
      </c>
      <c r="H2" t="s">
        <v>913</v>
      </c>
      <c r="I2" t="s">
        <v>914</v>
      </c>
      <c r="J2" t="s">
        <v>915</v>
      </c>
      <c r="K2" t="s">
        <v>916</v>
      </c>
      <c r="L2" t="s">
        <v>917</v>
      </c>
      <c r="M2" t="s">
        <v>918</v>
      </c>
      <c r="N2" t="s">
        <v>919</v>
      </c>
      <c r="O2" t="s">
        <v>920</v>
      </c>
      <c r="P2" t="s">
        <v>921</v>
      </c>
      <c r="Q2" t="s">
        <v>922</v>
      </c>
      <c r="R2" t="s">
        <v>923</v>
      </c>
      <c r="S2" t="s">
        <v>924</v>
      </c>
      <c r="T2" t="s">
        <v>925</v>
      </c>
      <c r="U2" t="s">
        <v>926</v>
      </c>
      <c r="V2" t="s">
        <v>927</v>
      </c>
      <c r="W2" t="s">
        <v>928</v>
      </c>
      <c r="X2" t="s">
        <v>929</v>
      </c>
      <c r="Y2" t="s">
        <v>930</v>
      </c>
      <c r="Z2" t="s">
        <v>931</v>
      </c>
      <c r="AA2" t="s">
        <v>932</v>
      </c>
      <c r="AB2" t="s">
        <v>933</v>
      </c>
      <c r="AC2" t="s">
        <v>934</v>
      </c>
      <c r="AD2" t="s">
        <v>935</v>
      </c>
      <c r="AE2" t="s">
        <v>936</v>
      </c>
      <c r="AF2" t="s">
        <v>937</v>
      </c>
      <c r="AG2" t="s">
        <v>938</v>
      </c>
      <c r="AH2" t="s">
        <v>939</v>
      </c>
      <c r="AI2" t="s">
        <v>940</v>
      </c>
      <c r="AJ2" t="s">
        <v>941</v>
      </c>
      <c r="AK2" t="s">
        <v>942</v>
      </c>
      <c r="AL2" t="s">
        <v>943</v>
      </c>
      <c r="AM2" t="s">
        <v>944</v>
      </c>
      <c r="AN2" t="s">
        <v>945</v>
      </c>
      <c r="AO2" t="s">
        <v>946</v>
      </c>
      <c r="AP2" t="s">
        <v>947</v>
      </c>
      <c r="AQ2" t="s">
        <v>948</v>
      </c>
      <c r="AR2" t="s">
        <v>949</v>
      </c>
      <c r="AS2" t="s">
        <v>950</v>
      </c>
      <c r="AT2" t="s">
        <v>951</v>
      </c>
      <c r="AU2" t="s">
        <v>952</v>
      </c>
      <c r="AV2" t="s">
        <v>953</v>
      </c>
      <c r="AW2" t="s">
        <v>954</v>
      </c>
      <c r="AX2" t="s">
        <v>955</v>
      </c>
      <c r="AY2" t="s">
        <v>956</v>
      </c>
      <c r="AZ2" t="s">
        <v>957</v>
      </c>
      <c r="BA2" t="s">
        <v>958</v>
      </c>
      <c r="BB2" t="s">
        <v>959</v>
      </c>
      <c r="BC2" t="s">
        <v>960</v>
      </c>
      <c r="BD2" t="s">
        <v>961</v>
      </c>
      <c r="BE2" t="s">
        <v>962</v>
      </c>
      <c r="BF2" t="s">
        <v>963</v>
      </c>
      <c r="BG2" t="s">
        <v>964</v>
      </c>
      <c r="BH2" t="s">
        <v>965</v>
      </c>
      <c r="BI2" t="s">
        <v>966</v>
      </c>
      <c r="BJ2" t="s">
        <v>967</v>
      </c>
      <c r="BK2" t="s">
        <v>968</v>
      </c>
      <c r="BL2" t="s">
        <v>969</v>
      </c>
      <c r="BM2" t="s">
        <v>970</v>
      </c>
      <c r="BN2" t="s">
        <v>971</v>
      </c>
      <c r="BO2" t="s">
        <v>972</v>
      </c>
      <c r="BP2" t="s">
        <v>973</v>
      </c>
      <c r="BQ2" t="s">
        <v>974</v>
      </c>
      <c r="BR2" t="s">
        <v>975</v>
      </c>
      <c r="BS2" t="s">
        <v>976</v>
      </c>
      <c r="BT2" t="s">
        <v>977</v>
      </c>
      <c r="BU2" t="s">
        <v>978</v>
      </c>
      <c r="BV2" t="s">
        <v>979</v>
      </c>
      <c r="BW2" t="s">
        <v>980</v>
      </c>
      <c r="BX2" t="s">
        <v>981</v>
      </c>
      <c r="BY2" t="s">
        <v>982</v>
      </c>
      <c r="BZ2" t="s">
        <v>983</v>
      </c>
      <c r="CA2" t="s">
        <v>984</v>
      </c>
      <c r="CB2" t="s">
        <v>985</v>
      </c>
      <c r="CC2" t="s">
        <v>986</v>
      </c>
      <c r="CD2" t="s">
        <v>987</v>
      </c>
      <c r="CE2" t="s">
        <v>988</v>
      </c>
      <c r="CF2" t="s">
        <v>989</v>
      </c>
      <c r="CG2" t="s">
        <v>990</v>
      </c>
      <c r="CH2" t="s">
        <v>991</v>
      </c>
      <c r="CI2" t="s">
        <v>992</v>
      </c>
      <c r="CJ2" t="s">
        <v>993</v>
      </c>
      <c r="CK2" t="s">
        <v>994</v>
      </c>
      <c r="CL2" t="s">
        <v>995</v>
      </c>
      <c r="CM2" t="s">
        <v>996</v>
      </c>
      <c r="CN2" t="s">
        <v>997</v>
      </c>
      <c r="CO2" t="s">
        <v>998</v>
      </c>
      <c r="CP2" t="s">
        <v>999</v>
      </c>
      <c r="CQ2" t="s">
        <v>1000</v>
      </c>
      <c r="CR2" t="s">
        <v>1001</v>
      </c>
      <c r="CS2" t="s">
        <v>1002</v>
      </c>
      <c r="CT2" t="s">
        <v>1003</v>
      </c>
      <c r="CU2" t="s">
        <v>1004</v>
      </c>
      <c r="CV2" t="s">
        <v>1005</v>
      </c>
      <c r="CW2" t="s">
        <v>1006</v>
      </c>
      <c r="CX2" t="s">
        <v>1007</v>
      </c>
      <c r="CY2" t="s">
        <v>1008</v>
      </c>
      <c r="CZ2" t="s">
        <v>1009</v>
      </c>
      <c r="DA2" t="s">
        <v>1010</v>
      </c>
      <c r="DB2" t="s">
        <v>1011</v>
      </c>
      <c r="DC2" t="s">
        <v>1012</v>
      </c>
      <c r="DD2" t="s">
        <v>1013</v>
      </c>
      <c r="DE2" t="s">
        <v>1014</v>
      </c>
      <c r="DF2" t="s">
        <v>1015</v>
      </c>
      <c r="DG2" t="s">
        <v>1016</v>
      </c>
      <c r="DH2" t="s">
        <v>1017</v>
      </c>
      <c r="DI2" t="s">
        <v>1018</v>
      </c>
      <c r="DJ2" t="s">
        <v>1019</v>
      </c>
      <c r="DK2" t="s">
        <v>1020</v>
      </c>
      <c r="DL2" t="s">
        <v>1021</v>
      </c>
      <c r="DM2" t="s">
        <v>1022</v>
      </c>
      <c r="DN2" t="s">
        <v>1023</v>
      </c>
      <c r="DO2" t="s">
        <v>1024</v>
      </c>
      <c r="DP2" t="s">
        <v>1025</v>
      </c>
      <c r="DQ2" t="s">
        <v>1026</v>
      </c>
      <c r="DR2" t="s">
        <v>1027</v>
      </c>
      <c r="DS2" t="s">
        <v>1028</v>
      </c>
      <c r="DT2" t="s">
        <v>1029</v>
      </c>
      <c r="DU2" t="s">
        <v>1030</v>
      </c>
      <c r="DV2" t="s">
        <v>1031</v>
      </c>
      <c r="DW2" t="s">
        <v>1032</v>
      </c>
      <c r="DX2" t="s">
        <v>1033</v>
      </c>
      <c r="DY2" t="s">
        <v>1034</v>
      </c>
      <c r="DZ2" t="s">
        <v>1035</v>
      </c>
      <c r="EA2" t="s">
        <v>1036</v>
      </c>
      <c r="EB2" t="s">
        <v>1037</v>
      </c>
      <c r="EC2" t="s">
        <v>1038</v>
      </c>
      <c r="ED2" t="s">
        <v>1039</v>
      </c>
      <c r="EE2" t="s">
        <v>1040</v>
      </c>
      <c r="EF2" t="s">
        <v>1041</v>
      </c>
      <c r="EG2" t="s">
        <v>1042</v>
      </c>
      <c r="EH2" t="s">
        <v>1043</v>
      </c>
      <c r="EI2" t="s">
        <v>1044</v>
      </c>
      <c r="EJ2" t="s">
        <v>1045</v>
      </c>
      <c r="EK2" t="s">
        <v>1046</v>
      </c>
      <c r="EL2" t="s">
        <v>1047</v>
      </c>
      <c r="EM2" t="s">
        <v>1048</v>
      </c>
      <c r="EN2" t="s">
        <v>1049</v>
      </c>
      <c r="EO2" t="s">
        <v>1050</v>
      </c>
      <c r="EP2" t="s">
        <v>1051</v>
      </c>
      <c r="EQ2" t="s">
        <v>1052</v>
      </c>
      <c r="ER2" t="s">
        <v>1053</v>
      </c>
      <c r="ES2" t="s">
        <v>1054</v>
      </c>
      <c r="ET2" t="s">
        <v>1055</v>
      </c>
      <c r="EU2" t="s">
        <v>1056</v>
      </c>
      <c r="EV2" t="s">
        <v>1057</v>
      </c>
      <c r="EW2" t="s">
        <v>1058</v>
      </c>
      <c r="EX2" t="s">
        <v>1059</v>
      </c>
      <c r="EY2" t="s">
        <v>1060</v>
      </c>
      <c r="EZ2" t="s">
        <v>1061</v>
      </c>
      <c r="FA2" t="s">
        <v>1062</v>
      </c>
      <c r="FB2" t="s">
        <v>1063</v>
      </c>
      <c r="FC2" t="s">
        <v>1064</v>
      </c>
      <c r="FD2" t="s">
        <v>1065</v>
      </c>
      <c r="FE2" t="s">
        <v>1066</v>
      </c>
      <c r="FF2" t="s">
        <v>1067</v>
      </c>
      <c r="FG2" t="s">
        <v>1068</v>
      </c>
      <c r="FH2" t="s">
        <v>1069</v>
      </c>
      <c r="FI2" t="s">
        <v>1070</v>
      </c>
      <c r="FJ2" t="s">
        <v>1071</v>
      </c>
      <c r="FK2" t="s">
        <v>1072</v>
      </c>
      <c r="FL2" t="s">
        <v>1073</v>
      </c>
      <c r="FM2" t="s">
        <v>1074</v>
      </c>
      <c r="FN2" t="s">
        <v>1075</v>
      </c>
      <c r="FO2" t="s">
        <v>1076</v>
      </c>
      <c r="FP2" t="s">
        <v>1077</v>
      </c>
      <c r="FQ2" t="s">
        <v>1078</v>
      </c>
      <c r="FR2" t="s">
        <v>1079</v>
      </c>
      <c r="FS2" t="s">
        <v>1080</v>
      </c>
      <c r="FT2" t="s">
        <v>1081</v>
      </c>
      <c r="FU2" t="s">
        <v>1082</v>
      </c>
      <c r="FV2" t="s">
        <v>1083</v>
      </c>
      <c r="FW2" t="s">
        <v>1084</v>
      </c>
      <c r="FX2" t="s">
        <v>1085</v>
      </c>
      <c r="FY2" t="s">
        <v>1086</v>
      </c>
      <c r="FZ2" t="s">
        <v>1087</v>
      </c>
      <c r="GA2" t="s">
        <v>1088</v>
      </c>
      <c r="GB2" t="s">
        <v>1089</v>
      </c>
      <c r="GC2" t="s">
        <v>1090</v>
      </c>
      <c r="GD2" t="s">
        <v>1091</v>
      </c>
      <c r="GE2" t="s">
        <v>1092</v>
      </c>
      <c r="GF2" t="s">
        <v>1093</v>
      </c>
      <c r="GG2" t="s">
        <v>1094</v>
      </c>
      <c r="GH2" t="s">
        <v>1095</v>
      </c>
      <c r="GI2" t="s">
        <v>1096</v>
      </c>
      <c r="GJ2" t="s">
        <v>1097</v>
      </c>
      <c r="GK2" t="s">
        <v>1098</v>
      </c>
      <c r="GL2" t="s">
        <v>1099</v>
      </c>
      <c r="GM2" t="s">
        <v>1100</v>
      </c>
      <c r="GN2" t="s">
        <v>1101</v>
      </c>
      <c r="GO2" t="s">
        <v>1102</v>
      </c>
      <c r="GP2" t="s">
        <v>1103</v>
      </c>
      <c r="GQ2" t="s">
        <v>1104</v>
      </c>
      <c r="GR2" t="s">
        <v>1105</v>
      </c>
      <c r="GS2" t="s">
        <v>1106</v>
      </c>
      <c r="GT2" t="s">
        <v>1107</v>
      </c>
      <c r="GU2" t="s">
        <v>1108</v>
      </c>
      <c r="GV2" t="s">
        <v>1109</v>
      </c>
      <c r="GW2" t="s">
        <v>1110</v>
      </c>
      <c r="GX2" t="s">
        <v>1111</v>
      </c>
      <c r="GY2" t="s">
        <v>1112</v>
      </c>
      <c r="GZ2" t="s">
        <v>1113</v>
      </c>
      <c r="HA2" t="s">
        <v>1114</v>
      </c>
      <c r="HB2" t="s">
        <v>1115</v>
      </c>
      <c r="HC2" t="s">
        <v>1116</v>
      </c>
      <c r="HD2" t="s">
        <v>1117</v>
      </c>
      <c r="HE2" t="s">
        <v>1118</v>
      </c>
      <c r="HF2" t="s">
        <v>1119</v>
      </c>
      <c r="HG2" t="s">
        <v>1120</v>
      </c>
      <c r="HH2" t="s">
        <v>1121</v>
      </c>
      <c r="HI2" t="s">
        <v>1122</v>
      </c>
      <c r="HJ2" t="s">
        <v>1123</v>
      </c>
      <c r="HK2" t="s">
        <v>1124</v>
      </c>
      <c r="HL2" t="s">
        <v>1125</v>
      </c>
      <c r="HM2" t="s">
        <v>1126</v>
      </c>
      <c r="HN2" t="s">
        <v>1127</v>
      </c>
      <c r="HO2" t="s">
        <v>1128</v>
      </c>
      <c r="HP2" t="s">
        <v>1129</v>
      </c>
      <c r="HQ2" t="s">
        <v>1130</v>
      </c>
      <c r="HR2" t="s">
        <v>1131</v>
      </c>
      <c r="HS2" t="s">
        <v>1132</v>
      </c>
      <c r="HT2" t="s">
        <v>1133</v>
      </c>
      <c r="HU2" t="s">
        <v>1134</v>
      </c>
      <c r="HV2" t="s">
        <v>1135</v>
      </c>
      <c r="HW2" t="s">
        <v>1136</v>
      </c>
      <c r="HX2" t="s">
        <v>1137</v>
      </c>
      <c r="HY2" t="s">
        <v>1138</v>
      </c>
      <c r="HZ2" t="s">
        <v>1139</v>
      </c>
      <c r="IA2" t="s">
        <v>1140</v>
      </c>
      <c r="IB2" t="s">
        <v>1141</v>
      </c>
      <c r="IC2" t="s">
        <v>1142</v>
      </c>
      <c r="ID2" t="s">
        <v>1143</v>
      </c>
      <c r="IE2" t="s">
        <v>1144</v>
      </c>
      <c r="IF2" t="s">
        <v>1145</v>
      </c>
      <c r="IG2" t="s">
        <v>1146</v>
      </c>
      <c r="IH2" t="s">
        <v>1147</v>
      </c>
      <c r="II2" t="s">
        <v>1148</v>
      </c>
      <c r="IJ2" t="s">
        <v>1149</v>
      </c>
      <c r="IK2" t="s">
        <v>1150</v>
      </c>
      <c r="IL2" t="s">
        <v>1151</v>
      </c>
      <c r="IM2" t="s">
        <v>1152</v>
      </c>
      <c r="IN2" t="s">
        <v>1153</v>
      </c>
      <c r="IO2" t="s">
        <v>1154</v>
      </c>
      <c r="IP2" t="s">
        <v>1155</v>
      </c>
      <c r="IQ2" t="s">
        <v>1156</v>
      </c>
      <c r="IR2" t="s">
        <v>1157</v>
      </c>
      <c r="IS2" t="s">
        <v>1158</v>
      </c>
      <c r="IT2" t="s">
        <v>1159</v>
      </c>
      <c r="IU2" t="s">
        <v>1160</v>
      </c>
      <c r="IV2" t="s">
        <v>1161</v>
      </c>
      <c r="IW2" t="s">
        <v>1162</v>
      </c>
      <c r="IX2" t="s">
        <v>1163</v>
      </c>
      <c r="IY2" t="s">
        <v>1164</v>
      </c>
      <c r="IZ2" t="s">
        <v>1165</v>
      </c>
      <c r="JA2" t="s">
        <v>1166</v>
      </c>
      <c r="JB2" t="s">
        <v>1167</v>
      </c>
      <c r="JC2" t="s">
        <v>1168</v>
      </c>
      <c r="JD2" t="s">
        <v>1169</v>
      </c>
      <c r="JE2" t="s">
        <v>1170</v>
      </c>
      <c r="JF2" t="s">
        <v>1171</v>
      </c>
      <c r="JG2" t="s">
        <v>1172</v>
      </c>
      <c r="JH2" t="s">
        <v>1173</v>
      </c>
      <c r="JI2" t="s">
        <v>1174</v>
      </c>
      <c r="JJ2" t="s">
        <v>1175</v>
      </c>
      <c r="JK2" t="s">
        <v>1176</v>
      </c>
      <c r="JL2" t="s">
        <v>1177</v>
      </c>
      <c r="JM2" t="s">
        <v>1178</v>
      </c>
      <c r="JN2" t="s">
        <v>1179</v>
      </c>
      <c r="JO2" t="s">
        <v>1180</v>
      </c>
      <c r="JP2" t="s">
        <v>1181</v>
      </c>
      <c r="JQ2" t="s">
        <v>1182</v>
      </c>
      <c r="JR2" t="s">
        <v>1183</v>
      </c>
      <c r="JS2" t="s">
        <v>1184</v>
      </c>
      <c r="JT2" t="s">
        <v>1185</v>
      </c>
      <c r="JU2" t="s">
        <v>1186</v>
      </c>
      <c r="JV2" t="s">
        <v>1187</v>
      </c>
      <c r="JW2" t="s">
        <v>1188</v>
      </c>
      <c r="JX2" t="s">
        <v>1189</v>
      </c>
      <c r="JY2" t="s">
        <v>1190</v>
      </c>
      <c r="JZ2" t="s">
        <v>1191</v>
      </c>
      <c r="KA2" t="s">
        <v>1192</v>
      </c>
      <c r="KB2" t="s">
        <v>1193</v>
      </c>
      <c r="KC2" t="s">
        <v>1194</v>
      </c>
      <c r="KD2" t="s">
        <v>1195</v>
      </c>
      <c r="KE2" t="s">
        <v>1196</v>
      </c>
      <c r="KF2" t="s">
        <v>1197</v>
      </c>
      <c r="KG2" t="s">
        <v>1198</v>
      </c>
      <c r="KH2" t="s">
        <v>1199</v>
      </c>
      <c r="KI2" t="s">
        <v>1200</v>
      </c>
      <c r="KJ2" t="s">
        <v>1201</v>
      </c>
      <c r="KK2" t="s">
        <v>1202</v>
      </c>
      <c r="KL2" t="s">
        <v>1203</v>
      </c>
      <c r="KM2" t="s">
        <v>1204</v>
      </c>
      <c r="KN2" t="s">
        <v>1205</v>
      </c>
      <c r="KO2" t="s">
        <v>1206</v>
      </c>
      <c r="KP2" t="s">
        <v>1207</v>
      </c>
      <c r="KQ2" t="s">
        <v>1208</v>
      </c>
      <c r="KR2" t="s">
        <v>1209</v>
      </c>
      <c r="KS2" t="s">
        <v>1210</v>
      </c>
      <c r="KT2" t="s">
        <v>1211</v>
      </c>
      <c r="KU2" t="s">
        <v>1212</v>
      </c>
      <c r="KV2" t="s">
        <v>1213</v>
      </c>
      <c r="KW2" t="s">
        <v>1214</v>
      </c>
      <c r="KX2" t="s">
        <v>1215</v>
      </c>
      <c r="KY2" t="s">
        <v>1216</v>
      </c>
      <c r="KZ2" t="s">
        <v>1217</v>
      </c>
      <c r="LA2" t="s">
        <v>1218</v>
      </c>
      <c r="LB2" t="s">
        <v>1219</v>
      </c>
      <c r="LC2" t="s">
        <v>1220</v>
      </c>
      <c r="LD2" t="s">
        <v>1221</v>
      </c>
      <c r="LE2" t="s">
        <v>1222</v>
      </c>
      <c r="LF2" t="s">
        <v>1223</v>
      </c>
      <c r="LG2" t="s">
        <v>1224</v>
      </c>
      <c r="LH2" t="s">
        <v>1225</v>
      </c>
      <c r="LI2" t="s">
        <v>1226</v>
      </c>
      <c r="LJ2" t="s">
        <v>1227</v>
      </c>
      <c r="LK2" t="s">
        <v>1228</v>
      </c>
      <c r="LL2" t="s">
        <v>1229</v>
      </c>
      <c r="LM2" t="s">
        <v>1230</v>
      </c>
      <c r="LN2" t="s">
        <v>1231</v>
      </c>
      <c r="LO2" t="s">
        <v>1232</v>
      </c>
      <c r="LP2" t="s">
        <v>1233</v>
      </c>
      <c r="LQ2" t="s">
        <v>1234</v>
      </c>
      <c r="LR2" t="s">
        <v>1235</v>
      </c>
      <c r="LS2" t="s">
        <v>1236</v>
      </c>
      <c r="LT2" t="s">
        <v>1237</v>
      </c>
      <c r="LU2" t="s">
        <v>1238</v>
      </c>
      <c r="LV2" t="s">
        <v>1239</v>
      </c>
      <c r="LW2" t="s">
        <v>1240</v>
      </c>
      <c r="LX2" t="s">
        <v>1241</v>
      </c>
      <c r="LY2" t="s">
        <v>1242</v>
      </c>
      <c r="LZ2" t="s">
        <v>1243</v>
      </c>
      <c r="MA2" t="s">
        <v>1244</v>
      </c>
      <c r="MB2" t="s">
        <v>1245</v>
      </c>
      <c r="MC2" t="s">
        <v>1246</v>
      </c>
      <c r="MD2" t="s">
        <v>1247</v>
      </c>
      <c r="ME2" t="s">
        <v>1248</v>
      </c>
      <c r="MF2" t="s">
        <v>1249</v>
      </c>
      <c r="MG2" t="s">
        <v>1250</v>
      </c>
      <c r="MH2" t="s">
        <v>1251</v>
      </c>
      <c r="MI2" t="s">
        <v>1252</v>
      </c>
      <c r="MJ2" t="s">
        <v>1253</v>
      </c>
      <c r="MK2" t="s">
        <v>1254</v>
      </c>
      <c r="ML2" t="s">
        <v>1255</v>
      </c>
      <c r="MM2" t="s">
        <v>1256</v>
      </c>
      <c r="MN2" t="s">
        <v>1257</v>
      </c>
      <c r="MO2" t="s">
        <v>1258</v>
      </c>
      <c r="MP2" t="s">
        <v>1259</v>
      </c>
      <c r="MQ2" t="s">
        <v>1260</v>
      </c>
      <c r="MR2" t="s">
        <v>1261</v>
      </c>
      <c r="MS2" t="s">
        <v>1262</v>
      </c>
      <c r="MT2" t="s">
        <v>1263</v>
      </c>
      <c r="MU2" t="s">
        <v>1264</v>
      </c>
      <c r="MV2" t="s">
        <v>1265</v>
      </c>
      <c r="MW2" t="s">
        <v>1266</v>
      </c>
      <c r="MX2" t="s">
        <v>1267</v>
      </c>
      <c r="MY2" t="s">
        <v>1268</v>
      </c>
      <c r="MZ2" t="s">
        <v>1269</v>
      </c>
      <c r="NA2" t="s">
        <v>1270</v>
      </c>
      <c r="NB2" t="s">
        <v>1271</v>
      </c>
      <c r="NC2" t="s">
        <v>1272</v>
      </c>
      <c r="ND2" t="s">
        <v>1273</v>
      </c>
      <c r="NE2" t="s">
        <v>1274</v>
      </c>
      <c r="NF2" t="s">
        <v>1275</v>
      </c>
      <c r="NG2" t="s">
        <v>1276</v>
      </c>
      <c r="NH2" t="s">
        <v>1277</v>
      </c>
      <c r="NI2" t="s">
        <v>1278</v>
      </c>
      <c r="NJ2" t="s">
        <v>1279</v>
      </c>
      <c r="NK2" t="s">
        <v>1280</v>
      </c>
      <c r="NL2" t="s">
        <v>1281</v>
      </c>
      <c r="NM2" t="s">
        <v>1282</v>
      </c>
      <c r="NN2" t="s">
        <v>1283</v>
      </c>
      <c r="NO2" t="s">
        <v>1284</v>
      </c>
      <c r="NP2" t="s">
        <v>1285</v>
      </c>
      <c r="NQ2" t="s">
        <v>1286</v>
      </c>
      <c r="NR2" t="s">
        <v>1287</v>
      </c>
      <c r="NS2" t="s">
        <v>1288</v>
      </c>
      <c r="NT2" t="s">
        <v>1289</v>
      </c>
      <c r="NU2" t="s">
        <v>1290</v>
      </c>
      <c r="NV2" t="s">
        <v>1291</v>
      </c>
      <c r="NW2" t="s">
        <v>1292</v>
      </c>
      <c r="NX2" t="s">
        <v>1293</v>
      </c>
      <c r="NY2" t="s">
        <v>1294</v>
      </c>
      <c r="NZ2" t="s">
        <v>1295</v>
      </c>
      <c r="OA2" t="s">
        <v>1296</v>
      </c>
      <c r="OB2" t="s">
        <v>1297</v>
      </c>
      <c r="OC2" t="s">
        <v>1298</v>
      </c>
      <c r="OD2" t="s">
        <v>1299</v>
      </c>
      <c r="OE2" t="s">
        <v>1300</v>
      </c>
      <c r="OF2" t="s">
        <v>1301</v>
      </c>
      <c r="OG2" t="s">
        <v>1302</v>
      </c>
      <c r="OH2" t="s">
        <v>1303</v>
      </c>
      <c r="OI2" t="s">
        <v>1304</v>
      </c>
      <c r="OJ2" t="s">
        <v>1305</v>
      </c>
      <c r="OK2" t="s">
        <v>1306</v>
      </c>
      <c r="OL2" t="s">
        <v>1307</v>
      </c>
      <c r="OM2" t="s">
        <v>1308</v>
      </c>
      <c r="ON2" t="s">
        <v>1309</v>
      </c>
      <c r="OO2" t="s">
        <v>1310</v>
      </c>
      <c r="OP2" t="s">
        <v>1311</v>
      </c>
      <c r="OQ2" t="s">
        <v>1312</v>
      </c>
      <c r="OR2" t="s">
        <v>1313</v>
      </c>
      <c r="OS2" t="s">
        <v>1314</v>
      </c>
      <c r="OT2" t="s">
        <v>1315</v>
      </c>
      <c r="OU2" t="s">
        <v>1316</v>
      </c>
      <c r="OV2" t="s">
        <v>1317</v>
      </c>
      <c r="OW2" t="s">
        <v>1318</v>
      </c>
      <c r="OX2" t="s">
        <v>1319</v>
      </c>
      <c r="OY2" t="s">
        <v>1320</v>
      </c>
      <c r="OZ2" t="s">
        <v>1321</v>
      </c>
      <c r="PA2" t="s">
        <v>1322</v>
      </c>
      <c r="PB2" t="s">
        <v>1323</v>
      </c>
      <c r="PC2" t="s">
        <v>1324</v>
      </c>
      <c r="PD2" t="s">
        <v>1325</v>
      </c>
      <c r="PE2" t="s">
        <v>1326</v>
      </c>
      <c r="PF2" t="s">
        <v>1327</v>
      </c>
      <c r="PG2" t="s">
        <v>1328</v>
      </c>
      <c r="PH2" t="s">
        <v>1329</v>
      </c>
      <c r="PI2" t="s">
        <v>1330</v>
      </c>
      <c r="PJ2" t="s">
        <v>1331</v>
      </c>
      <c r="PK2" t="s">
        <v>1332</v>
      </c>
      <c r="PL2" t="s">
        <v>1333</v>
      </c>
      <c r="PM2" t="s">
        <v>1334</v>
      </c>
      <c r="PN2" t="s">
        <v>1335</v>
      </c>
      <c r="PO2" t="s">
        <v>1336</v>
      </c>
      <c r="PP2" t="s">
        <v>1337</v>
      </c>
      <c r="PQ2" t="s">
        <v>1338</v>
      </c>
      <c r="PR2" t="s">
        <v>1339</v>
      </c>
      <c r="PS2" t="s">
        <v>1340</v>
      </c>
      <c r="PT2" t="s">
        <v>1341</v>
      </c>
      <c r="PU2" t="s">
        <v>1342</v>
      </c>
      <c r="PV2" t="s">
        <v>1343</v>
      </c>
      <c r="PW2" t="s">
        <v>1344</v>
      </c>
      <c r="PX2" t="s">
        <v>1345</v>
      </c>
      <c r="PY2" t="s">
        <v>1346</v>
      </c>
      <c r="PZ2" t="s">
        <v>1347</v>
      </c>
      <c r="QA2" t="s">
        <v>1348</v>
      </c>
      <c r="QB2" t="s">
        <v>1349</v>
      </c>
      <c r="QC2" t="s">
        <v>1350</v>
      </c>
      <c r="QD2" t="s">
        <v>1351</v>
      </c>
      <c r="QE2" t="s">
        <v>1352</v>
      </c>
      <c r="QF2" t="s">
        <v>1353</v>
      </c>
      <c r="QG2" t="s">
        <v>1354</v>
      </c>
      <c r="QH2" t="s">
        <v>1355</v>
      </c>
      <c r="QI2" t="s">
        <v>1356</v>
      </c>
      <c r="QJ2" t="s">
        <v>1357</v>
      </c>
      <c r="QK2" t="s">
        <v>1358</v>
      </c>
      <c r="QL2" t="s">
        <v>1359</v>
      </c>
      <c r="QM2" t="s">
        <v>1360</v>
      </c>
      <c r="QN2" t="s">
        <v>1361</v>
      </c>
      <c r="QO2" t="s">
        <v>1362</v>
      </c>
      <c r="QP2" t="s">
        <v>1363</v>
      </c>
      <c r="QQ2" t="s">
        <v>1364</v>
      </c>
      <c r="QR2" t="s">
        <v>1365</v>
      </c>
      <c r="QS2" t="s">
        <v>1366</v>
      </c>
      <c r="QT2" t="s">
        <v>1367</v>
      </c>
      <c r="QU2" t="s">
        <v>1368</v>
      </c>
      <c r="QV2" t="s">
        <v>1369</v>
      </c>
      <c r="QW2" t="s">
        <v>1370</v>
      </c>
      <c r="QX2" t="s">
        <v>1371</v>
      </c>
      <c r="QY2" t="s">
        <v>1372</v>
      </c>
      <c r="QZ2" t="s">
        <v>1373</v>
      </c>
      <c r="RA2" t="s">
        <v>1374</v>
      </c>
      <c r="RB2" t="s">
        <v>1375</v>
      </c>
      <c r="RC2" t="s">
        <v>1376</v>
      </c>
      <c r="RD2" t="s">
        <v>1377</v>
      </c>
      <c r="RE2" t="s">
        <v>1378</v>
      </c>
      <c r="RF2" t="s">
        <v>1379</v>
      </c>
      <c r="RG2" t="s">
        <v>1380</v>
      </c>
      <c r="RH2" t="s">
        <v>1381</v>
      </c>
      <c r="RI2" t="s">
        <v>1382</v>
      </c>
      <c r="RJ2" t="s">
        <v>1383</v>
      </c>
      <c r="RK2" t="s">
        <v>1384</v>
      </c>
      <c r="RL2" t="s">
        <v>1385</v>
      </c>
      <c r="RM2" t="s">
        <v>1386</v>
      </c>
      <c r="RN2" t="s">
        <v>1387</v>
      </c>
      <c r="RO2" t="s">
        <v>1388</v>
      </c>
      <c r="RP2" t="s">
        <v>1389</v>
      </c>
      <c r="RQ2" t="s">
        <v>1390</v>
      </c>
      <c r="RR2" t="s">
        <v>1391</v>
      </c>
      <c r="RS2" t="s">
        <v>1392</v>
      </c>
      <c r="RT2" t="s">
        <v>1393</v>
      </c>
      <c r="RU2" t="s">
        <v>1394</v>
      </c>
      <c r="RV2" t="s">
        <v>1395</v>
      </c>
      <c r="RW2" t="s">
        <v>1396</v>
      </c>
      <c r="RX2" t="s">
        <v>1397</v>
      </c>
      <c r="RY2" t="s">
        <v>1398</v>
      </c>
      <c r="RZ2" t="s">
        <v>1399</v>
      </c>
      <c r="SA2" t="s">
        <v>1400</v>
      </c>
      <c r="SB2" t="s">
        <v>1401</v>
      </c>
      <c r="SC2" t="s">
        <v>1402</v>
      </c>
      <c r="SD2" t="s">
        <v>1403</v>
      </c>
      <c r="SE2" t="s">
        <v>1404</v>
      </c>
      <c r="SF2" t="s">
        <v>1405</v>
      </c>
      <c r="SG2" t="s">
        <v>1406</v>
      </c>
      <c r="SH2" t="s">
        <v>1407</v>
      </c>
      <c r="SI2" t="s">
        <v>1408</v>
      </c>
      <c r="SJ2" t="s">
        <v>1409</v>
      </c>
      <c r="SK2" t="s">
        <v>1410</v>
      </c>
      <c r="SL2" t="s">
        <v>1411</v>
      </c>
      <c r="SM2" t="s">
        <v>1412</v>
      </c>
      <c r="SN2" t="s">
        <v>1413</v>
      </c>
      <c r="SO2" t="s">
        <v>1414</v>
      </c>
      <c r="SP2" t="s">
        <v>1415</v>
      </c>
      <c r="SQ2" t="s">
        <v>1416</v>
      </c>
      <c r="SR2" t="s">
        <v>1417</v>
      </c>
      <c r="SS2" t="s">
        <v>1418</v>
      </c>
      <c r="ST2" t="s">
        <v>1419</v>
      </c>
      <c r="SU2" t="s">
        <v>1420</v>
      </c>
      <c r="SV2" t="s">
        <v>1421</v>
      </c>
      <c r="SW2" t="s">
        <v>1422</v>
      </c>
      <c r="SX2" t="s">
        <v>1423</v>
      </c>
      <c r="SY2" t="s">
        <v>1424</v>
      </c>
      <c r="SZ2" t="s">
        <v>1425</v>
      </c>
      <c r="TA2" t="s">
        <v>1426</v>
      </c>
      <c r="TB2" t="s">
        <v>1427</v>
      </c>
      <c r="TC2" t="s">
        <v>1428</v>
      </c>
      <c r="TD2" t="s">
        <v>1429</v>
      </c>
      <c r="TE2" t="s">
        <v>1430</v>
      </c>
      <c r="TF2" t="s">
        <v>1431</v>
      </c>
      <c r="TG2" t="s">
        <v>1432</v>
      </c>
      <c r="TH2" t="s">
        <v>1433</v>
      </c>
      <c r="TI2" t="s">
        <v>1434</v>
      </c>
      <c r="TJ2" t="s">
        <v>1435</v>
      </c>
      <c r="TK2" t="s">
        <v>1436</v>
      </c>
      <c r="TL2" t="s">
        <v>1437</v>
      </c>
      <c r="TM2" t="s">
        <v>1438</v>
      </c>
      <c r="TN2" t="s">
        <v>1439</v>
      </c>
      <c r="TO2" t="s">
        <v>1440</v>
      </c>
      <c r="TP2" t="s">
        <v>1441</v>
      </c>
      <c r="TQ2" t="s">
        <v>1442</v>
      </c>
      <c r="TR2" t="s">
        <v>1443</v>
      </c>
      <c r="TS2" t="s">
        <v>1444</v>
      </c>
      <c r="TT2" t="s">
        <v>1445</v>
      </c>
      <c r="TU2" t="s">
        <v>1446</v>
      </c>
      <c r="TV2" t="s">
        <v>1447</v>
      </c>
      <c r="TW2" t="s">
        <v>1448</v>
      </c>
      <c r="TX2" t="s">
        <v>1449</v>
      </c>
      <c r="TY2" t="s">
        <v>1450</v>
      </c>
      <c r="TZ2" t="s">
        <v>1451</v>
      </c>
      <c r="UA2" t="s">
        <v>1452</v>
      </c>
      <c r="UB2" t="s">
        <v>1453</v>
      </c>
      <c r="UC2" t="s">
        <v>1454</v>
      </c>
      <c r="UD2" t="s">
        <v>1455</v>
      </c>
      <c r="UE2" t="s">
        <v>1456</v>
      </c>
      <c r="UF2" t="s">
        <v>1457</v>
      </c>
      <c r="UG2" t="s">
        <v>1458</v>
      </c>
      <c r="UH2" t="s">
        <v>1459</v>
      </c>
      <c r="UI2" t="s">
        <v>1460</v>
      </c>
      <c r="UJ2" t="s">
        <v>1461</v>
      </c>
      <c r="UK2" t="s">
        <v>1462</v>
      </c>
      <c r="UL2" t="s">
        <v>1463</v>
      </c>
      <c r="UM2" t="s">
        <v>1464</v>
      </c>
      <c r="UN2" t="s">
        <v>1465</v>
      </c>
      <c r="UO2" t="s">
        <v>1466</v>
      </c>
      <c r="UP2" t="s">
        <v>1467</v>
      </c>
      <c r="UQ2" t="s">
        <v>1468</v>
      </c>
      <c r="UR2" t="s">
        <v>1469</v>
      </c>
      <c r="US2" t="s">
        <v>1470</v>
      </c>
      <c r="UT2" t="s">
        <v>1471</v>
      </c>
      <c r="UU2" t="s">
        <v>1472</v>
      </c>
      <c r="UV2" t="s">
        <v>1473</v>
      </c>
      <c r="UW2" t="s">
        <v>1474</v>
      </c>
      <c r="UX2" t="s">
        <v>1475</v>
      </c>
      <c r="UY2" t="s">
        <v>1476</v>
      </c>
      <c r="UZ2" t="s">
        <v>1477</v>
      </c>
      <c r="VA2" t="s">
        <v>1478</v>
      </c>
      <c r="VB2" t="s">
        <v>1479</v>
      </c>
      <c r="VC2" t="s">
        <v>1480</v>
      </c>
      <c r="VD2" t="s">
        <v>1481</v>
      </c>
      <c r="VE2" t="s">
        <v>1482</v>
      </c>
      <c r="VF2" t="s">
        <v>1483</v>
      </c>
      <c r="VG2" t="s">
        <v>1484</v>
      </c>
      <c r="VH2" t="s">
        <v>1485</v>
      </c>
      <c r="VI2" t="s">
        <v>1486</v>
      </c>
      <c r="VJ2" t="s">
        <v>1487</v>
      </c>
      <c r="VK2" t="s">
        <v>1488</v>
      </c>
      <c r="VL2" t="s">
        <v>1489</v>
      </c>
      <c r="VM2" t="s">
        <v>1490</v>
      </c>
      <c r="VN2" t="s">
        <v>1491</v>
      </c>
      <c r="VO2" t="s">
        <v>1492</v>
      </c>
      <c r="VP2" t="s">
        <v>1493</v>
      </c>
      <c r="VQ2" t="s">
        <v>1494</v>
      </c>
      <c r="VR2" t="s">
        <v>1495</v>
      </c>
      <c r="VS2" t="s">
        <v>1496</v>
      </c>
      <c r="VT2" t="s">
        <v>1497</v>
      </c>
      <c r="VU2" t="s">
        <v>1498</v>
      </c>
      <c r="VV2" t="s">
        <v>1499</v>
      </c>
      <c r="VW2" t="s">
        <v>1500</v>
      </c>
      <c r="VX2" t="s">
        <v>1501</v>
      </c>
      <c r="VY2" t="s">
        <v>1502</v>
      </c>
      <c r="VZ2" t="s">
        <v>1503</v>
      </c>
      <c r="WA2" t="s">
        <v>1504</v>
      </c>
      <c r="WB2" t="s">
        <v>1505</v>
      </c>
      <c r="WC2" t="s">
        <v>1506</v>
      </c>
      <c r="WD2" t="s">
        <v>1507</v>
      </c>
      <c r="WE2" t="s">
        <v>1508</v>
      </c>
      <c r="WF2" t="s">
        <v>1509</v>
      </c>
      <c r="WG2" t="s">
        <v>1510</v>
      </c>
      <c r="WH2" t="s">
        <v>1511</v>
      </c>
      <c r="WI2" t="s">
        <v>1512</v>
      </c>
      <c r="WJ2" t="s">
        <v>1513</v>
      </c>
      <c r="WK2" t="s">
        <v>1514</v>
      </c>
      <c r="WL2" t="s">
        <v>1515</v>
      </c>
      <c r="WM2" t="s">
        <v>1516</v>
      </c>
      <c r="WN2" t="s">
        <v>1517</v>
      </c>
      <c r="WO2" t="s">
        <v>1518</v>
      </c>
      <c r="WP2" t="s">
        <v>1519</v>
      </c>
      <c r="WQ2" t="s">
        <v>1520</v>
      </c>
      <c r="WR2" t="s">
        <v>1521</v>
      </c>
      <c r="WS2" t="s">
        <v>1522</v>
      </c>
      <c r="WT2" t="s">
        <v>1523</v>
      </c>
      <c r="WU2" t="s">
        <v>1524</v>
      </c>
      <c r="WV2" t="s">
        <v>1525</v>
      </c>
      <c r="WW2" t="s">
        <v>1526</v>
      </c>
      <c r="WX2" t="s">
        <v>1527</v>
      </c>
      <c r="WY2" t="s">
        <v>1528</v>
      </c>
      <c r="WZ2" t="s">
        <v>1529</v>
      </c>
      <c r="XA2" t="s">
        <v>1530</v>
      </c>
      <c r="XB2" t="s">
        <v>1531</v>
      </c>
      <c r="XC2" t="s">
        <v>1532</v>
      </c>
      <c r="XD2" t="s">
        <v>1533</v>
      </c>
      <c r="XE2" t="s">
        <v>1534</v>
      </c>
      <c r="XF2" t="s">
        <v>1535</v>
      </c>
      <c r="XG2" t="s">
        <v>1536</v>
      </c>
      <c r="XH2" t="s">
        <v>1537</v>
      </c>
      <c r="XI2" t="s">
        <v>1538</v>
      </c>
      <c r="XJ2" t="s">
        <v>1539</v>
      </c>
      <c r="XK2" t="s">
        <v>1540</v>
      </c>
      <c r="XL2" t="s">
        <v>1541</v>
      </c>
      <c r="XM2" t="s">
        <v>1542</v>
      </c>
      <c r="XN2" t="s">
        <v>1543</v>
      </c>
      <c r="XO2" t="s">
        <v>1544</v>
      </c>
      <c r="XP2" t="s">
        <v>1545</v>
      </c>
      <c r="XQ2" t="s">
        <v>1546</v>
      </c>
      <c r="XR2" t="s">
        <v>1547</v>
      </c>
      <c r="XS2" t="s">
        <v>1548</v>
      </c>
      <c r="XT2" t="s">
        <v>1549</v>
      </c>
      <c r="XU2" t="s">
        <v>1550</v>
      </c>
      <c r="XV2" t="s">
        <v>1551</v>
      </c>
      <c r="XW2" t="s">
        <v>1552</v>
      </c>
      <c r="XX2" t="s">
        <v>1553</v>
      </c>
      <c r="XY2" t="s">
        <v>1554</v>
      </c>
      <c r="XZ2" t="s">
        <v>1555</v>
      </c>
      <c r="YA2" t="s">
        <v>1556</v>
      </c>
      <c r="YB2" t="s">
        <v>1557</v>
      </c>
      <c r="YC2" t="s">
        <v>1558</v>
      </c>
      <c r="YD2" t="s">
        <v>1559</v>
      </c>
      <c r="YE2" t="s">
        <v>1560</v>
      </c>
      <c r="YF2" t="s">
        <v>1561</v>
      </c>
      <c r="YG2" t="s">
        <v>1562</v>
      </c>
      <c r="YH2" t="s">
        <v>1563</v>
      </c>
      <c r="YI2" t="s">
        <v>1564</v>
      </c>
      <c r="YJ2" t="s">
        <v>1565</v>
      </c>
      <c r="YK2" t="s">
        <v>1566</v>
      </c>
      <c r="YL2" t="s">
        <v>1567</v>
      </c>
      <c r="YM2" t="s">
        <v>1568</v>
      </c>
      <c r="YN2" t="s">
        <v>1569</v>
      </c>
      <c r="YO2" t="s">
        <v>1570</v>
      </c>
      <c r="YP2" t="s">
        <v>1571</v>
      </c>
      <c r="YQ2" t="s">
        <v>1572</v>
      </c>
      <c r="YR2" t="s">
        <v>1573</v>
      </c>
      <c r="YS2" t="s">
        <v>1574</v>
      </c>
      <c r="YT2" t="s">
        <v>1575</v>
      </c>
      <c r="YU2" t="s">
        <v>1576</v>
      </c>
      <c r="YV2" t="s">
        <v>1577</v>
      </c>
      <c r="YW2" t="s">
        <v>1578</v>
      </c>
      <c r="YX2" t="s">
        <v>1579</v>
      </c>
      <c r="YY2" t="s">
        <v>1580</v>
      </c>
      <c r="YZ2" t="s">
        <v>1581</v>
      </c>
      <c r="ZA2" t="s">
        <v>1582</v>
      </c>
      <c r="ZB2" t="s">
        <v>1583</v>
      </c>
      <c r="ZC2" t="s">
        <v>1584</v>
      </c>
      <c r="ZD2" t="s">
        <v>1585</v>
      </c>
      <c r="ZE2" t="s">
        <v>1586</v>
      </c>
      <c r="ZF2" t="s">
        <v>1587</v>
      </c>
      <c r="ZG2" t="s">
        <v>1588</v>
      </c>
      <c r="ZH2" t="s">
        <v>1589</v>
      </c>
      <c r="ZI2" t="s">
        <v>1590</v>
      </c>
      <c r="ZJ2" t="s">
        <v>1591</v>
      </c>
      <c r="ZK2" t="s">
        <v>1592</v>
      </c>
      <c r="ZL2" t="s">
        <v>1593</v>
      </c>
      <c r="ZM2" t="s">
        <v>1594</v>
      </c>
      <c r="ZN2" t="s">
        <v>1595</v>
      </c>
      <c r="ZO2" t="s">
        <v>1596</v>
      </c>
      <c r="ZP2" t="s">
        <v>1597</v>
      </c>
      <c r="ZQ2" t="s">
        <v>1598</v>
      </c>
      <c r="ZR2" t="s">
        <v>1599</v>
      </c>
      <c r="ZS2" t="s">
        <v>1600</v>
      </c>
      <c r="ZT2" t="s">
        <v>1601</v>
      </c>
      <c r="ZU2" t="s">
        <v>1602</v>
      </c>
      <c r="ZV2" t="s">
        <v>1603</v>
      </c>
      <c r="ZW2" t="s">
        <v>1604</v>
      </c>
      <c r="ZX2" t="s">
        <v>1605</v>
      </c>
      <c r="ZY2" t="s">
        <v>1606</v>
      </c>
      <c r="ZZ2" t="s">
        <v>1607</v>
      </c>
      <c r="AAA2" t="s">
        <v>1608</v>
      </c>
      <c r="AAB2" t="s">
        <v>1609</v>
      </c>
      <c r="AAC2" t="s">
        <v>1610</v>
      </c>
      <c r="AAD2" t="s">
        <v>1611</v>
      </c>
      <c r="AAE2" t="s">
        <v>1612</v>
      </c>
      <c r="AAF2" t="s">
        <v>1613</v>
      </c>
      <c r="AAG2" t="s">
        <v>1614</v>
      </c>
      <c r="AAH2" t="s">
        <v>1615</v>
      </c>
      <c r="AAI2" t="s">
        <v>1616</v>
      </c>
      <c r="AAJ2" t="s">
        <v>1617</v>
      </c>
      <c r="AAK2" t="s">
        <v>1618</v>
      </c>
      <c r="AAL2" t="s">
        <v>1619</v>
      </c>
      <c r="AAM2" t="s">
        <v>1620</v>
      </c>
      <c r="AAN2" t="s">
        <v>1621</v>
      </c>
      <c r="AAO2" t="s">
        <v>1622</v>
      </c>
      <c r="AAP2" t="s">
        <v>1623</v>
      </c>
      <c r="AAQ2" t="s">
        <v>1624</v>
      </c>
      <c r="AAR2" t="s">
        <v>1625</v>
      </c>
      <c r="AAS2" t="s">
        <v>1626</v>
      </c>
      <c r="AAT2" t="s">
        <v>1627</v>
      </c>
      <c r="AAU2" t="s">
        <v>1628</v>
      </c>
      <c r="AAV2" t="s">
        <v>1629</v>
      </c>
      <c r="AAW2" t="s">
        <v>1630</v>
      </c>
      <c r="AAX2" t="s">
        <v>1631</v>
      </c>
      <c r="AAY2" t="s">
        <v>1632</v>
      </c>
      <c r="AAZ2" t="s">
        <v>1633</v>
      </c>
      <c r="ABA2" t="s">
        <v>1634</v>
      </c>
      <c r="ABB2" t="s">
        <v>1635</v>
      </c>
      <c r="ABC2" t="s">
        <v>1636</v>
      </c>
      <c r="ABD2" t="s">
        <v>1637</v>
      </c>
      <c r="ABE2" t="s">
        <v>1638</v>
      </c>
      <c r="ABF2" t="s">
        <v>1639</v>
      </c>
      <c r="ABG2" t="s">
        <v>1640</v>
      </c>
      <c r="ABH2" t="s">
        <v>1641</v>
      </c>
      <c r="ABI2" t="s">
        <v>1642</v>
      </c>
      <c r="ABJ2" t="s">
        <v>1643</v>
      </c>
      <c r="ABK2" t="s">
        <v>1644</v>
      </c>
      <c r="ABL2" t="s">
        <v>1645</v>
      </c>
      <c r="ABM2" t="s">
        <v>1646</v>
      </c>
      <c r="ABN2" t="s">
        <v>1647</v>
      </c>
      <c r="ABO2" t="s">
        <v>1648</v>
      </c>
      <c r="ABP2" t="s">
        <v>1649</v>
      </c>
      <c r="ABQ2" t="s">
        <v>1650</v>
      </c>
      <c r="ABR2" t="s">
        <v>1651</v>
      </c>
      <c r="ABS2" t="s">
        <v>1652</v>
      </c>
      <c r="ABT2" t="s">
        <v>1653</v>
      </c>
      <c r="ABU2" t="s">
        <v>1654</v>
      </c>
      <c r="ABV2" t="s">
        <v>1655</v>
      </c>
      <c r="ABW2" t="s">
        <v>1656</v>
      </c>
      <c r="ABX2" t="s">
        <v>1657</v>
      </c>
      <c r="ABY2" t="s">
        <v>1658</v>
      </c>
      <c r="ABZ2" t="s">
        <v>1659</v>
      </c>
      <c r="ACA2" t="s">
        <v>1660</v>
      </c>
      <c r="ACB2" t="s">
        <v>1661</v>
      </c>
      <c r="ACC2" t="s">
        <v>1662</v>
      </c>
      <c r="ACD2" t="s">
        <v>1663</v>
      </c>
      <c r="ACE2" t="s">
        <v>1664</v>
      </c>
      <c r="ACF2" t="s">
        <v>1665</v>
      </c>
      <c r="ACG2" t="s">
        <v>1666</v>
      </c>
      <c r="ACH2" t="s">
        <v>1667</v>
      </c>
      <c r="ACI2" t="s">
        <v>1668</v>
      </c>
      <c r="ACJ2" t="s">
        <v>1669</v>
      </c>
      <c r="ACK2" t="s">
        <v>1670</v>
      </c>
      <c r="ACL2" t="s">
        <v>1671</v>
      </c>
      <c r="ACM2" t="s">
        <v>1672</v>
      </c>
      <c r="ACN2" t="s">
        <v>1673</v>
      </c>
      <c r="ACO2" t="s">
        <v>1674</v>
      </c>
      <c r="ACP2" t="s">
        <v>1675</v>
      </c>
      <c r="ACQ2" t="s">
        <v>1676</v>
      </c>
      <c r="ACR2" t="s">
        <v>1677</v>
      </c>
      <c r="ACS2" t="s">
        <v>1678</v>
      </c>
      <c r="ACT2" t="s">
        <v>1679</v>
      </c>
      <c r="ACU2" t="s">
        <v>1680</v>
      </c>
      <c r="ACV2" t="s">
        <v>1681</v>
      </c>
      <c r="ACW2" t="s">
        <v>1682</v>
      </c>
      <c r="ACX2" t="s">
        <v>1683</v>
      </c>
      <c r="ACY2" t="s">
        <v>1684</v>
      </c>
      <c r="ACZ2" t="s">
        <v>1685</v>
      </c>
      <c r="ADA2" t="s">
        <v>1686</v>
      </c>
      <c r="ADB2" t="s">
        <v>1687</v>
      </c>
      <c r="ADC2" t="s">
        <v>1534</v>
      </c>
      <c r="ADD2" t="s">
        <v>1688</v>
      </c>
      <c r="ADE2" t="s">
        <v>1689</v>
      </c>
      <c r="ADF2" t="s">
        <v>1690</v>
      </c>
      <c r="ADG2" t="s">
        <v>1691</v>
      </c>
      <c r="ADH2" t="s">
        <v>1692</v>
      </c>
      <c r="ADI2" t="s">
        <v>1693</v>
      </c>
      <c r="ADJ2" t="s">
        <v>1694</v>
      </c>
      <c r="ADK2" t="s">
        <v>1695</v>
      </c>
      <c r="ADL2" t="s">
        <v>1133</v>
      </c>
      <c r="ADM2" t="s">
        <v>1696</v>
      </c>
      <c r="ADN2" t="s">
        <v>1697</v>
      </c>
      <c r="ADO2" t="s">
        <v>1698</v>
      </c>
      <c r="ADP2" t="s">
        <v>1699</v>
      </c>
      <c r="ADQ2" t="s">
        <v>1700</v>
      </c>
      <c r="ADR2" t="s">
        <v>1701</v>
      </c>
      <c r="ADS2" t="s">
        <v>1702</v>
      </c>
      <c r="ADT2" t="s">
        <v>1703</v>
      </c>
      <c r="ADU2" t="s">
        <v>1704</v>
      </c>
      <c r="ADV2" t="s">
        <v>1705</v>
      </c>
      <c r="ADW2" t="s">
        <v>1706</v>
      </c>
      <c r="ADX2" t="s">
        <v>1707</v>
      </c>
      <c r="ADY2" t="s">
        <v>1708</v>
      </c>
      <c r="ADZ2" t="s">
        <v>1709</v>
      </c>
      <c r="AEA2" t="s">
        <v>1710</v>
      </c>
      <c r="AEB2" t="s">
        <v>1711</v>
      </c>
      <c r="AEC2" t="s">
        <v>1712</v>
      </c>
      <c r="AED2" t="s">
        <v>1713</v>
      </c>
      <c r="AEE2" t="s">
        <v>1714</v>
      </c>
      <c r="AEF2" t="s">
        <v>1715</v>
      </c>
      <c r="AEG2" t="s">
        <v>1716</v>
      </c>
      <c r="AEH2" t="s">
        <v>1717</v>
      </c>
      <c r="AEI2" t="s">
        <v>1718</v>
      </c>
      <c r="AEJ2" t="s">
        <v>1719</v>
      </c>
      <c r="AEK2" t="s">
        <v>1720</v>
      </c>
      <c r="AEL2" t="s">
        <v>1721</v>
      </c>
      <c r="AEM2" t="s">
        <v>1722</v>
      </c>
      <c r="AEN2" t="s">
        <v>1723</v>
      </c>
      <c r="AEO2" t="s">
        <v>1724</v>
      </c>
      <c r="AEP2" t="s">
        <v>1725</v>
      </c>
      <c r="AEQ2" t="s">
        <v>1726</v>
      </c>
      <c r="AER2" t="s">
        <v>1727</v>
      </c>
      <c r="AES2" t="s">
        <v>1728</v>
      </c>
      <c r="AET2" t="s">
        <v>1729</v>
      </c>
      <c r="AEU2" t="s">
        <v>1730</v>
      </c>
      <c r="AEV2" t="s">
        <v>1731</v>
      </c>
      <c r="AEW2" t="s">
        <v>1732</v>
      </c>
      <c r="AEX2" t="s">
        <v>1733</v>
      </c>
      <c r="AEY2" t="s">
        <v>1734</v>
      </c>
      <c r="AEZ2" t="s">
        <v>1735</v>
      </c>
      <c r="AFA2" t="s">
        <v>1736</v>
      </c>
      <c r="AFB2" t="s">
        <v>1737</v>
      </c>
      <c r="AFC2" t="s">
        <v>1738</v>
      </c>
      <c r="AFD2" t="s">
        <v>1739</v>
      </c>
      <c r="AFE2" t="s">
        <v>1740</v>
      </c>
      <c r="AFF2" t="s">
        <v>1741</v>
      </c>
      <c r="AFG2" t="s">
        <v>1742</v>
      </c>
      <c r="AFH2" t="s">
        <v>1743</v>
      </c>
      <c r="AFI2" t="s">
        <v>1744</v>
      </c>
      <c r="AFJ2" t="s">
        <v>1745</v>
      </c>
      <c r="AFK2" t="s">
        <v>1746</v>
      </c>
      <c r="AFL2" t="s">
        <v>1747</v>
      </c>
      <c r="AFM2" t="s">
        <v>1748</v>
      </c>
      <c r="AFN2" t="s">
        <v>1749</v>
      </c>
      <c r="AFO2" t="s">
        <v>1750</v>
      </c>
      <c r="AFP2" t="s">
        <v>1751</v>
      </c>
      <c r="AFQ2" t="s">
        <v>1752</v>
      </c>
      <c r="AFR2" t="s">
        <v>1753</v>
      </c>
      <c r="AFS2" t="s">
        <v>1754</v>
      </c>
      <c r="AFT2" t="s">
        <v>1755</v>
      </c>
      <c r="AFU2" t="s">
        <v>1756</v>
      </c>
      <c r="AFV2" t="s">
        <v>1757</v>
      </c>
      <c r="AFW2" t="s">
        <v>1758</v>
      </c>
      <c r="AFX2" t="s">
        <v>1759</v>
      </c>
      <c r="AFY2" t="s">
        <v>1760</v>
      </c>
      <c r="AFZ2" t="s">
        <v>1761</v>
      </c>
      <c r="AGA2" t="s">
        <v>1762</v>
      </c>
      <c r="AGB2" t="s">
        <v>1763</v>
      </c>
      <c r="AGC2" t="s">
        <v>1764</v>
      </c>
      <c r="AGD2" t="s">
        <v>1765</v>
      </c>
      <c r="AGE2" t="s">
        <v>1766</v>
      </c>
      <c r="AGF2" t="s">
        <v>1767</v>
      </c>
      <c r="AGG2" t="s">
        <v>1768</v>
      </c>
      <c r="AGH2" t="s">
        <v>1769</v>
      </c>
      <c r="AGI2" t="s">
        <v>1770</v>
      </c>
      <c r="AGJ2" t="s">
        <v>1771</v>
      </c>
      <c r="AGK2" t="s">
        <v>1772</v>
      </c>
      <c r="AGL2" t="s">
        <v>1773</v>
      </c>
      <c r="AGM2" t="s">
        <v>1774</v>
      </c>
      <c r="AGN2" t="s">
        <v>1775</v>
      </c>
      <c r="AGO2" t="s">
        <v>1776</v>
      </c>
      <c r="AGP2" t="s">
        <v>1777</v>
      </c>
      <c r="AGQ2" t="s">
        <v>1778</v>
      </c>
      <c r="AGR2" t="s">
        <v>1779</v>
      </c>
      <c r="AGS2" t="s">
        <v>1780</v>
      </c>
      <c r="AGT2" t="s">
        <v>1781</v>
      </c>
      <c r="AGU2" t="s">
        <v>1782</v>
      </c>
      <c r="AGV2" t="s">
        <v>1783</v>
      </c>
      <c r="AGW2" t="s">
        <v>1784</v>
      </c>
      <c r="AGX2" t="s">
        <v>1785</v>
      </c>
      <c r="AGY2" t="s">
        <v>1786</v>
      </c>
      <c r="AGZ2" t="s">
        <v>1787</v>
      </c>
      <c r="AHA2" t="s">
        <v>1788</v>
      </c>
      <c r="AHB2" t="s">
        <v>1789</v>
      </c>
      <c r="AHC2" t="s">
        <v>1790</v>
      </c>
      <c r="AHD2" t="s">
        <v>1791</v>
      </c>
      <c r="AHE2" t="s">
        <v>1792</v>
      </c>
      <c r="AHF2" t="s">
        <v>1793</v>
      </c>
      <c r="AHG2" t="s">
        <v>1794</v>
      </c>
      <c r="AHH2" t="s">
        <v>1795</v>
      </c>
      <c r="AHI2" t="s">
        <v>1796</v>
      </c>
      <c r="AHJ2" t="s">
        <v>1797</v>
      </c>
      <c r="AHK2" t="s">
        <v>1798</v>
      </c>
      <c r="AHL2" t="s">
        <v>1799</v>
      </c>
      <c r="AHM2" t="s">
        <v>1800</v>
      </c>
      <c r="AHN2" t="s">
        <v>1801</v>
      </c>
      <c r="AHO2" t="s">
        <v>1802</v>
      </c>
      <c r="AHP2" t="s">
        <v>1803</v>
      </c>
      <c r="AHQ2" t="s">
        <v>1804</v>
      </c>
    </row>
    <row r="3" spans="1:902">
      <c r="A3" s="3" t="s">
        <v>1808</v>
      </c>
      <c r="B3" s="1">
        <v>212863033.93100911</v>
      </c>
      <c r="C3" s="1">
        <v>116784293.66038877</v>
      </c>
      <c r="D3" s="1">
        <v>44349471.467305772</v>
      </c>
      <c r="E3" s="1">
        <v>64393691.877812147</v>
      </c>
      <c r="F3" s="1">
        <v>46365148.998352453</v>
      </c>
      <c r="G3" s="1">
        <v>58445731.848317616</v>
      </c>
      <c r="H3" s="1">
        <v>21030204.61335142</v>
      </c>
      <c r="I3" s="1">
        <v>138548018.76993287</v>
      </c>
      <c r="J3" s="1">
        <v>67394099.389876589</v>
      </c>
      <c r="K3" s="1">
        <v>46889887.354043409</v>
      </c>
      <c r="L3" s="1">
        <v>121876271.40768965</v>
      </c>
      <c r="M3" s="1">
        <v>48571983.370614097</v>
      </c>
      <c r="N3" s="1">
        <v>87723192.062858105</v>
      </c>
      <c r="O3" s="1">
        <v>56395971.939672276</v>
      </c>
      <c r="P3" s="1">
        <v>47008954.293404624</v>
      </c>
      <c r="Q3" s="1">
        <v>29995825.377247795</v>
      </c>
      <c r="R3" s="1">
        <v>61844928.431202181</v>
      </c>
      <c r="S3" s="1">
        <v>49697539.777881272</v>
      </c>
      <c r="T3" s="1">
        <v>20513567.466280244</v>
      </c>
      <c r="U3" s="1">
        <v>40048913.823474973</v>
      </c>
      <c r="V3" s="1">
        <v>28059100.887006152</v>
      </c>
      <c r="W3" s="1">
        <v>32334766.452419393</v>
      </c>
      <c r="X3" s="1">
        <v>29943808.868270792</v>
      </c>
      <c r="Y3" s="1">
        <v>21281143.79527095</v>
      </c>
      <c r="Z3" s="1">
        <v>549859255.17963612</v>
      </c>
      <c r="AA3" s="1">
        <v>78880241.112752512</v>
      </c>
      <c r="AB3" s="1">
        <v>106989257.72361802</v>
      </c>
      <c r="AC3" s="1">
        <v>45204211.309458949</v>
      </c>
      <c r="AD3" s="1">
        <v>120080207.56473207</v>
      </c>
      <c r="AE3" s="1">
        <v>47090909.272261709</v>
      </c>
      <c r="AF3" s="1">
        <v>64150436.035036869</v>
      </c>
      <c r="AG3" s="1">
        <v>69859397.819777891</v>
      </c>
      <c r="AH3" s="1">
        <v>77092175.028012246</v>
      </c>
      <c r="AI3" s="1">
        <v>62218268.476200007</v>
      </c>
      <c r="AJ3" s="1">
        <v>37978112.242432468</v>
      </c>
      <c r="AK3" s="1">
        <v>33926129.019312106</v>
      </c>
      <c r="AL3" s="1">
        <v>39219254.916853033</v>
      </c>
      <c r="AM3" s="1">
        <v>40343510.916440941</v>
      </c>
      <c r="AN3" s="1">
        <v>42235893.45267313</v>
      </c>
      <c r="AO3" s="1">
        <v>85318712.732308477</v>
      </c>
      <c r="AP3" s="1">
        <v>89763428.971035257</v>
      </c>
      <c r="AQ3" s="1">
        <v>4937373.5402028821</v>
      </c>
      <c r="AR3" s="1">
        <v>187689915.00416839</v>
      </c>
      <c r="AS3" s="1">
        <v>50735543.542568885</v>
      </c>
      <c r="AT3" s="1">
        <v>51230671.60232354</v>
      </c>
      <c r="AU3" s="1">
        <v>55140740.896134928</v>
      </c>
      <c r="AV3" s="1">
        <v>47138019.592209741</v>
      </c>
      <c r="AW3" s="1">
        <v>47148190.61023172</v>
      </c>
      <c r="AX3" s="1">
        <v>30022208.349661622</v>
      </c>
      <c r="AY3" s="1">
        <v>49150243.313129939</v>
      </c>
      <c r="AZ3" s="1">
        <v>74389021.557723597</v>
      </c>
      <c r="BA3" s="1">
        <v>21733967.357559457</v>
      </c>
      <c r="BB3" s="1">
        <v>42757058.084595203</v>
      </c>
      <c r="BC3" s="1">
        <v>66562206.188193299</v>
      </c>
      <c r="BD3" s="1">
        <v>35273081.831282035</v>
      </c>
      <c r="BE3" s="1">
        <v>27099996.391366191</v>
      </c>
      <c r="BF3" s="1">
        <v>20438350.27130897</v>
      </c>
      <c r="BG3" s="1">
        <v>238070066.77929133</v>
      </c>
      <c r="BH3" s="1">
        <v>20532266.666453391</v>
      </c>
      <c r="BI3" s="1">
        <v>18941499.793615416</v>
      </c>
      <c r="BJ3" s="1">
        <v>34698654.906238005</v>
      </c>
      <c r="BK3" s="1">
        <v>46628416.049541652</v>
      </c>
      <c r="BL3" s="1">
        <v>48632342.987860404</v>
      </c>
      <c r="BM3" s="1">
        <v>21848010.391109038</v>
      </c>
      <c r="BN3" s="1">
        <v>30767538.579855349</v>
      </c>
      <c r="BO3" s="1">
        <v>20323332.535950217</v>
      </c>
      <c r="BP3" s="1">
        <v>19402745.757827744</v>
      </c>
      <c r="BQ3" s="1">
        <v>20640847.066591088</v>
      </c>
      <c r="BR3" s="1">
        <v>16766011.843743283</v>
      </c>
      <c r="BS3" s="1">
        <v>68158553.570476025</v>
      </c>
      <c r="BT3" s="1">
        <v>9820542.9746396206</v>
      </c>
      <c r="BU3" s="1">
        <v>19392775.595110722</v>
      </c>
      <c r="BV3" s="1">
        <v>169417290.11606732</v>
      </c>
      <c r="BW3" s="1">
        <v>121169331.47731203</v>
      </c>
      <c r="BX3" s="1">
        <v>58207383.408883937</v>
      </c>
      <c r="BY3" s="1">
        <v>38246217.513577268</v>
      </c>
      <c r="BZ3" s="1">
        <v>75353234.332165331</v>
      </c>
      <c r="CA3" s="1">
        <v>57429601.45710019</v>
      </c>
      <c r="CB3" s="1">
        <v>41968681.535266325</v>
      </c>
      <c r="CC3" s="1">
        <v>10688792.527707925</v>
      </c>
      <c r="CD3" s="1">
        <v>8300829.3180464478</v>
      </c>
      <c r="CE3" s="1">
        <v>340432491.78109449</v>
      </c>
      <c r="CF3" s="1">
        <v>45940504.796802588</v>
      </c>
      <c r="CG3" s="1">
        <v>64828547.950707443</v>
      </c>
      <c r="CH3" s="1">
        <v>42772646.181924492</v>
      </c>
      <c r="CI3" s="1">
        <v>57723412.204868585</v>
      </c>
      <c r="CJ3" s="1">
        <v>54955439.928726591</v>
      </c>
      <c r="CK3" s="1">
        <v>50394729.466178156</v>
      </c>
      <c r="CL3" s="1">
        <v>68197839.877369195</v>
      </c>
      <c r="CM3" s="1">
        <v>26759437.635814168</v>
      </c>
      <c r="CN3" s="1">
        <v>54643299.212979317</v>
      </c>
      <c r="CO3" s="1">
        <v>39417593.293246433</v>
      </c>
      <c r="CP3" s="1">
        <v>50556450.991424322</v>
      </c>
      <c r="CQ3" s="1">
        <v>42313584.066801019</v>
      </c>
      <c r="CR3" s="1">
        <v>161791340.75469816</v>
      </c>
      <c r="CS3" s="1">
        <v>34207722.469435863</v>
      </c>
      <c r="CT3" s="1">
        <v>45413303.415319003</v>
      </c>
      <c r="CU3" s="1">
        <v>87216931.620813385</v>
      </c>
      <c r="CV3" s="1">
        <v>37244793.203806959</v>
      </c>
      <c r="CW3" s="1">
        <v>64480858.988232136</v>
      </c>
      <c r="CX3" s="1">
        <v>35279645.625607826</v>
      </c>
      <c r="CY3" s="1">
        <v>24384473.306248769</v>
      </c>
      <c r="CZ3" s="1">
        <v>230770299.2572462</v>
      </c>
      <c r="DA3" s="1">
        <v>80216764.648894116</v>
      </c>
      <c r="DB3" s="1">
        <v>123386354.52459012</v>
      </c>
      <c r="DC3" s="1">
        <v>108014439.73906663</v>
      </c>
      <c r="DD3" s="1">
        <v>64037421.844650581</v>
      </c>
      <c r="DE3" s="1">
        <v>82215543.361239955</v>
      </c>
      <c r="DF3" s="1">
        <v>59223279.218958691</v>
      </c>
      <c r="DG3" s="1">
        <v>26484585.408674985</v>
      </c>
      <c r="DH3" s="1">
        <v>46065289.070998006</v>
      </c>
      <c r="DI3" s="1">
        <v>36708439.273610651</v>
      </c>
      <c r="DJ3" s="1">
        <v>71776336.993364543</v>
      </c>
      <c r="DK3" s="1">
        <v>109668639.27511108</v>
      </c>
      <c r="DL3" s="1">
        <v>124871158.51648074</v>
      </c>
      <c r="DM3" s="1">
        <v>43156263.076036654</v>
      </c>
      <c r="DN3" s="1">
        <v>41804209.831713662</v>
      </c>
      <c r="DO3" s="1">
        <v>60108226.462846592</v>
      </c>
      <c r="DP3" s="1">
        <v>43231449.348722026</v>
      </c>
      <c r="DQ3" s="1">
        <v>42674237.791423388</v>
      </c>
      <c r="DR3" s="1">
        <v>38084676.279625572</v>
      </c>
      <c r="DS3" s="1">
        <v>42987633.23760239</v>
      </c>
      <c r="DT3" s="1">
        <v>443203235.05369133</v>
      </c>
      <c r="DU3" s="1">
        <v>50847852.243531533</v>
      </c>
      <c r="DV3" s="1">
        <v>75880743.880521104</v>
      </c>
      <c r="DW3" s="1">
        <v>55340468.337456271</v>
      </c>
      <c r="DX3" s="1">
        <v>68245995.79278782</v>
      </c>
      <c r="DY3" s="1">
        <v>50165460.966413878</v>
      </c>
      <c r="DZ3" s="1">
        <v>86430011.763715416</v>
      </c>
      <c r="EA3" s="1">
        <v>58485455.496479131</v>
      </c>
      <c r="EB3" s="1">
        <v>97386129.199926585</v>
      </c>
      <c r="EC3" s="1">
        <v>130347228.00639802</v>
      </c>
      <c r="ED3" s="1">
        <v>102393669.78307337</v>
      </c>
      <c r="EE3" s="1">
        <v>48244627.740222521</v>
      </c>
      <c r="EF3" s="1">
        <v>55948305.934661709</v>
      </c>
      <c r="EG3" s="1">
        <v>59154245.430398747</v>
      </c>
      <c r="EH3" s="1">
        <v>81426613.035264984</v>
      </c>
      <c r="EI3" s="1">
        <v>75436745.166803867</v>
      </c>
      <c r="EJ3" s="1">
        <v>38995928.344467908</v>
      </c>
      <c r="EK3" s="1">
        <v>51592636.112681784</v>
      </c>
      <c r="EL3" s="1">
        <v>250817359.40439007</v>
      </c>
      <c r="EM3" s="1">
        <v>47381946.275054604</v>
      </c>
      <c r="EN3" s="1">
        <v>49206615.89100489</v>
      </c>
      <c r="EO3" s="1">
        <v>43746924.100418471</v>
      </c>
      <c r="EP3" s="1">
        <v>23986526.273128282</v>
      </c>
      <c r="EQ3" s="1">
        <v>18944474.316347279</v>
      </c>
      <c r="ER3" s="1">
        <v>75481801.47845979</v>
      </c>
      <c r="ES3" s="1">
        <v>45505190.950124539</v>
      </c>
      <c r="ET3" s="1">
        <v>45392038.231390633</v>
      </c>
      <c r="EU3" s="1">
        <v>190237375.00324184</v>
      </c>
      <c r="EV3" s="1">
        <v>29618338.060439005</v>
      </c>
      <c r="EW3" s="1">
        <v>46605145.617771417</v>
      </c>
      <c r="EX3" s="1">
        <v>64061441.855477154</v>
      </c>
      <c r="EY3" s="1">
        <v>87489382.616719052</v>
      </c>
      <c r="EZ3" s="1">
        <v>56288688.611877337</v>
      </c>
      <c r="FA3" s="1">
        <v>68023787.502025977</v>
      </c>
      <c r="FB3" s="1">
        <v>44312133.626118965</v>
      </c>
      <c r="FC3" s="1">
        <v>37002510.523159988</v>
      </c>
      <c r="FD3" s="1">
        <v>34099235.359682515</v>
      </c>
      <c r="FE3" s="1">
        <v>32731126.393787503</v>
      </c>
      <c r="FF3" s="1">
        <v>27985520.44503998</v>
      </c>
      <c r="FG3" s="1">
        <v>97919680.141248882</v>
      </c>
      <c r="FH3" s="1">
        <v>34319218.039402619</v>
      </c>
      <c r="FI3" s="1">
        <v>41486670.06836275</v>
      </c>
      <c r="FJ3" s="1">
        <v>36129730.900652148</v>
      </c>
      <c r="FK3" s="1">
        <v>56810296.642580897</v>
      </c>
      <c r="FL3" s="1">
        <v>59946357.349971332</v>
      </c>
      <c r="FM3" s="1">
        <v>22252309.68542777</v>
      </c>
      <c r="FN3" s="1">
        <v>14829821.727743093</v>
      </c>
      <c r="FO3" s="1">
        <v>351730696.33298236</v>
      </c>
      <c r="FP3" s="1">
        <v>34342175.061114632</v>
      </c>
      <c r="FQ3" s="1">
        <v>65929736.14665883</v>
      </c>
      <c r="FR3" s="1">
        <v>54634315.435417861</v>
      </c>
      <c r="FS3" s="1">
        <v>65247547.735538073</v>
      </c>
      <c r="FT3" s="1">
        <v>40706576.040968977</v>
      </c>
      <c r="FU3" s="1">
        <v>88075021.003439501</v>
      </c>
      <c r="FV3" s="1">
        <v>60936744.465684474</v>
      </c>
      <c r="FW3" s="1">
        <v>59448096.855591342</v>
      </c>
      <c r="FX3" s="1">
        <v>45986581.647158004</v>
      </c>
      <c r="FY3" s="1">
        <v>84248452.985923141</v>
      </c>
      <c r="FZ3" s="1">
        <v>46668824.211527206</v>
      </c>
      <c r="GA3" s="1">
        <v>47833005.111553006</v>
      </c>
      <c r="GB3" s="1">
        <v>26276168.477547932</v>
      </c>
      <c r="GC3" s="1">
        <v>166142595.05835751</v>
      </c>
      <c r="GD3" s="1">
        <v>27199616.168191899</v>
      </c>
      <c r="GE3" s="1">
        <v>39989347.538952522</v>
      </c>
      <c r="GF3" s="1">
        <v>55422523.17402193</v>
      </c>
      <c r="GG3" s="1">
        <v>52422233.184748091</v>
      </c>
      <c r="GH3" s="1">
        <v>40435841.540386632</v>
      </c>
      <c r="GI3" s="1">
        <v>34083087.80247879</v>
      </c>
      <c r="GJ3" s="1">
        <v>67404269.885827914</v>
      </c>
      <c r="GK3" s="1">
        <v>35182103.762093425</v>
      </c>
      <c r="GL3" s="1">
        <v>23525647.952493712</v>
      </c>
      <c r="GM3" s="1">
        <v>20552634.477695849</v>
      </c>
      <c r="GN3" s="1">
        <v>18871301.520323776</v>
      </c>
      <c r="GO3" s="1">
        <v>87162449.801844627</v>
      </c>
      <c r="GP3" s="1">
        <v>34234470.882064559</v>
      </c>
      <c r="GQ3" s="1">
        <v>35306205.721730687</v>
      </c>
      <c r="GR3" s="1">
        <v>53655609.148127019</v>
      </c>
      <c r="GS3" s="1">
        <v>16044983.242106959</v>
      </c>
      <c r="GT3" s="1">
        <v>51934285.943711899</v>
      </c>
      <c r="GU3" s="1">
        <v>51567590.798446879</v>
      </c>
      <c r="GV3" s="1">
        <v>25137341.204752404</v>
      </c>
      <c r="GW3" s="1">
        <v>100079612.07628709</v>
      </c>
      <c r="GX3" s="1">
        <v>19632111.786270436</v>
      </c>
      <c r="GY3" s="1">
        <v>51771054.249910273</v>
      </c>
      <c r="GZ3" s="1">
        <v>43404178.76584667</v>
      </c>
      <c r="HA3" s="1">
        <v>326523464.58715242</v>
      </c>
      <c r="HB3" s="1">
        <v>70697384.837736741</v>
      </c>
      <c r="HC3" s="1">
        <v>78683387.144660965</v>
      </c>
      <c r="HD3" s="1">
        <v>98435100.485410556</v>
      </c>
      <c r="HE3" s="1">
        <v>50493987.845655277</v>
      </c>
      <c r="HF3" s="1">
        <v>70335809.897402212</v>
      </c>
      <c r="HG3" s="1">
        <v>23690675.103355229</v>
      </c>
      <c r="HH3" s="1">
        <v>206496888.88486329</v>
      </c>
      <c r="HI3" s="1">
        <v>101743006.06460339</v>
      </c>
      <c r="HJ3" s="1">
        <v>102265404.70100161</v>
      </c>
      <c r="HK3" s="1">
        <v>66122615.703835122</v>
      </c>
      <c r="HL3" s="1">
        <v>50572868.873639733</v>
      </c>
      <c r="HM3" s="1">
        <v>43199830.418958351</v>
      </c>
      <c r="HN3" s="1">
        <v>70070811.689176545</v>
      </c>
      <c r="HO3" s="1">
        <v>36437182.367649764</v>
      </c>
      <c r="HP3" s="1">
        <v>229024255.62699056</v>
      </c>
      <c r="HQ3" s="1">
        <v>105861577.88591857</v>
      </c>
      <c r="HR3" s="1">
        <v>37857837.7720275</v>
      </c>
      <c r="HS3" s="1">
        <v>34857577.731158167</v>
      </c>
      <c r="HT3" s="1">
        <v>32391065.143032104</v>
      </c>
      <c r="HU3" s="1">
        <v>31698170.602597732</v>
      </c>
      <c r="HV3" s="1">
        <v>71521533.444386408</v>
      </c>
      <c r="HW3" s="1">
        <v>31069223.229912691</v>
      </c>
      <c r="HX3" s="1">
        <v>34828442.866209917</v>
      </c>
      <c r="HY3" s="1">
        <v>28570669.766187102</v>
      </c>
      <c r="HZ3" s="1">
        <v>33337357.468470111</v>
      </c>
      <c r="IA3" s="1">
        <v>58058642.762617201</v>
      </c>
      <c r="IB3" s="1">
        <v>21381141.679015487</v>
      </c>
      <c r="IC3" s="1">
        <v>36143312.33090464</v>
      </c>
      <c r="ID3" s="1">
        <v>14673021.948031709</v>
      </c>
      <c r="IE3" s="1">
        <v>18180806.733732972</v>
      </c>
      <c r="IF3" s="1">
        <v>156179308.1302298</v>
      </c>
      <c r="IG3" s="1">
        <v>68162550.922187641</v>
      </c>
      <c r="IH3" s="1">
        <v>58214131.015939772</v>
      </c>
      <c r="II3" s="1">
        <v>66517700.041530505</v>
      </c>
      <c r="IJ3" s="1">
        <v>88646730.193541259</v>
      </c>
      <c r="IK3" s="1">
        <v>38959032.345225424</v>
      </c>
      <c r="IL3" s="1">
        <v>39226020.708668739</v>
      </c>
      <c r="IM3" s="1">
        <v>22731282.814978454</v>
      </c>
      <c r="IN3" s="1">
        <v>28597777.835908789</v>
      </c>
      <c r="IO3" s="1">
        <v>27816925.28805704</v>
      </c>
      <c r="IP3" s="1">
        <v>34020165.51083003</v>
      </c>
      <c r="IQ3" s="1">
        <v>223243773.34705871</v>
      </c>
      <c r="IR3" s="1">
        <v>91059767.052653044</v>
      </c>
      <c r="IS3" s="1">
        <v>61426757.23319418</v>
      </c>
      <c r="IT3" s="1">
        <v>36610586.998170264</v>
      </c>
      <c r="IU3" s="1">
        <v>33138240.57766952</v>
      </c>
      <c r="IV3" s="1">
        <v>17856451.435343228</v>
      </c>
      <c r="IW3" s="1">
        <v>38238390.694965392</v>
      </c>
      <c r="IX3" s="1">
        <v>22309956.744120993</v>
      </c>
      <c r="IY3" s="1">
        <v>17698616.841662578</v>
      </c>
      <c r="IZ3" s="1">
        <v>31744303.366953384</v>
      </c>
      <c r="JA3" s="1">
        <v>24875060.126083195</v>
      </c>
      <c r="JB3" s="1">
        <v>23648029.20354503</v>
      </c>
      <c r="JC3" s="1">
        <v>86219297.629206672</v>
      </c>
      <c r="JD3" s="1">
        <v>88330690.390769199</v>
      </c>
      <c r="JE3" s="1">
        <v>31399324.679508217</v>
      </c>
      <c r="JF3" s="1">
        <v>28019826.914375875</v>
      </c>
      <c r="JG3" s="1">
        <v>17973974.613731988</v>
      </c>
      <c r="JH3" s="1">
        <v>21108210.654757276</v>
      </c>
      <c r="JI3" s="1">
        <v>90095988.120368928</v>
      </c>
      <c r="JJ3" s="1">
        <v>25232126.411884665</v>
      </c>
      <c r="JK3" s="1">
        <v>31208740.326791167</v>
      </c>
      <c r="JL3" s="1">
        <v>45514129.801214486</v>
      </c>
      <c r="JM3" s="1">
        <v>40683342.034074292</v>
      </c>
      <c r="JN3" s="1">
        <v>61681218.120211244</v>
      </c>
      <c r="JO3" s="1">
        <v>26753475.414425142</v>
      </c>
      <c r="JP3" s="1">
        <v>187796637.28853428</v>
      </c>
      <c r="JQ3" s="1">
        <v>42290435.130192608</v>
      </c>
      <c r="JR3" s="1">
        <v>26906286.905697558</v>
      </c>
      <c r="JS3" s="1">
        <v>61074666.613693133</v>
      </c>
      <c r="JT3" s="1">
        <v>59843279.30551409</v>
      </c>
      <c r="JU3" s="1">
        <v>33199440.324217685</v>
      </c>
      <c r="JV3" s="1">
        <v>50215551.666520447</v>
      </c>
      <c r="JW3" s="1">
        <v>30839571.215760641</v>
      </c>
      <c r="JX3" s="1">
        <v>216625726.0359382</v>
      </c>
      <c r="JY3" s="1">
        <v>111293774.6331664</v>
      </c>
      <c r="JZ3" s="1">
        <v>35363120.281227596</v>
      </c>
      <c r="KA3" s="1">
        <v>19014932.393765323</v>
      </c>
      <c r="KB3" s="1">
        <v>59842221.608234189</v>
      </c>
      <c r="KC3" s="1">
        <v>17088898.835857447</v>
      </c>
      <c r="KD3" s="1">
        <v>78283315.088359609</v>
      </c>
      <c r="KE3" s="1">
        <v>38659518.060958445</v>
      </c>
      <c r="KF3" s="1">
        <v>13417267.884415446</v>
      </c>
      <c r="KG3" s="1">
        <v>51129319.778518498</v>
      </c>
      <c r="KH3" s="1">
        <v>47332343.619509265</v>
      </c>
      <c r="KI3" s="1">
        <v>40277893.308555566</v>
      </c>
      <c r="KJ3" s="1">
        <v>44950646.87296059</v>
      </c>
      <c r="KK3" s="1">
        <v>13063223.062047096</v>
      </c>
      <c r="KL3" s="1">
        <v>35725350.921858206</v>
      </c>
      <c r="KM3" s="1">
        <v>348564687.17996252</v>
      </c>
      <c r="KN3" s="1">
        <v>86609154.504462481</v>
      </c>
      <c r="KO3" s="1">
        <v>46410528.525143355</v>
      </c>
      <c r="KP3" s="1">
        <v>47000268.938246742</v>
      </c>
      <c r="KQ3" s="1">
        <v>44869077.375629239</v>
      </c>
      <c r="KR3" s="1">
        <v>45563848.03013327</v>
      </c>
      <c r="KS3" s="1">
        <v>137505488.0026857</v>
      </c>
      <c r="KT3" s="1">
        <v>29939135.347710334</v>
      </c>
      <c r="KU3" s="1">
        <v>29217925.269708659</v>
      </c>
      <c r="KV3" s="1">
        <v>89886130.353345394</v>
      </c>
      <c r="KW3" s="1">
        <v>42966681.99883154</v>
      </c>
      <c r="KX3" s="1">
        <v>57449301.705355033</v>
      </c>
      <c r="KY3" s="1">
        <v>81984797.015162364</v>
      </c>
      <c r="KZ3" s="1">
        <v>40423459.568532817</v>
      </c>
      <c r="LA3" s="1">
        <v>56584700.201547846</v>
      </c>
      <c r="LB3" s="1">
        <v>187999680.68477669</v>
      </c>
      <c r="LC3" s="1">
        <v>49788504.084353611</v>
      </c>
      <c r="LD3" s="1">
        <v>365486732.07308978</v>
      </c>
      <c r="LE3" s="1">
        <v>110068451.23403615</v>
      </c>
      <c r="LF3" s="1">
        <v>129550446.34769361</v>
      </c>
      <c r="LG3" s="1">
        <v>103914460.02528277</v>
      </c>
      <c r="LH3" s="1">
        <v>42863729.766673684</v>
      </c>
      <c r="LI3" s="1">
        <v>45943369.964063749</v>
      </c>
      <c r="LJ3" s="1">
        <v>24410689.401735578</v>
      </c>
      <c r="LK3" s="1">
        <v>52504361.213696718</v>
      </c>
      <c r="LL3" s="1">
        <v>25934598.630692326</v>
      </c>
      <c r="LM3" s="1">
        <v>60548153.407119378</v>
      </c>
      <c r="LN3" s="1">
        <v>13034628.659492956</v>
      </c>
      <c r="LO3" s="1">
        <v>185211648.01209781</v>
      </c>
      <c r="LP3" s="1">
        <v>46420049.39088542</v>
      </c>
      <c r="LQ3" s="1">
        <v>37858996.702339843</v>
      </c>
      <c r="LR3" s="1">
        <v>281742904.25689775</v>
      </c>
      <c r="LS3" s="1">
        <v>179419688.44675395</v>
      </c>
      <c r="LT3" s="1">
        <v>227367404.99085248</v>
      </c>
      <c r="LU3" s="1">
        <v>126491353.09409417</v>
      </c>
      <c r="LV3" s="1">
        <v>57337041.974423438</v>
      </c>
      <c r="LW3" s="1">
        <v>70918987.497217536</v>
      </c>
      <c r="LX3" s="1">
        <v>53446156.742736146</v>
      </c>
      <c r="LY3" s="1">
        <v>47210559.648693785</v>
      </c>
      <c r="LZ3" s="1">
        <v>45975942.92279432</v>
      </c>
      <c r="MA3" s="1">
        <v>50295289.856972314</v>
      </c>
      <c r="MB3" s="1">
        <v>100742864.34502891</v>
      </c>
      <c r="MC3" s="1">
        <v>35691824.315676443</v>
      </c>
      <c r="MD3" s="1">
        <v>254507431.16758654</v>
      </c>
      <c r="ME3" s="1">
        <v>50246778.453308962</v>
      </c>
      <c r="MF3" s="1">
        <v>30554936.227094453</v>
      </c>
      <c r="MG3" s="1">
        <v>28296393.049498405</v>
      </c>
      <c r="MH3" s="1">
        <v>29486806.558834475</v>
      </c>
      <c r="MI3" s="1">
        <v>30548849.161340177</v>
      </c>
      <c r="MJ3" s="1">
        <v>35784600.667453863</v>
      </c>
      <c r="MK3" s="1">
        <v>37825610.732988149</v>
      </c>
      <c r="ML3" s="1">
        <v>53993437.610625833</v>
      </c>
      <c r="MM3" s="1">
        <v>39665230.351395682</v>
      </c>
      <c r="MN3" s="1">
        <v>39403351.821827024</v>
      </c>
      <c r="MO3" s="1">
        <v>36484212.333678156</v>
      </c>
      <c r="MP3" s="1">
        <v>201936292.53084677</v>
      </c>
      <c r="MQ3" s="1">
        <v>53619279.791381486</v>
      </c>
      <c r="MR3" s="1">
        <v>40754749.205132052</v>
      </c>
      <c r="MS3" s="1">
        <v>78391184.781981677</v>
      </c>
      <c r="MT3" s="1">
        <v>50164672.457775943</v>
      </c>
      <c r="MU3" s="1">
        <v>39270271.663874716</v>
      </c>
      <c r="MV3" s="1">
        <v>65228008.631074548</v>
      </c>
      <c r="MW3" s="1">
        <v>45860047.643455058</v>
      </c>
      <c r="MX3" s="1">
        <v>34515654.860915847</v>
      </c>
      <c r="MY3" s="1">
        <v>22668605.97719536</v>
      </c>
      <c r="MZ3" s="1">
        <v>15729023.174944554</v>
      </c>
      <c r="NA3" s="1">
        <v>419174581.03061897</v>
      </c>
      <c r="NB3" s="1">
        <v>84612301.937421307</v>
      </c>
      <c r="NC3" s="1">
        <v>32401677.557153903</v>
      </c>
      <c r="ND3" s="1">
        <v>194097614.1757994</v>
      </c>
      <c r="NE3" s="1">
        <v>34801004.861050323</v>
      </c>
      <c r="NF3" s="1">
        <v>76347541.691319317</v>
      </c>
      <c r="NG3" s="1">
        <v>109569251.25527714</v>
      </c>
      <c r="NH3" s="1">
        <v>125245789.47719803</v>
      </c>
      <c r="NI3" s="1">
        <v>20750708.035148572</v>
      </c>
      <c r="NJ3" s="1">
        <v>72132275.574894726</v>
      </c>
      <c r="NK3" s="1">
        <v>50420919.891244233</v>
      </c>
      <c r="NL3" s="1">
        <v>33124298.793275196</v>
      </c>
      <c r="NM3" s="1">
        <v>118366401.26215614</v>
      </c>
      <c r="NN3" s="1">
        <v>32779269.523778044</v>
      </c>
      <c r="NO3" s="1">
        <v>38579821.114592358</v>
      </c>
      <c r="NP3" s="1">
        <v>33554159.745820794</v>
      </c>
      <c r="NQ3" s="1">
        <v>27391905.651009753</v>
      </c>
      <c r="NR3" s="1">
        <v>8126704.8861664105</v>
      </c>
      <c r="NS3" s="1">
        <v>13023022.699949596</v>
      </c>
      <c r="NT3" s="1">
        <v>153023941.47477961</v>
      </c>
      <c r="NU3" s="1">
        <v>109063261.52244185</v>
      </c>
      <c r="NV3" s="1">
        <v>39443790.060116649</v>
      </c>
      <c r="NW3" s="1">
        <v>33136708.457312699</v>
      </c>
      <c r="NX3" s="1">
        <v>43702849.06346155</v>
      </c>
      <c r="NY3" s="1">
        <v>49950577.746376313</v>
      </c>
      <c r="NZ3" s="1">
        <v>26021027.066791832</v>
      </c>
      <c r="OA3" s="1">
        <v>306611869.21378219</v>
      </c>
      <c r="OB3" s="1">
        <v>79174386.328051791</v>
      </c>
      <c r="OC3" s="1">
        <v>70475140.813425779</v>
      </c>
      <c r="OD3" s="1">
        <v>106292999.81736065</v>
      </c>
      <c r="OE3" s="1">
        <v>39568871.602337517</v>
      </c>
      <c r="OF3" s="1">
        <v>59156504.843366086</v>
      </c>
      <c r="OG3" s="1">
        <v>45371324.635825172</v>
      </c>
      <c r="OH3" s="1">
        <v>30631514.866216153</v>
      </c>
      <c r="OI3" s="1">
        <v>26506836.297387797</v>
      </c>
      <c r="OJ3" s="1">
        <v>384368650.35501677</v>
      </c>
      <c r="OK3" s="1">
        <v>68282381.245227545</v>
      </c>
      <c r="OL3" s="1">
        <v>127491750.54956032</v>
      </c>
      <c r="OM3" s="1">
        <v>64280488.197498083</v>
      </c>
      <c r="ON3" s="1">
        <v>78163239.857714027</v>
      </c>
      <c r="OO3" s="1">
        <v>33209218.731008008</v>
      </c>
      <c r="OP3" s="1">
        <v>133210915.37642971</v>
      </c>
      <c r="OQ3" s="1">
        <v>38178736.990525238</v>
      </c>
      <c r="OR3" s="1">
        <v>40376169.871901423</v>
      </c>
      <c r="OS3" s="1">
        <v>55627972.431274951</v>
      </c>
      <c r="OT3" s="1">
        <v>52739138.796072736</v>
      </c>
      <c r="OU3" s="1">
        <v>78806129.929166436</v>
      </c>
      <c r="OV3" s="1">
        <v>44898613.826107912</v>
      </c>
      <c r="OW3" s="1">
        <v>21873213.693246897</v>
      </c>
      <c r="OX3" s="1">
        <v>23709405.734317828</v>
      </c>
      <c r="OY3" s="1">
        <v>80238204.693129361</v>
      </c>
      <c r="OZ3" s="1">
        <v>35097806.450096354</v>
      </c>
      <c r="PA3" s="1">
        <v>69024553.665046468</v>
      </c>
      <c r="PB3" s="1">
        <v>23556353.50638435</v>
      </c>
      <c r="PC3" s="1">
        <v>41273619.948412947</v>
      </c>
      <c r="PD3" s="1">
        <v>97078170.817885786</v>
      </c>
      <c r="PE3" s="1">
        <v>45354555.739738673</v>
      </c>
      <c r="PF3" s="1">
        <v>32746634.898460116</v>
      </c>
      <c r="PG3" s="1">
        <v>44878578.489301644</v>
      </c>
      <c r="PH3" s="1">
        <v>41938264.560373574</v>
      </c>
      <c r="PI3" s="1">
        <v>47078471.009486035</v>
      </c>
      <c r="PJ3" s="1">
        <v>58870800.880252793</v>
      </c>
      <c r="PK3" s="1">
        <v>31576967.462912682</v>
      </c>
      <c r="PL3" s="1">
        <v>84594389.514353916</v>
      </c>
      <c r="PM3" s="1">
        <v>23688972.873180114</v>
      </c>
      <c r="PN3" s="1">
        <v>25428706.875705861</v>
      </c>
      <c r="PO3" s="1">
        <v>20616014.141975224</v>
      </c>
      <c r="PP3" s="1">
        <v>24440260.771567885</v>
      </c>
      <c r="PQ3" s="1">
        <v>417281764.24688315</v>
      </c>
      <c r="PR3" s="1">
        <v>47397778.363880642</v>
      </c>
      <c r="PS3" s="1">
        <v>45062853.103998505</v>
      </c>
      <c r="PT3" s="1">
        <v>66301326.680618577</v>
      </c>
      <c r="PU3" s="1">
        <v>153346062.26513806</v>
      </c>
      <c r="PV3" s="1">
        <v>59252159.784517437</v>
      </c>
      <c r="PW3" s="1">
        <v>91171924.45579797</v>
      </c>
      <c r="PX3" s="1">
        <v>41623358.989388205</v>
      </c>
      <c r="PY3" s="1">
        <v>57844994.095525943</v>
      </c>
      <c r="PZ3" s="1">
        <v>24904695.456436168</v>
      </c>
      <c r="QA3" s="1">
        <v>67035500.352393992</v>
      </c>
      <c r="QB3" s="1">
        <v>30615370.569933265</v>
      </c>
      <c r="QC3" s="1">
        <v>37821252.834638417</v>
      </c>
      <c r="QD3" s="1">
        <v>60273250.638997987</v>
      </c>
      <c r="QE3" s="1">
        <v>63437331.297614753</v>
      </c>
      <c r="QF3" s="1">
        <v>64832936.658211626</v>
      </c>
      <c r="QG3" s="1">
        <v>43352733.915566035</v>
      </c>
      <c r="QH3" s="1">
        <v>45952541.824006826</v>
      </c>
      <c r="QI3" s="1">
        <v>31867089.132911384</v>
      </c>
      <c r="QJ3" s="1">
        <v>72709625.128344566</v>
      </c>
      <c r="QK3" s="1">
        <v>61690037.363914482</v>
      </c>
      <c r="QL3" s="1">
        <v>23047499.069255322</v>
      </c>
      <c r="QM3" s="1">
        <v>24598189.295957785</v>
      </c>
      <c r="QN3" s="1">
        <v>19943041.055546902</v>
      </c>
      <c r="QO3" s="1">
        <v>22867281.23992534</v>
      </c>
      <c r="QP3" s="1">
        <v>20725873.065738827</v>
      </c>
      <c r="QQ3" s="1">
        <v>211394377.58670816</v>
      </c>
      <c r="QR3" s="1">
        <v>33274470.603632215</v>
      </c>
      <c r="QS3" s="1">
        <v>71646677.006209239</v>
      </c>
      <c r="QT3" s="1">
        <v>50467630.708972946</v>
      </c>
      <c r="QU3" s="1">
        <v>64905832.255438901</v>
      </c>
      <c r="QV3" s="1">
        <v>90137346.882383913</v>
      </c>
      <c r="QW3" s="1">
        <v>39961601.76824107</v>
      </c>
      <c r="QX3" s="1">
        <v>65587155.412456989</v>
      </c>
      <c r="QY3" s="1">
        <v>69481446.193350241</v>
      </c>
      <c r="QZ3" s="1">
        <v>32421433.304007862</v>
      </c>
      <c r="RA3" s="1">
        <v>39569759.598969541</v>
      </c>
      <c r="RB3" s="1">
        <v>25925041.696280893</v>
      </c>
      <c r="RC3" s="1">
        <v>22173761.921966162</v>
      </c>
      <c r="RD3" s="1">
        <v>340957011.61700094</v>
      </c>
      <c r="RE3" s="1">
        <v>91173750.44520013</v>
      </c>
      <c r="RF3" s="1">
        <v>40908857.091885924</v>
      </c>
      <c r="RG3" s="1">
        <v>68437872.221001133</v>
      </c>
      <c r="RH3" s="1">
        <v>57420030.288357958</v>
      </c>
      <c r="RI3" s="1">
        <v>66785490.783902548</v>
      </c>
      <c r="RJ3" s="1">
        <v>86880297.543667063</v>
      </c>
      <c r="RK3" s="1">
        <v>46731455.11938744</v>
      </c>
      <c r="RL3" s="1">
        <v>50361590.176715322</v>
      </c>
      <c r="RM3" s="1">
        <v>111141961.22375451</v>
      </c>
      <c r="RN3" s="1">
        <v>102341717.19030097</v>
      </c>
      <c r="RO3" s="1">
        <v>27910563.067714691</v>
      </c>
      <c r="RP3" s="1">
        <v>28266387.962652557</v>
      </c>
      <c r="RQ3" s="1">
        <v>60118649.581003696</v>
      </c>
      <c r="RR3" s="1">
        <v>31829053.793157071</v>
      </c>
      <c r="RS3" s="1">
        <v>26186159.892130192</v>
      </c>
      <c r="RT3" s="1">
        <v>46416069.687485091</v>
      </c>
      <c r="RU3" s="1">
        <v>17997924.15167046</v>
      </c>
      <c r="RV3" s="1">
        <v>20245761.051310014</v>
      </c>
      <c r="RW3" s="1">
        <v>21139292.178946439</v>
      </c>
      <c r="RX3" s="1">
        <v>202228337.65368828</v>
      </c>
      <c r="RY3" s="1">
        <v>32322703.66540109</v>
      </c>
      <c r="RZ3" s="1">
        <v>57548430.004731715</v>
      </c>
      <c r="SA3" s="1">
        <v>46496903.672319487</v>
      </c>
      <c r="SB3" s="1">
        <v>20272626.497420944</v>
      </c>
      <c r="SC3" s="1">
        <v>32269668.631618865</v>
      </c>
      <c r="SD3" s="1">
        <v>34417214.390742756</v>
      </c>
      <c r="SE3" s="1">
        <v>96152216.540795341</v>
      </c>
      <c r="SF3" s="1">
        <v>38187787.097821891</v>
      </c>
      <c r="SG3" s="1">
        <v>31019865.171763118</v>
      </c>
      <c r="SH3" s="1">
        <v>46235002.113212772</v>
      </c>
      <c r="SI3" s="1">
        <v>65569112.35831356</v>
      </c>
      <c r="SJ3" s="1">
        <v>37755672.78252925</v>
      </c>
      <c r="SK3" s="1">
        <v>25271865.055760365</v>
      </c>
      <c r="SL3" s="1">
        <v>143806861.25367475</v>
      </c>
      <c r="SM3" s="1">
        <v>46464600.67126406</v>
      </c>
      <c r="SN3" s="1">
        <v>45006061.549854822</v>
      </c>
      <c r="SO3" s="1">
        <v>35745220.609217517</v>
      </c>
      <c r="SP3" s="1">
        <v>28766176.651160758</v>
      </c>
      <c r="SQ3" s="1">
        <v>39672975.396684296</v>
      </c>
      <c r="SR3" s="1">
        <v>51745998.489792563</v>
      </c>
      <c r="SS3" s="1">
        <v>65906190.36483857</v>
      </c>
      <c r="ST3" s="1">
        <v>42113842.639877208</v>
      </c>
      <c r="SU3" s="1">
        <v>44172638.357592143</v>
      </c>
      <c r="SV3" s="1">
        <v>68205081.609273687</v>
      </c>
      <c r="SW3" s="1">
        <v>17481124.541425474</v>
      </c>
      <c r="SX3" s="1">
        <v>111166823.74008036</v>
      </c>
      <c r="SY3" s="1">
        <v>43626798.120770417</v>
      </c>
      <c r="SZ3" s="1">
        <v>48323297.724591009</v>
      </c>
      <c r="TA3" s="1">
        <v>53536910.229542136</v>
      </c>
      <c r="TB3" s="1">
        <v>40016618.642319642</v>
      </c>
      <c r="TC3" s="1">
        <v>34271261.466554768</v>
      </c>
      <c r="TD3" s="1">
        <v>36269561.061109498</v>
      </c>
      <c r="TE3" s="1">
        <v>18078355.796953749</v>
      </c>
      <c r="TF3" s="1">
        <v>338773288.04534233</v>
      </c>
      <c r="TG3" s="1">
        <v>42989284.104547158</v>
      </c>
      <c r="TH3" s="1">
        <v>34706488.837950192</v>
      </c>
      <c r="TI3" s="1">
        <v>57134133.726629503</v>
      </c>
      <c r="TJ3" s="1">
        <v>48263751.780455858</v>
      </c>
      <c r="TK3" s="1">
        <v>45446300.161452182</v>
      </c>
      <c r="TL3" s="1">
        <v>24045401.720907945</v>
      </c>
      <c r="TM3" s="1">
        <v>100401379.88179563</v>
      </c>
      <c r="TN3" s="1">
        <v>41791835.65282426</v>
      </c>
      <c r="TO3" s="1">
        <v>56980509.538993806</v>
      </c>
      <c r="TP3" s="1">
        <v>64354115.563266434</v>
      </c>
      <c r="TQ3" s="1">
        <v>35367284.850372374</v>
      </c>
      <c r="TR3" s="1">
        <v>25700424.864368305</v>
      </c>
      <c r="TS3" s="1">
        <v>39635683.806773126</v>
      </c>
      <c r="TT3" s="1">
        <v>44078529.987013079</v>
      </c>
      <c r="TU3" s="1">
        <v>35485275.955795445</v>
      </c>
      <c r="TV3" s="1">
        <v>157143950.88171414</v>
      </c>
      <c r="TW3" s="1">
        <v>32133653.625762716</v>
      </c>
      <c r="TX3" s="1">
        <v>148670699.82353324</v>
      </c>
      <c r="TY3" s="1">
        <v>69383137.650378942</v>
      </c>
      <c r="TZ3" s="1">
        <v>34605801.801543176</v>
      </c>
      <c r="UA3" s="1">
        <v>29471979.273508254</v>
      </c>
      <c r="UB3" s="1">
        <v>99437408.947270066</v>
      </c>
      <c r="UC3" s="1">
        <v>27450806.711860146</v>
      </c>
      <c r="UD3" s="1">
        <v>15494186.242852917</v>
      </c>
      <c r="UE3" s="1">
        <v>33061783.49782509</v>
      </c>
      <c r="UF3" s="1">
        <v>26294189.89309692</v>
      </c>
      <c r="UG3" s="1">
        <v>149931998.54531905</v>
      </c>
      <c r="UH3" s="1">
        <v>71374948.918711245</v>
      </c>
      <c r="UI3" s="1">
        <v>46941397.232464299</v>
      </c>
      <c r="UJ3" s="1">
        <v>79317450.826168463</v>
      </c>
      <c r="UK3" s="1">
        <v>55258144.264280595</v>
      </c>
      <c r="UL3" s="1">
        <v>33896523.692912959</v>
      </c>
      <c r="UM3" s="1">
        <v>432523866.99995834</v>
      </c>
      <c r="UN3" s="1">
        <v>52441198.787345804</v>
      </c>
      <c r="UO3" s="1">
        <v>41518124.780138448</v>
      </c>
      <c r="UP3" s="1">
        <v>119302926.04497382</v>
      </c>
      <c r="UQ3" s="1">
        <v>16099497.375466531</v>
      </c>
      <c r="UR3" s="1">
        <v>41965186.032675974</v>
      </c>
      <c r="US3" s="1">
        <v>95830828.88542448</v>
      </c>
      <c r="UT3" s="1">
        <v>38977607.765242927</v>
      </c>
      <c r="UU3" s="1">
        <v>36462825.792821199</v>
      </c>
      <c r="UV3" s="1">
        <v>29809843.499823652</v>
      </c>
      <c r="UW3" s="1">
        <v>42305512.957017355</v>
      </c>
      <c r="UX3" s="1">
        <v>87013179.912773952</v>
      </c>
      <c r="UY3" s="1">
        <v>53197375.132097043</v>
      </c>
      <c r="UZ3" s="1">
        <v>72139322.116490602</v>
      </c>
      <c r="VA3" s="1">
        <v>33589830.528530501</v>
      </c>
      <c r="VB3" s="1">
        <v>28913573.118522655</v>
      </c>
      <c r="VC3" s="1">
        <v>29206535.148683593</v>
      </c>
      <c r="VD3" s="1">
        <v>24909531.468352027</v>
      </c>
      <c r="VE3" s="1">
        <v>101282695.77816474</v>
      </c>
      <c r="VF3" s="1">
        <v>21570377.463543773</v>
      </c>
      <c r="VG3" s="1">
        <v>21229857.630973771</v>
      </c>
      <c r="VH3" s="1">
        <v>18527868.203857809</v>
      </c>
      <c r="VI3" s="1">
        <v>251281313.53047913</v>
      </c>
      <c r="VJ3" s="1">
        <v>45998958.102812849</v>
      </c>
      <c r="VK3" s="1">
        <v>49375559.365097038</v>
      </c>
      <c r="VL3" s="1">
        <v>99037644.225480556</v>
      </c>
      <c r="VM3" s="1">
        <v>107979187.67948127</v>
      </c>
      <c r="VN3" s="1">
        <v>77116186.025226027</v>
      </c>
      <c r="VO3" s="1">
        <v>62158949.94106961</v>
      </c>
      <c r="VP3" s="1">
        <v>38880641.088661149</v>
      </c>
      <c r="VQ3" s="1">
        <v>49806952.091255642</v>
      </c>
      <c r="VR3" s="1">
        <v>102512123.96284302</v>
      </c>
      <c r="VS3" s="1">
        <v>51151517.632733785</v>
      </c>
      <c r="VT3" s="1">
        <v>82286644.507102415</v>
      </c>
      <c r="VU3" s="1">
        <v>47990955.721229024</v>
      </c>
      <c r="VV3" s="1">
        <v>41732879.122861952</v>
      </c>
      <c r="VW3" s="1">
        <v>30900399.065960828</v>
      </c>
      <c r="VX3" s="1">
        <v>14479252.457899291</v>
      </c>
      <c r="VY3" s="1">
        <v>7956437.2912297286</v>
      </c>
      <c r="VZ3" s="1">
        <v>228716942.26317093</v>
      </c>
      <c r="WA3" s="1">
        <v>77197714.443239316</v>
      </c>
      <c r="WB3" s="1">
        <v>62311068.206726857</v>
      </c>
      <c r="WC3" s="1">
        <v>62421402.839059293</v>
      </c>
      <c r="WD3" s="1">
        <v>36789123.723183282</v>
      </c>
      <c r="WE3" s="1">
        <v>70769544.333233938</v>
      </c>
      <c r="WF3" s="1">
        <v>69046473.970411569</v>
      </c>
      <c r="WG3" s="1">
        <v>113642147.72485654</v>
      </c>
      <c r="WH3" s="1">
        <v>61705345.114550814</v>
      </c>
      <c r="WI3" s="1">
        <v>86090428.494646072</v>
      </c>
      <c r="WJ3" s="1">
        <v>53980106.714502424</v>
      </c>
      <c r="WK3" s="1">
        <v>101148524.07488954</v>
      </c>
      <c r="WL3" s="1">
        <v>68473764.024484172</v>
      </c>
      <c r="WM3" s="1">
        <v>107654334.44943151</v>
      </c>
      <c r="WN3" s="1">
        <v>92418338.145923197</v>
      </c>
      <c r="WO3" s="1">
        <v>61484743.747100197</v>
      </c>
      <c r="WP3" s="1">
        <v>82789635.001744732</v>
      </c>
      <c r="WQ3" s="1">
        <v>79650338.331246451</v>
      </c>
      <c r="WR3" s="1">
        <v>38732703.395059198</v>
      </c>
      <c r="WS3" s="1">
        <v>98821118.339478165</v>
      </c>
      <c r="WT3" s="1">
        <v>175627472.3318074</v>
      </c>
      <c r="WU3" s="1">
        <v>57949219.458986953</v>
      </c>
      <c r="WV3" s="1">
        <v>46093303.229338169</v>
      </c>
      <c r="WW3" s="1">
        <v>33813207.787353016</v>
      </c>
      <c r="WX3" s="1">
        <v>41228024.70282875</v>
      </c>
      <c r="WY3" s="1">
        <v>39550242.501846932</v>
      </c>
      <c r="WZ3" s="1">
        <v>39013294.886972941</v>
      </c>
      <c r="XA3" s="1">
        <v>14016663.700580439</v>
      </c>
      <c r="XB3" s="1">
        <v>3805782.3320060452</v>
      </c>
      <c r="XC3" s="1">
        <v>44973611.01317618</v>
      </c>
      <c r="XD3" s="1">
        <v>68765633.963832453</v>
      </c>
      <c r="XE3" s="1">
        <v>22583953.990121737</v>
      </c>
      <c r="XF3" s="1">
        <v>20093385.41620696</v>
      </c>
      <c r="XG3" s="1">
        <v>20736986.510267731</v>
      </c>
      <c r="XH3" s="1">
        <v>23498863.777996015</v>
      </c>
      <c r="XI3" s="1">
        <v>346440091.72350764</v>
      </c>
      <c r="XJ3" s="1">
        <v>68380787.06330952</v>
      </c>
      <c r="XK3" s="1">
        <v>72132818.118700445</v>
      </c>
      <c r="XL3" s="1">
        <v>131294084.35653956</v>
      </c>
      <c r="XM3" s="1">
        <v>57172360.070107654</v>
      </c>
      <c r="XN3" s="1">
        <v>73516822.985257745</v>
      </c>
      <c r="XO3" s="1">
        <v>103024107.7495129</v>
      </c>
      <c r="XP3" s="1">
        <v>57759591.161611401</v>
      </c>
      <c r="XQ3" s="1">
        <v>53849125.840780027</v>
      </c>
      <c r="XR3" s="1">
        <v>99239579.091849983</v>
      </c>
      <c r="XS3" s="1">
        <v>82937000.036932439</v>
      </c>
      <c r="XT3" s="1">
        <v>43745800.229026802</v>
      </c>
      <c r="XU3" s="1">
        <v>39570971.996595293</v>
      </c>
      <c r="XV3" s="1">
        <v>52304454.82768479</v>
      </c>
      <c r="XW3" s="1">
        <v>43560765.248322338</v>
      </c>
      <c r="XX3" s="1">
        <v>31669753.192114357</v>
      </c>
      <c r="XY3" s="1">
        <v>30623052.010826599</v>
      </c>
      <c r="XZ3" s="1">
        <v>37346958.084212683</v>
      </c>
      <c r="YA3" s="1">
        <v>36830017.312311567</v>
      </c>
      <c r="YB3" s="1">
        <v>34153570.902355924</v>
      </c>
      <c r="YC3" s="1">
        <v>39124939.11486993</v>
      </c>
      <c r="YD3" s="1">
        <v>27839675.602633934</v>
      </c>
      <c r="YE3" s="1">
        <v>17750923.35586087</v>
      </c>
      <c r="YF3" s="1">
        <v>320708628.42360103</v>
      </c>
      <c r="YG3" s="1">
        <v>57350193.347451448</v>
      </c>
      <c r="YH3" s="1">
        <v>88073098.712539881</v>
      </c>
      <c r="YI3" s="1">
        <v>45820179.671244219</v>
      </c>
      <c r="YJ3" s="1">
        <v>140512140.12112692</v>
      </c>
      <c r="YK3" s="1">
        <v>46890734.937942915</v>
      </c>
      <c r="YL3" s="1">
        <v>79937361.856224924</v>
      </c>
      <c r="YM3" s="1">
        <v>25249412.031190783</v>
      </c>
      <c r="YN3" s="1">
        <v>86099323.965684086</v>
      </c>
      <c r="YO3" s="1">
        <v>94070070.205740511</v>
      </c>
      <c r="YP3" s="1">
        <v>42757193.951751791</v>
      </c>
      <c r="YQ3" s="1">
        <v>47576017.81926199</v>
      </c>
      <c r="YR3" s="1">
        <v>38295134.434614472</v>
      </c>
      <c r="YS3" s="1">
        <v>38439638.527748756</v>
      </c>
      <c r="YT3" s="1">
        <v>28115965.486210883</v>
      </c>
      <c r="YU3" s="1">
        <v>27941656.373949662</v>
      </c>
      <c r="YV3" s="1">
        <v>28621383.124463968</v>
      </c>
      <c r="YW3" s="1">
        <v>119100985.24860635</v>
      </c>
      <c r="YX3" s="1">
        <v>39059081.606861144</v>
      </c>
      <c r="YY3" s="1">
        <v>39408154.715280585</v>
      </c>
      <c r="YZ3" s="1">
        <v>41664532.272725597</v>
      </c>
      <c r="ZA3" s="1">
        <v>41565339.466805764</v>
      </c>
      <c r="ZB3" s="1">
        <v>24179969.756918937</v>
      </c>
      <c r="ZC3" s="1">
        <v>22966525.01783428</v>
      </c>
      <c r="ZD3" s="1">
        <v>166050039.58127204</v>
      </c>
      <c r="ZE3" s="1">
        <v>35029585.181853913</v>
      </c>
      <c r="ZF3" s="1">
        <v>50223109.33279632</v>
      </c>
      <c r="ZG3" s="1">
        <v>60000454.963122644</v>
      </c>
      <c r="ZH3" s="1">
        <v>34517147.709815361</v>
      </c>
      <c r="ZI3" s="1">
        <v>53024389.250975169</v>
      </c>
      <c r="ZJ3" s="1">
        <v>31956951.947388247</v>
      </c>
      <c r="ZK3" s="1">
        <v>33828046.94399377</v>
      </c>
      <c r="ZL3" s="1">
        <v>78196382.465636671</v>
      </c>
      <c r="ZM3" s="1">
        <v>242493991.56101117</v>
      </c>
      <c r="ZN3" s="1">
        <v>38138363.064844467</v>
      </c>
      <c r="ZO3" s="1">
        <v>79323957.123234347</v>
      </c>
      <c r="ZP3" s="1">
        <v>131635584.57646845</v>
      </c>
      <c r="ZQ3" s="1">
        <v>111213122.52361628</v>
      </c>
      <c r="ZR3" s="1">
        <v>46788454.688902855</v>
      </c>
      <c r="ZS3" s="1">
        <v>51659903.632189542</v>
      </c>
      <c r="ZT3" s="1">
        <v>87017763.886433318</v>
      </c>
      <c r="ZU3" s="1">
        <v>77453399.094252542</v>
      </c>
      <c r="ZV3" s="1">
        <v>65808212.373485066</v>
      </c>
      <c r="ZW3" s="1">
        <v>23021478.876576886</v>
      </c>
      <c r="ZX3" s="1">
        <v>38408960.287338942</v>
      </c>
      <c r="ZY3" s="1">
        <v>39341142.929848701</v>
      </c>
      <c r="ZZ3" s="1">
        <v>51409798.015955456</v>
      </c>
      <c r="AAA3" s="1">
        <v>36961686.975879766</v>
      </c>
      <c r="AAB3" s="1">
        <v>43722280.856705196</v>
      </c>
      <c r="AAC3" s="1">
        <v>45747802.526720732</v>
      </c>
      <c r="AAD3" s="1">
        <v>17903563.246248826</v>
      </c>
      <c r="AAE3" s="1">
        <v>38020941.888984665</v>
      </c>
      <c r="AAF3" s="1">
        <v>23260593.011419989</v>
      </c>
      <c r="AAG3" s="1">
        <v>20558442.739066035</v>
      </c>
      <c r="AAH3" s="1">
        <v>21294636.28095473</v>
      </c>
      <c r="AAI3" s="1">
        <v>182582363.39576864</v>
      </c>
      <c r="AAJ3" s="1">
        <v>43406162.414594553</v>
      </c>
      <c r="AAK3" s="1">
        <v>47075017.812667616</v>
      </c>
      <c r="AAL3" s="1">
        <v>36875983.698830701</v>
      </c>
      <c r="AAM3" s="1">
        <v>34050021.580045015</v>
      </c>
      <c r="AAN3" s="1">
        <v>52751317.494636334</v>
      </c>
      <c r="AAO3" s="1">
        <v>37154154.269387946</v>
      </c>
      <c r="AAP3" s="1">
        <v>463941599.42734063</v>
      </c>
      <c r="AAQ3" s="1">
        <v>55696268.92272719</v>
      </c>
      <c r="AAR3" s="1">
        <v>29101750.767864175</v>
      </c>
      <c r="AAS3" s="1">
        <v>86368909.909895107</v>
      </c>
      <c r="AAT3" s="1">
        <v>68791801.507961884</v>
      </c>
      <c r="AAU3" s="1">
        <v>48674162.715596482</v>
      </c>
      <c r="AAV3" s="1">
        <v>58068736.815747693</v>
      </c>
      <c r="AAW3" s="1">
        <v>63506418.949205287</v>
      </c>
      <c r="AAX3" s="1">
        <v>80989738.840425909</v>
      </c>
      <c r="AAY3" s="1">
        <v>42797304.408877566</v>
      </c>
      <c r="AAZ3" s="1">
        <v>67762105.070285708</v>
      </c>
      <c r="ABA3" s="1">
        <v>146275024.65136808</v>
      </c>
      <c r="ABB3" s="1">
        <v>93789680.66627264</v>
      </c>
      <c r="ABC3" s="1">
        <v>35203286.836790994</v>
      </c>
      <c r="ABD3" s="1">
        <v>41934369.158479542</v>
      </c>
      <c r="ABE3" s="1">
        <v>48771797.783498012</v>
      </c>
      <c r="ABF3" s="1">
        <v>26911257.214182612</v>
      </c>
      <c r="ABG3" s="1">
        <v>41898496.690332197</v>
      </c>
      <c r="ABH3" s="1">
        <v>35446241.524954975</v>
      </c>
      <c r="ABI3" s="1">
        <v>149617078.58291271</v>
      </c>
      <c r="ABJ3" s="1">
        <v>82998956.250970855</v>
      </c>
      <c r="ABK3" s="1">
        <v>26608427.312859219</v>
      </c>
      <c r="ABL3" s="1">
        <v>25157726.081061382</v>
      </c>
      <c r="ABM3" s="1">
        <v>31045302.492709834</v>
      </c>
      <c r="ABN3" s="1">
        <v>24963121.598368283</v>
      </c>
      <c r="ABO3" s="1">
        <v>25947461.499011517</v>
      </c>
      <c r="ABP3" s="1">
        <v>137709809.14065769</v>
      </c>
      <c r="ABQ3" s="1">
        <v>37579168.595251068</v>
      </c>
      <c r="ABR3" s="1">
        <v>27628925.631840542</v>
      </c>
      <c r="ABS3" s="1">
        <v>54953709.270040229</v>
      </c>
      <c r="ABT3" s="1">
        <v>63748001.175213091</v>
      </c>
      <c r="ABU3" s="1">
        <v>41636676.083521359</v>
      </c>
      <c r="ABV3" s="1">
        <v>37943859.262815461</v>
      </c>
      <c r="ABW3" s="1">
        <v>50636190.429929428</v>
      </c>
      <c r="ABX3" s="1">
        <v>5530592.6747244699</v>
      </c>
      <c r="ABY3" s="1">
        <v>307709943.93490428</v>
      </c>
      <c r="ABZ3" s="1">
        <v>28515765.658212308</v>
      </c>
      <c r="ACA3" s="1">
        <v>62189736.288175508</v>
      </c>
      <c r="ACB3" s="1">
        <v>34955646.188456163</v>
      </c>
      <c r="ACC3" s="1">
        <v>27930761.486701455</v>
      </c>
      <c r="ACD3" s="1">
        <v>54782094.954265095</v>
      </c>
      <c r="ACE3" s="1">
        <v>21441002.807752848</v>
      </c>
      <c r="ACF3" s="1">
        <v>36824229.869205132</v>
      </c>
      <c r="ACG3" s="1">
        <v>31878414.970057853</v>
      </c>
      <c r="ACH3" s="1">
        <v>55896992.110983051</v>
      </c>
      <c r="ACI3" s="1">
        <v>24016708.188153092</v>
      </c>
      <c r="ACJ3" s="1">
        <v>232226087.53887254</v>
      </c>
      <c r="ACK3" s="1">
        <v>43377977.999762923</v>
      </c>
      <c r="ACL3" s="1">
        <v>47621147.725828499</v>
      </c>
      <c r="ACM3" s="1">
        <v>73503615.560568556</v>
      </c>
      <c r="ACN3" s="1">
        <v>40396843.587184027</v>
      </c>
      <c r="ACO3" s="1">
        <v>46818995.996953242</v>
      </c>
      <c r="ACP3" s="1">
        <v>71404834.461341724</v>
      </c>
      <c r="ACQ3" s="1">
        <v>120199371.39844804</v>
      </c>
      <c r="ACR3" s="1">
        <v>124833073.60526288</v>
      </c>
      <c r="ACS3" s="1">
        <v>40467980.356361829</v>
      </c>
      <c r="ACT3" s="1">
        <v>54584849.003914267</v>
      </c>
      <c r="ACU3" s="1">
        <v>58719690.449241593</v>
      </c>
      <c r="ACV3" s="1">
        <v>61437588.237142108</v>
      </c>
      <c r="ACW3" s="1">
        <v>90168493.505632669</v>
      </c>
      <c r="ACX3" s="1">
        <v>36667862.908068277</v>
      </c>
      <c r="ACY3" s="1">
        <v>51996230.744273916</v>
      </c>
      <c r="ACZ3" s="1">
        <v>45790209.403034545</v>
      </c>
      <c r="ADA3" s="1">
        <v>31811957.855799928</v>
      </c>
      <c r="ADB3" s="1">
        <v>35937050.610096447</v>
      </c>
      <c r="ADC3" s="1">
        <v>32751390.360551108</v>
      </c>
      <c r="ADD3" s="1">
        <v>25556204.005879734</v>
      </c>
      <c r="ADE3" s="1">
        <v>25253943.317707423</v>
      </c>
      <c r="ADF3" s="1">
        <v>34197766.024755441</v>
      </c>
      <c r="ADG3" s="1">
        <v>98731950.60244979</v>
      </c>
      <c r="ADH3" s="1">
        <v>82953756.675903723</v>
      </c>
      <c r="ADI3" s="1">
        <v>27362857.693465542</v>
      </c>
      <c r="ADJ3" s="1">
        <v>26677588.986255612</v>
      </c>
      <c r="ADK3" s="1">
        <v>40721103.501629919</v>
      </c>
      <c r="ADL3" s="1">
        <v>18724634.364642754</v>
      </c>
      <c r="ADM3" s="1">
        <v>40690179.070211083</v>
      </c>
      <c r="ADN3" s="1">
        <v>28025506.441000618</v>
      </c>
      <c r="ADO3" s="1">
        <v>35689823.960141979</v>
      </c>
      <c r="ADP3" s="1">
        <v>223859390.38855174</v>
      </c>
      <c r="ADQ3" s="1">
        <v>41328922.764311977</v>
      </c>
      <c r="ADR3" s="1">
        <v>70101318.716844931</v>
      </c>
      <c r="ADS3" s="1">
        <v>98971776.040693969</v>
      </c>
      <c r="ADT3" s="1">
        <v>20480176.725594457</v>
      </c>
      <c r="ADU3" s="1">
        <v>22515666.143675361</v>
      </c>
      <c r="ADV3" s="1">
        <v>46085731.552286841</v>
      </c>
      <c r="ADW3" s="1">
        <v>24142670.245723989</v>
      </c>
      <c r="ADX3" s="1">
        <v>245720346.46166578</v>
      </c>
      <c r="ADY3" s="1">
        <v>58793041.63162373</v>
      </c>
      <c r="ADZ3" s="1">
        <v>98208789.972137198</v>
      </c>
      <c r="AEA3" s="1">
        <v>40940652.364013091</v>
      </c>
      <c r="AEB3" s="1">
        <v>26233939.812985748</v>
      </c>
      <c r="AEC3" s="1">
        <v>45583837.552949034</v>
      </c>
      <c r="AED3" s="1">
        <v>41750970.626147419</v>
      </c>
      <c r="AEE3" s="1">
        <v>41553441.633664459</v>
      </c>
      <c r="AEF3" s="1">
        <v>26330199.630525045</v>
      </c>
      <c r="AEG3" s="1">
        <v>28731797.385785565</v>
      </c>
      <c r="AEH3" s="1">
        <v>39370234.97293134</v>
      </c>
      <c r="AEI3" s="1">
        <v>70114590.247958809</v>
      </c>
      <c r="AEJ3" s="1">
        <v>34764187.040988989</v>
      </c>
      <c r="AEK3" s="1">
        <v>46196052.081526145</v>
      </c>
      <c r="AEL3" s="1">
        <v>63247835.449064679</v>
      </c>
      <c r="AEM3" s="1">
        <v>44094056.028835312</v>
      </c>
      <c r="AEN3" s="1">
        <v>37530606.475182019</v>
      </c>
      <c r="AEO3" s="1">
        <v>72439483.154906482</v>
      </c>
      <c r="AEP3" s="1">
        <v>29908130.99397089</v>
      </c>
      <c r="AEQ3" s="1">
        <v>51218083.114708297</v>
      </c>
      <c r="AER3" s="1">
        <v>223140841.73673448</v>
      </c>
      <c r="AES3" s="1">
        <v>74664447.846186474</v>
      </c>
      <c r="AET3" s="1">
        <v>59015423.734750465</v>
      </c>
      <c r="AEU3" s="1">
        <v>61063724.180146292</v>
      </c>
      <c r="AEV3" s="1">
        <v>45244112.880551934</v>
      </c>
      <c r="AEW3" s="1">
        <v>83257287.320217058</v>
      </c>
      <c r="AEX3" s="1">
        <v>47247037.353894576</v>
      </c>
      <c r="AEY3" s="1">
        <v>49637138.52525536</v>
      </c>
      <c r="AEZ3" s="1">
        <v>36450140.121073611</v>
      </c>
      <c r="AFA3" s="1">
        <v>21000948.869149253</v>
      </c>
      <c r="AFB3" s="1">
        <v>105856624.48864678</v>
      </c>
      <c r="AFC3" s="1">
        <v>120219553.25099117</v>
      </c>
      <c r="AFD3" s="1">
        <v>81775240.66729404</v>
      </c>
      <c r="AFE3" s="1">
        <v>63774601.043833807</v>
      </c>
      <c r="AFF3" s="1">
        <v>86384197.953613624</v>
      </c>
      <c r="AFG3" s="1">
        <v>82932464.776892141</v>
      </c>
      <c r="AFH3" s="1">
        <v>52974215.309660099</v>
      </c>
      <c r="AFI3" s="1">
        <v>69157800.086719885</v>
      </c>
      <c r="AFJ3" s="1">
        <v>31640336.891123686</v>
      </c>
      <c r="AFK3" s="1">
        <v>69885381.879197478</v>
      </c>
      <c r="AFL3" s="1">
        <v>34962286.424919546</v>
      </c>
      <c r="AFM3" s="1">
        <v>48914146.056001879</v>
      </c>
      <c r="AFN3" s="1">
        <v>76358609.604467511</v>
      </c>
      <c r="AFO3" s="1">
        <v>133944879.25431831</v>
      </c>
      <c r="AFP3" s="1">
        <v>80336063.978124395</v>
      </c>
      <c r="AFQ3" s="1">
        <v>58293631.15951509</v>
      </c>
      <c r="AFR3" s="1">
        <v>56007826.912935756</v>
      </c>
      <c r="AFS3" s="1">
        <v>71859780.353175834</v>
      </c>
      <c r="AFT3" s="1">
        <v>40605045.419951878</v>
      </c>
      <c r="AFU3" s="1">
        <v>26628688.203243852</v>
      </c>
      <c r="AFV3" s="1">
        <v>77345839.688622519</v>
      </c>
      <c r="AFW3" s="1">
        <v>72200688.973649144</v>
      </c>
      <c r="AFX3" s="1">
        <v>29879099.965926193</v>
      </c>
      <c r="AFY3" s="1">
        <v>75547771.645163402</v>
      </c>
      <c r="AFZ3" s="1">
        <v>37533932.922992818</v>
      </c>
      <c r="AGA3" s="1">
        <v>180854868.18034774</v>
      </c>
      <c r="AGB3" s="1">
        <v>35605085.97260116</v>
      </c>
      <c r="AGC3" s="1">
        <v>40730966.17257721</v>
      </c>
      <c r="AGD3" s="1">
        <v>38976206.206224695</v>
      </c>
      <c r="AGE3" s="1">
        <v>73367341.968270436</v>
      </c>
      <c r="AGF3" s="1">
        <v>39554978.269767031</v>
      </c>
      <c r="AGG3" s="1">
        <v>23721837.28309885</v>
      </c>
      <c r="AGH3" s="1">
        <v>39233523.127120137</v>
      </c>
      <c r="AGI3" s="1">
        <v>34960420.96081581</v>
      </c>
      <c r="AGJ3" s="1">
        <v>41241322.695591755</v>
      </c>
      <c r="AGK3" s="1">
        <v>24945481.820393216</v>
      </c>
      <c r="AGL3" s="1">
        <v>252211057.79646343</v>
      </c>
      <c r="AGM3" s="1">
        <v>84436352.341291994</v>
      </c>
      <c r="AGN3" s="1">
        <v>57000489.821166463</v>
      </c>
      <c r="AGO3" s="1">
        <v>29785193.605089609</v>
      </c>
      <c r="AGP3" s="1">
        <v>75704564.339752972</v>
      </c>
      <c r="AGQ3" s="1">
        <v>56353982.898456313</v>
      </c>
      <c r="AGR3" s="1">
        <v>40080483.129362807</v>
      </c>
      <c r="AGS3" s="1">
        <v>27281402.583187975</v>
      </c>
      <c r="AGT3" s="1">
        <v>364123175.71921402</v>
      </c>
      <c r="AGU3" s="1">
        <v>211245255.03025422</v>
      </c>
      <c r="AGV3" s="1">
        <v>50389577.69938118</v>
      </c>
      <c r="AGW3" s="1">
        <v>95974927.68793188</v>
      </c>
      <c r="AGX3" s="1">
        <v>92189686.966353133</v>
      </c>
      <c r="AGY3" s="1">
        <v>93009642.917501464</v>
      </c>
      <c r="AGZ3" s="1">
        <v>68560942.226814151</v>
      </c>
      <c r="AHA3" s="1">
        <v>60795232.171723351</v>
      </c>
      <c r="AHB3" s="1">
        <v>25663147.945143815</v>
      </c>
      <c r="AHC3" s="1">
        <v>52428155.755080909</v>
      </c>
      <c r="AHD3" s="1">
        <v>71890922.544917464</v>
      </c>
      <c r="AHE3" s="1">
        <v>17230420.620530486</v>
      </c>
      <c r="AHF3" s="1">
        <v>34830497.014110655</v>
      </c>
      <c r="AHG3" s="1">
        <v>41216454.961988971</v>
      </c>
      <c r="AHH3" s="1">
        <v>33756090.316550203</v>
      </c>
      <c r="AHI3" s="1">
        <v>42195183.80101984</v>
      </c>
      <c r="AHJ3" s="1">
        <v>35115631.732365049</v>
      </c>
      <c r="AHK3" s="1">
        <v>122260300.02141367</v>
      </c>
      <c r="AHL3" s="1">
        <v>37028536.11846751</v>
      </c>
      <c r="AHM3" s="1">
        <v>42198618.553875796</v>
      </c>
      <c r="AHN3" s="1">
        <v>39873165.037606016</v>
      </c>
      <c r="AHO3" s="1">
        <v>78926924.787121132</v>
      </c>
      <c r="AHP3" s="1">
        <v>40673117.51225622</v>
      </c>
      <c r="AHQ3" s="1">
        <v>19673713.773953509</v>
      </c>
      <c r="AHR3" s="1">
        <v>53670800605.182472</v>
      </c>
    </row>
    <row r="4" spans="1:902">
      <c r="A4" s="3" t="s">
        <v>1805</v>
      </c>
      <c r="B4" s="1">
        <v>141988166.93521845</v>
      </c>
      <c r="C4" s="1">
        <v>26687801.265326541</v>
      </c>
      <c r="D4" s="1">
        <v>5354591.8635459738</v>
      </c>
      <c r="E4" s="1">
        <v>5008717.4443381727</v>
      </c>
      <c r="F4" s="1">
        <v>5990351.3592423676</v>
      </c>
      <c r="G4" s="1">
        <v>4239925.8662976148</v>
      </c>
      <c r="H4" s="1">
        <v>2063373.3052340799</v>
      </c>
      <c r="I4" s="1">
        <v>30379331.47974392</v>
      </c>
      <c r="J4" s="1">
        <v>4453624.4598008515</v>
      </c>
      <c r="K4" s="1">
        <v>4624316.7052746098</v>
      </c>
      <c r="L4" s="1">
        <v>42028712.310155787</v>
      </c>
      <c r="M4" s="1">
        <v>5078942.9743996756</v>
      </c>
      <c r="N4" s="1">
        <v>17389907.900079809</v>
      </c>
      <c r="O4" s="1">
        <v>7818661.7351038577</v>
      </c>
      <c r="P4" s="1">
        <v>3207115.2257694295</v>
      </c>
      <c r="Q4" s="1">
        <v>3913772.4864586107</v>
      </c>
      <c r="R4" s="1">
        <v>2411655.8131528613</v>
      </c>
      <c r="S4" s="1">
        <v>9945548.0892449375</v>
      </c>
      <c r="T4" s="1">
        <v>1972232.9291970637</v>
      </c>
      <c r="U4" s="1">
        <v>2961166.1608416862</v>
      </c>
      <c r="V4" s="1">
        <v>2696232.1938123498</v>
      </c>
      <c r="W4" s="1">
        <v>3143695.9598258776</v>
      </c>
      <c r="X4" s="1">
        <v>1950289.5332808467</v>
      </c>
      <c r="Y4" s="1">
        <v>1336617.215094323</v>
      </c>
      <c r="Z4" s="1">
        <v>194852006.83366922</v>
      </c>
      <c r="AA4" s="1">
        <v>8050565.5529134469</v>
      </c>
      <c r="AB4" s="1">
        <v>24763033.229046404</v>
      </c>
      <c r="AC4" s="1">
        <v>5505609.5883045457</v>
      </c>
      <c r="AD4" s="1">
        <v>23631225.906990912</v>
      </c>
      <c r="AE4" s="1">
        <v>6906782.5299506355</v>
      </c>
      <c r="AF4" s="1">
        <v>8909555.6872343719</v>
      </c>
      <c r="AG4" s="1">
        <v>4018652.4768343628</v>
      </c>
      <c r="AH4" s="1">
        <v>6270142.029865359</v>
      </c>
      <c r="AI4" s="1">
        <v>6898801.6968224542</v>
      </c>
      <c r="AJ4" s="1">
        <v>3614339.9664254356</v>
      </c>
      <c r="AK4" s="1">
        <v>7195863.2012010356</v>
      </c>
      <c r="AL4" s="1">
        <v>1428674.178127191</v>
      </c>
      <c r="AM4" s="1">
        <v>5125720.0866749231</v>
      </c>
      <c r="AN4" s="1">
        <v>3386685.8319470785</v>
      </c>
      <c r="AO4" s="1">
        <v>24325723.257809315</v>
      </c>
      <c r="AP4" s="1">
        <v>20131160.634359308</v>
      </c>
      <c r="AQ4" s="1">
        <v>13069267.201132111</v>
      </c>
      <c r="AR4" s="1">
        <v>112083383.21345121</v>
      </c>
      <c r="AS4" s="1">
        <v>19934132.38890576</v>
      </c>
      <c r="AT4" s="1">
        <v>7069370.6862634942</v>
      </c>
      <c r="AU4" s="1">
        <v>14574514.164985275</v>
      </c>
      <c r="AV4" s="1">
        <v>8646794.6040294711</v>
      </c>
      <c r="AW4" s="1">
        <v>4052942.6198652149</v>
      </c>
      <c r="AX4" s="1">
        <v>7764271.6010844391</v>
      </c>
      <c r="AY4" s="1">
        <v>9831840.3716640435</v>
      </c>
      <c r="AZ4" s="1">
        <v>39947575.358521231</v>
      </c>
      <c r="BA4" s="1">
        <v>3380920.5947968448</v>
      </c>
      <c r="BB4" s="1">
        <v>7783518.3034379156</v>
      </c>
      <c r="BC4" s="1">
        <v>16133941.842431564</v>
      </c>
      <c r="BD4" s="1">
        <v>5056746.8885701234</v>
      </c>
      <c r="BE4" s="1">
        <v>3142459.4475415475</v>
      </c>
      <c r="BF4" s="1">
        <v>1928758.4536462149</v>
      </c>
      <c r="BG4" s="1">
        <v>102540858.89862837</v>
      </c>
      <c r="BH4" s="1">
        <v>2739794.7564778132</v>
      </c>
      <c r="BI4" s="1">
        <v>3727139.5668424009</v>
      </c>
      <c r="BJ4" s="1">
        <v>6371634.1132360352</v>
      </c>
      <c r="BK4" s="1">
        <v>14163840.794253021</v>
      </c>
      <c r="BL4" s="1">
        <v>10327167.945865771</v>
      </c>
      <c r="BM4" s="1">
        <v>4603912.3849055897</v>
      </c>
      <c r="BN4" s="1">
        <v>8593064.262758648</v>
      </c>
      <c r="BO4" s="1">
        <v>3391994.0348711093</v>
      </c>
      <c r="BP4" s="1">
        <v>2442133.4016969451</v>
      </c>
      <c r="BQ4" s="1">
        <v>1766159.5967609072</v>
      </c>
      <c r="BR4" s="1">
        <v>1763588.8892312392</v>
      </c>
      <c r="BS4" s="1">
        <v>42731393.788580142</v>
      </c>
      <c r="BT4" s="1">
        <v>543894.6628451366</v>
      </c>
      <c r="BU4" s="1">
        <v>5201169.9875235157</v>
      </c>
      <c r="BV4" s="1">
        <v>92644228.065362453</v>
      </c>
      <c r="BW4" s="1">
        <v>48725264.160255849</v>
      </c>
      <c r="BX4" s="1">
        <v>5747665.9331165552</v>
      </c>
      <c r="BY4" s="1">
        <v>7538102.8185796831</v>
      </c>
      <c r="BZ4" s="1">
        <v>9309713.0894546881</v>
      </c>
      <c r="CA4" s="1">
        <v>6571783.2255195351</v>
      </c>
      <c r="CB4" s="1">
        <v>8606873.5184144191</v>
      </c>
      <c r="CC4" s="1">
        <v>190932.80622758044</v>
      </c>
      <c r="CD4" s="1">
        <v>734478.25572072389</v>
      </c>
      <c r="CE4" s="1">
        <v>185193240.09464306</v>
      </c>
      <c r="CF4" s="1">
        <v>3826819.6711449637</v>
      </c>
      <c r="CG4" s="1">
        <v>15358453.777860356</v>
      </c>
      <c r="CH4" s="1">
        <v>3511640.8329488956</v>
      </c>
      <c r="CI4" s="1">
        <v>5130840.6214995049</v>
      </c>
      <c r="CJ4" s="1">
        <v>8442113.6407621466</v>
      </c>
      <c r="CK4" s="1">
        <v>4575277.9612575611</v>
      </c>
      <c r="CL4" s="1">
        <v>9575099.3781775162</v>
      </c>
      <c r="CM4" s="1">
        <v>4975466.2436531922</v>
      </c>
      <c r="CN4" s="1">
        <v>5062569.6393829873</v>
      </c>
      <c r="CO4" s="1">
        <v>2370878.5406151498</v>
      </c>
      <c r="CP4" s="1">
        <v>9404320.0277615953</v>
      </c>
      <c r="CQ4" s="1">
        <v>3657254.1286637168</v>
      </c>
      <c r="CR4" s="1">
        <v>66169891.541791365</v>
      </c>
      <c r="CS4" s="1">
        <v>2715242.1209736532</v>
      </c>
      <c r="CT4" s="1">
        <v>5860194.3736577965</v>
      </c>
      <c r="CU4" s="1">
        <v>10501484.672870938</v>
      </c>
      <c r="CV4" s="1">
        <v>3117625.6212604363</v>
      </c>
      <c r="CW4" s="1">
        <v>11184638.840358838</v>
      </c>
      <c r="CX4" s="1">
        <v>3849103.6526827244</v>
      </c>
      <c r="CY4" s="1">
        <v>3283166.3145305705</v>
      </c>
      <c r="CZ4" s="1">
        <v>68193209.165531144</v>
      </c>
      <c r="DA4" s="1">
        <v>5051178.8931395607</v>
      </c>
      <c r="DB4" s="1">
        <v>25636960.489015762</v>
      </c>
      <c r="DC4" s="1">
        <v>13370210.61119123</v>
      </c>
      <c r="DD4" s="1">
        <v>4636702.8999526836</v>
      </c>
      <c r="DE4" s="1">
        <v>10708567.456834169</v>
      </c>
      <c r="DF4" s="1">
        <v>6145342.7994160075</v>
      </c>
      <c r="DG4" s="1">
        <v>1402171.167173123</v>
      </c>
      <c r="DH4" s="1">
        <v>4161933.8691421207</v>
      </c>
      <c r="DI4" s="1">
        <v>4045936.6735682348</v>
      </c>
      <c r="DJ4" s="1">
        <v>20996290.268974785</v>
      </c>
      <c r="DK4" s="1">
        <v>61465110.093419068</v>
      </c>
      <c r="DL4" s="1">
        <v>88809383.930935845</v>
      </c>
      <c r="DM4" s="1">
        <v>13884993.749942021</v>
      </c>
      <c r="DN4" s="1">
        <v>8935021.4404046796</v>
      </c>
      <c r="DO4" s="1">
        <v>12318879.28594722</v>
      </c>
      <c r="DP4" s="1">
        <v>5012749.2049756236</v>
      </c>
      <c r="DQ4" s="1">
        <v>3266615.5667315922</v>
      </c>
      <c r="DR4" s="1">
        <v>8756407.2127785031</v>
      </c>
      <c r="DS4" s="1">
        <v>3050105.7437067851</v>
      </c>
      <c r="DT4" s="1">
        <v>253691823.27412221</v>
      </c>
      <c r="DU4" s="1">
        <v>9677302.7800375652</v>
      </c>
      <c r="DV4" s="1">
        <v>5060224.0057652332</v>
      </c>
      <c r="DW4" s="1">
        <v>23158562.990895338</v>
      </c>
      <c r="DX4" s="1">
        <v>11052719.968089215</v>
      </c>
      <c r="DY4" s="1">
        <v>13606655.531907715</v>
      </c>
      <c r="DZ4" s="1">
        <v>15126397.523517173</v>
      </c>
      <c r="EA4" s="1">
        <v>4816739.2721429206</v>
      </c>
      <c r="EB4" s="1">
        <v>14067242.585266069</v>
      </c>
      <c r="EC4" s="1">
        <v>57260980.920226075</v>
      </c>
      <c r="ED4" s="1">
        <v>45021644.895813636</v>
      </c>
      <c r="EE4" s="1">
        <v>5977085.0725310575</v>
      </c>
      <c r="EF4" s="1">
        <v>6441177.861544136</v>
      </c>
      <c r="EG4" s="1">
        <v>8284975.3678629212</v>
      </c>
      <c r="EH4" s="1">
        <v>7711126.4738816386</v>
      </c>
      <c r="EI4" s="1">
        <v>16995754.05747008</v>
      </c>
      <c r="EJ4" s="1">
        <v>6893750.6043612147</v>
      </c>
      <c r="EK4" s="1">
        <v>7956356.8835264472</v>
      </c>
      <c r="EL4" s="1">
        <v>167639276.6274817</v>
      </c>
      <c r="EM4" s="1">
        <v>9996957.8078738637</v>
      </c>
      <c r="EN4" s="1">
        <v>5279745.7735539619</v>
      </c>
      <c r="EO4" s="1">
        <v>9354757.088837048</v>
      </c>
      <c r="EP4" s="1">
        <v>7649070.3991413126</v>
      </c>
      <c r="EQ4" s="1">
        <v>4786562.5036542788</v>
      </c>
      <c r="ER4" s="1">
        <v>9466026.9492273349</v>
      </c>
      <c r="ES4" s="1">
        <v>20334232.908497736</v>
      </c>
      <c r="ET4" s="1">
        <v>5224272.4733674275</v>
      </c>
      <c r="EU4" s="1">
        <v>64330911.773675509</v>
      </c>
      <c r="EV4" s="1">
        <v>3405419.0211139503</v>
      </c>
      <c r="EW4" s="1">
        <v>4797926.0653949687</v>
      </c>
      <c r="EX4" s="1">
        <v>5767109.5883888239</v>
      </c>
      <c r="EY4" s="1">
        <v>5772262.092139733</v>
      </c>
      <c r="EZ4" s="1">
        <v>8545255.2759818472</v>
      </c>
      <c r="FA4" s="1">
        <v>9485826.4534390047</v>
      </c>
      <c r="FB4" s="1">
        <v>6428451.2708041649</v>
      </c>
      <c r="FC4" s="1">
        <v>5149448.4291080544</v>
      </c>
      <c r="FD4" s="1">
        <v>2589259.5231637768</v>
      </c>
      <c r="FE4" s="1">
        <v>5758517.2378660068</v>
      </c>
      <c r="FF4" s="1">
        <v>1837701.397940913</v>
      </c>
      <c r="FG4" s="1">
        <v>49074487.090033166</v>
      </c>
      <c r="FH4" s="1">
        <v>5965700.2553995885</v>
      </c>
      <c r="FI4" s="1">
        <v>8875248.7729809657</v>
      </c>
      <c r="FJ4" s="1">
        <v>8684144.1740693804</v>
      </c>
      <c r="FK4" s="1">
        <v>11605335.530415015</v>
      </c>
      <c r="FL4" s="1">
        <v>6807587.8610568903</v>
      </c>
      <c r="FM4" s="1">
        <v>2470372.0515463189</v>
      </c>
      <c r="FN4" s="1">
        <v>750718.24776522769</v>
      </c>
      <c r="FO4" s="1">
        <v>134291159.84225482</v>
      </c>
      <c r="FP4" s="1">
        <v>13863499.898581324</v>
      </c>
      <c r="FQ4" s="1">
        <v>9475547.526425153</v>
      </c>
      <c r="FR4" s="1">
        <v>5453695.4606596483</v>
      </c>
      <c r="FS4" s="1">
        <v>8957511.0264324993</v>
      </c>
      <c r="FT4" s="1">
        <v>8374393.3762453394</v>
      </c>
      <c r="FU4" s="1">
        <v>13358671.084634103</v>
      </c>
      <c r="FV4" s="1">
        <v>9457005.5180913415</v>
      </c>
      <c r="FW4" s="1">
        <v>4868243.6201052982</v>
      </c>
      <c r="FX4" s="1">
        <v>11550772.221618384</v>
      </c>
      <c r="FY4" s="1">
        <v>11583253.342926621</v>
      </c>
      <c r="FZ4" s="1">
        <v>5584945.1453087293</v>
      </c>
      <c r="GA4" s="1">
        <v>2000014.8974524445</v>
      </c>
      <c r="GB4" s="1">
        <v>1208133.6165150062</v>
      </c>
      <c r="GC4" s="1">
        <v>105762961.99001279</v>
      </c>
      <c r="GD4" s="1">
        <v>3512915.4755532863</v>
      </c>
      <c r="GE4" s="1">
        <v>4386714.5092361271</v>
      </c>
      <c r="GF4" s="1">
        <v>26348899.822210193</v>
      </c>
      <c r="GG4" s="1">
        <v>9666802.3533584103</v>
      </c>
      <c r="GH4" s="1">
        <v>8475799.4747030158</v>
      </c>
      <c r="GI4" s="1">
        <v>7524598.3552572094</v>
      </c>
      <c r="GJ4" s="1">
        <v>22371030.00109065</v>
      </c>
      <c r="GK4" s="1">
        <v>3201812.393757707</v>
      </c>
      <c r="GL4" s="1">
        <v>2292961.2051365539</v>
      </c>
      <c r="GM4" s="1">
        <v>1322002.326603804</v>
      </c>
      <c r="GN4" s="1">
        <v>1988059.6482446755</v>
      </c>
      <c r="GO4" s="1">
        <v>66311496.102238424</v>
      </c>
      <c r="GP4" s="1">
        <v>35722677.862975791</v>
      </c>
      <c r="GQ4" s="1">
        <v>8847604.3289421182</v>
      </c>
      <c r="GR4" s="1">
        <v>28506513.990950707</v>
      </c>
      <c r="GS4" s="1">
        <v>8482585.5351813734</v>
      </c>
      <c r="GT4" s="1">
        <v>7341369.4605037402</v>
      </c>
      <c r="GU4" s="1">
        <v>7065433.1369404541</v>
      </c>
      <c r="GV4" s="1">
        <v>2919645.5009312616</v>
      </c>
      <c r="GW4" s="1">
        <v>56442444.351587251</v>
      </c>
      <c r="GX4" s="1">
        <v>25251283.347288903</v>
      </c>
      <c r="GY4" s="1">
        <v>15447462.925663354</v>
      </c>
      <c r="GZ4" s="1">
        <v>11096286.105609883</v>
      </c>
      <c r="HA4" s="1">
        <v>239769445.29817164</v>
      </c>
      <c r="HB4" s="1">
        <v>22987071.827743236</v>
      </c>
      <c r="HC4" s="1">
        <v>14344124.254568951</v>
      </c>
      <c r="HD4" s="1">
        <v>10934432.197758855</v>
      </c>
      <c r="HE4" s="1">
        <v>8859684.6037747655</v>
      </c>
      <c r="HF4" s="1">
        <v>37293025.120015495</v>
      </c>
      <c r="HG4" s="1">
        <v>2705371.2317160717</v>
      </c>
      <c r="HH4" s="1">
        <v>37885573.127366811</v>
      </c>
      <c r="HI4" s="1">
        <v>3904022.2677824171</v>
      </c>
      <c r="HJ4" s="1">
        <v>5363675.4204011522</v>
      </c>
      <c r="HK4" s="1">
        <v>4588121.704737193</v>
      </c>
      <c r="HL4" s="1">
        <v>4021931.0839181161</v>
      </c>
      <c r="HM4" s="1">
        <v>5247562.7704568049</v>
      </c>
      <c r="HN4" s="1">
        <v>6913148.0386499753</v>
      </c>
      <c r="HO4" s="1">
        <v>1763781.3902036161</v>
      </c>
      <c r="HP4" s="1">
        <v>125627077.72260031</v>
      </c>
      <c r="HQ4" s="1">
        <v>28588400.038499188</v>
      </c>
      <c r="HR4" s="1">
        <v>6595356.1664415505</v>
      </c>
      <c r="HS4" s="1">
        <v>4458574.3319732891</v>
      </c>
      <c r="HT4" s="1">
        <v>5190820.3993534138</v>
      </c>
      <c r="HU4" s="1">
        <v>6102126.8030206366</v>
      </c>
      <c r="HV4" s="1">
        <v>7365303.393121508</v>
      </c>
      <c r="HW4" s="1">
        <v>6279507.5407192027</v>
      </c>
      <c r="HX4" s="1">
        <v>5880623.1815522527</v>
      </c>
      <c r="HY4" s="1">
        <v>4485404.5180692915</v>
      </c>
      <c r="HZ4" s="1">
        <v>4482026.4306610823</v>
      </c>
      <c r="IA4" s="1">
        <v>5789141.9413600061</v>
      </c>
      <c r="IB4" s="1">
        <v>2697621.7488079001</v>
      </c>
      <c r="IC4" s="1">
        <v>8399004.8732344657</v>
      </c>
      <c r="ID4" s="1">
        <v>7271704.4110412123</v>
      </c>
      <c r="IE4" s="1">
        <v>8276384.2351985574</v>
      </c>
      <c r="IF4" s="1">
        <v>122167119.89445546</v>
      </c>
      <c r="IG4" s="1">
        <v>43003247.188612334</v>
      </c>
      <c r="IH4" s="1">
        <v>5324436.3435246106</v>
      </c>
      <c r="II4" s="1">
        <v>9918461.8745011017</v>
      </c>
      <c r="IJ4" s="1">
        <v>16772043.688077085</v>
      </c>
      <c r="IK4" s="1">
        <v>11385934.83330361</v>
      </c>
      <c r="IL4" s="1">
        <v>3400265.7228791774</v>
      </c>
      <c r="IM4" s="1">
        <v>2687421.3961617472</v>
      </c>
      <c r="IN4" s="1">
        <v>2554280.679997257</v>
      </c>
      <c r="IO4" s="1">
        <v>3667004.2169844341</v>
      </c>
      <c r="IP4" s="1">
        <v>4325483.7510549361</v>
      </c>
      <c r="IQ4" s="1">
        <v>136653172.10581058</v>
      </c>
      <c r="IR4" s="1">
        <v>41527966.959722444</v>
      </c>
      <c r="IS4" s="1">
        <v>12813872.291016456</v>
      </c>
      <c r="IT4" s="1">
        <v>5489390.4361363677</v>
      </c>
      <c r="IU4" s="1">
        <v>4306959.8076602546</v>
      </c>
      <c r="IV4" s="1">
        <v>5060486.3822354702</v>
      </c>
      <c r="IW4" s="1">
        <v>8105120.3102354277</v>
      </c>
      <c r="IX4" s="1">
        <v>4495816.8337249849</v>
      </c>
      <c r="IY4" s="1">
        <v>13967671.73364434</v>
      </c>
      <c r="IZ4" s="1">
        <v>15668989.86702681</v>
      </c>
      <c r="JA4" s="1">
        <v>3981404.4971355358</v>
      </c>
      <c r="JB4" s="1">
        <v>3911415.8493186589</v>
      </c>
      <c r="JC4" s="1">
        <v>82575603.532765284</v>
      </c>
      <c r="JD4" s="1">
        <v>30801152.776264701</v>
      </c>
      <c r="JE4" s="1">
        <v>5929258.1773744524</v>
      </c>
      <c r="JF4" s="1">
        <v>4329063.0693341708</v>
      </c>
      <c r="JG4" s="1">
        <v>8688532.8965004478</v>
      </c>
      <c r="JH4" s="1">
        <v>6460448.9698694404</v>
      </c>
      <c r="JI4" s="1">
        <v>60244592.046675399</v>
      </c>
      <c r="JJ4" s="1">
        <v>8714232.5046968032</v>
      </c>
      <c r="JK4" s="1">
        <v>9058659.2858665083</v>
      </c>
      <c r="JL4" s="1">
        <v>14363585.611164417</v>
      </c>
      <c r="JM4" s="1">
        <v>5321246.3921054024</v>
      </c>
      <c r="JN4" s="1">
        <v>16833884.325939611</v>
      </c>
      <c r="JO4" s="1">
        <v>5588825.4031869778</v>
      </c>
      <c r="JP4" s="1">
        <v>105834334.07863857</v>
      </c>
      <c r="JQ4" s="1">
        <v>8268282.8225717135</v>
      </c>
      <c r="JR4" s="1">
        <v>6750917.0726871891</v>
      </c>
      <c r="JS4" s="1">
        <v>18097660.913660847</v>
      </c>
      <c r="JT4" s="1">
        <v>27636125.195355427</v>
      </c>
      <c r="JU4" s="1">
        <v>28149970.80432383</v>
      </c>
      <c r="JV4" s="1">
        <v>6488092.2719301647</v>
      </c>
      <c r="JW4" s="1">
        <v>6220998.986641949</v>
      </c>
      <c r="JX4" s="1">
        <v>145619791.71456933</v>
      </c>
      <c r="JY4" s="1">
        <v>28332570.162958615</v>
      </c>
      <c r="JZ4" s="1">
        <v>8857516.4816731792</v>
      </c>
      <c r="KA4" s="1">
        <v>3243732.654292909</v>
      </c>
      <c r="KB4" s="1">
        <v>12654148.315806452</v>
      </c>
      <c r="KC4" s="1">
        <v>4123604.802914551</v>
      </c>
      <c r="KD4" s="1">
        <v>37005394.646504983</v>
      </c>
      <c r="KE4" s="1">
        <v>10068105.151940696</v>
      </c>
      <c r="KF4" s="1">
        <v>2707867.8007817939</v>
      </c>
      <c r="KG4" s="1">
        <v>14571230.542410122</v>
      </c>
      <c r="KH4" s="1">
        <v>1858838.8715593955</v>
      </c>
      <c r="KI4" s="1">
        <v>12254808.256754277</v>
      </c>
      <c r="KJ4" s="1">
        <v>4124476.0748132002</v>
      </c>
      <c r="KK4" s="1">
        <v>1895430.9448022428</v>
      </c>
      <c r="KL4" s="1">
        <v>5005431.0522757852</v>
      </c>
      <c r="KM4" s="1">
        <v>116181197.20398124</v>
      </c>
      <c r="KN4" s="1">
        <v>9256821.7184845153</v>
      </c>
      <c r="KO4" s="1">
        <v>6150414.6033359291</v>
      </c>
      <c r="KP4" s="1">
        <v>12543754.664979281</v>
      </c>
      <c r="KQ4" s="1">
        <v>23598835.006154425</v>
      </c>
      <c r="KR4" s="1">
        <v>4794133.3773105731</v>
      </c>
      <c r="KS4" s="1">
        <v>21464686.729177866</v>
      </c>
      <c r="KT4" s="1">
        <v>5983057.971908466</v>
      </c>
      <c r="KU4" s="1">
        <v>7327419.2869353639</v>
      </c>
      <c r="KV4" s="1">
        <v>41068415.871357888</v>
      </c>
      <c r="KW4" s="1">
        <v>7936131.5871626427</v>
      </c>
      <c r="KX4" s="1">
        <v>4212960.8717601541</v>
      </c>
      <c r="KY4" s="1">
        <v>14398947.231481817</v>
      </c>
      <c r="KZ4" s="1">
        <v>4514722.8235191302</v>
      </c>
      <c r="LA4" s="1">
        <v>12043050.12860023</v>
      </c>
      <c r="LB4" s="1">
        <v>88556513.290448025</v>
      </c>
      <c r="LC4" s="1">
        <v>10136026.984155372</v>
      </c>
      <c r="LD4" s="1">
        <v>365437380.50477821</v>
      </c>
      <c r="LE4" s="1">
        <v>27656292.808529761</v>
      </c>
      <c r="LF4" s="1">
        <v>37754460.714838222</v>
      </c>
      <c r="LG4" s="1">
        <v>37905403.282062441</v>
      </c>
      <c r="LH4" s="1">
        <v>10403599.561700609</v>
      </c>
      <c r="LI4" s="1">
        <v>8865553.3917529732</v>
      </c>
      <c r="LJ4" s="1">
        <v>6787253.3231552998</v>
      </c>
      <c r="LK4" s="1">
        <v>7996171.666264453</v>
      </c>
      <c r="LL4" s="1">
        <v>17762526.957076821</v>
      </c>
      <c r="LM4" s="1">
        <v>11879720.329776343</v>
      </c>
      <c r="LN4" s="1">
        <v>3216123.027074744</v>
      </c>
      <c r="LO4" s="1">
        <v>65185235.787977673</v>
      </c>
      <c r="LP4" s="1">
        <v>14982289.806827964</v>
      </c>
      <c r="LQ4" s="1">
        <v>10674458.588850146</v>
      </c>
      <c r="LR4" s="1">
        <v>60607696.570199795</v>
      </c>
      <c r="LS4" s="1">
        <v>36405658.970704302</v>
      </c>
      <c r="LT4" s="1">
        <v>175743817.56844094</v>
      </c>
      <c r="LU4" s="1">
        <v>35285561.801718906</v>
      </c>
      <c r="LV4" s="1">
        <v>23287232.457660347</v>
      </c>
      <c r="LW4" s="1">
        <v>10647811.349714953</v>
      </c>
      <c r="LX4" s="1">
        <v>20727913.52474777</v>
      </c>
      <c r="LY4" s="1">
        <v>16796969.8121912</v>
      </c>
      <c r="LZ4" s="1">
        <v>20387886.372084331</v>
      </c>
      <c r="MA4" s="1">
        <v>40236292.695074826</v>
      </c>
      <c r="MB4" s="1">
        <v>19948692.564342346</v>
      </c>
      <c r="MC4" s="1">
        <v>4670798.4918312142</v>
      </c>
      <c r="MD4" s="1">
        <v>154394321.91742364</v>
      </c>
      <c r="ME4" s="1">
        <v>12187168.192014327</v>
      </c>
      <c r="MF4" s="1">
        <v>5980688.9920192547</v>
      </c>
      <c r="MG4" s="1">
        <v>3179769.6254376988</v>
      </c>
      <c r="MH4" s="1">
        <v>3795744.269223426</v>
      </c>
      <c r="MI4" s="1">
        <v>8143581.5076251402</v>
      </c>
      <c r="MJ4" s="1">
        <v>6417405.8037711913</v>
      </c>
      <c r="MK4" s="1">
        <v>8353582.0120138079</v>
      </c>
      <c r="ML4" s="1">
        <v>7588434.6836323431</v>
      </c>
      <c r="MM4" s="1">
        <v>2640920.7033013594</v>
      </c>
      <c r="MN4" s="1">
        <v>4841785.0411747349</v>
      </c>
      <c r="MO4" s="1">
        <v>5041720.4897181336</v>
      </c>
      <c r="MP4" s="1">
        <v>78898648.099577755</v>
      </c>
      <c r="MQ4" s="1">
        <v>2716559.1878200546</v>
      </c>
      <c r="MR4" s="1">
        <v>9889544.8963144589</v>
      </c>
      <c r="MS4" s="1">
        <v>5007976.1383277308</v>
      </c>
      <c r="MT4" s="1">
        <v>4660148.3337641135</v>
      </c>
      <c r="MU4" s="1">
        <v>20368747.721901454</v>
      </c>
      <c r="MV4" s="1">
        <v>16223730.433965523</v>
      </c>
      <c r="MW4" s="1">
        <v>5061389.5134265004</v>
      </c>
      <c r="MX4" s="1">
        <v>4368108.1042175153</v>
      </c>
      <c r="MY4" s="1">
        <v>2639960.7998043401</v>
      </c>
      <c r="MZ4" s="1">
        <v>1644237.8430506892</v>
      </c>
      <c r="NA4" s="1">
        <v>235114027.21980336</v>
      </c>
      <c r="NB4" s="1">
        <v>9858920.6517363898</v>
      </c>
      <c r="NC4" s="1">
        <v>2935886.5576937231</v>
      </c>
      <c r="ND4" s="1">
        <v>22011497.71356079</v>
      </c>
      <c r="NE4" s="1">
        <v>3824049.7166907131</v>
      </c>
      <c r="NF4" s="1">
        <v>7843071.3669862226</v>
      </c>
      <c r="NG4" s="1">
        <v>24793519.924531456</v>
      </c>
      <c r="NH4" s="1">
        <v>7465293.8304450586</v>
      </c>
      <c r="NI4" s="1">
        <v>2065286.4285126298</v>
      </c>
      <c r="NJ4" s="1">
        <v>6612872.3457196355</v>
      </c>
      <c r="NK4" s="1">
        <v>4149253.854001415</v>
      </c>
      <c r="NL4" s="1">
        <v>4391930.3867817903</v>
      </c>
      <c r="NM4" s="1">
        <v>50531717.044810206</v>
      </c>
      <c r="NN4" s="1">
        <v>8460944.2552956492</v>
      </c>
      <c r="NO4" s="1">
        <v>6022527.03479541</v>
      </c>
      <c r="NP4" s="1">
        <v>5877653.030502094</v>
      </c>
      <c r="NQ4" s="1">
        <v>13436222.909374908</v>
      </c>
      <c r="NR4" s="1">
        <v>2056229.4731985994</v>
      </c>
      <c r="NS4" s="1">
        <v>1536148.3148912895</v>
      </c>
      <c r="NT4" s="1">
        <v>116502129.03118499</v>
      </c>
      <c r="NU4" s="1">
        <v>16039348.240601378</v>
      </c>
      <c r="NV4" s="1">
        <v>2362248.3066071342</v>
      </c>
      <c r="NW4" s="1">
        <v>3082644.0147544662</v>
      </c>
      <c r="NX4" s="1">
        <v>5924717.7907427577</v>
      </c>
      <c r="NY4" s="1">
        <v>4026878.5211047805</v>
      </c>
      <c r="NZ4" s="1">
        <v>4412978.0413918504</v>
      </c>
      <c r="OA4" s="1">
        <v>102691662.44188742</v>
      </c>
      <c r="OB4" s="1">
        <v>5301448.8210574882</v>
      </c>
      <c r="OC4" s="1">
        <v>3518625.611580132</v>
      </c>
      <c r="OD4" s="1">
        <v>14141099.98574518</v>
      </c>
      <c r="OE4" s="1">
        <v>12180454.925733881</v>
      </c>
      <c r="OF4" s="1">
        <v>6128672.7758351015</v>
      </c>
      <c r="OG4" s="1">
        <v>3022246.1367691443</v>
      </c>
      <c r="OH4" s="1">
        <v>2004958.7278308608</v>
      </c>
      <c r="OI4" s="1">
        <v>887873.24134429137</v>
      </c>
      <c r="OJ4" s="1">
        <v>73972702.858702004</v>
      </c>
      <c r="OK4" s="1">
        <v>10740993.182831429</v>
      </c>
      <c r="OL4" s="1">
        <v>11750898.795374786</v>
      </c>
      <c r="OM4" s="1">
        <v>4388522.8181118704</v>
      </c>
      <c r="ON4" s="1">
        <v>4681100.1965027321</v>
      </c>
      <c r="OO4" s="1">
        <v>1250896.8687918149</v>
      </c>
      <c r="OP4" s="1">
        <v>39228877.70269461</v>
      </c>
      <c r="OQ4" s="1">
        <v>2243366.5616048896</v>
      </c>
      <c r="OR4" s="1">
        <v>3412819.148076707</v>
      </c>
      <c r="OS4" s="1">
        <v>4776891.1581149176</v>
      </c>
      <c r="OT4" s="1">
        <v>6516205.3831091849</v>
      </c>
      <c r="OU4" s="1">
        <v>20595480.179449618</v>
      </c>
      <c r="OV4" s="1">
        <v>2659222.2012272952</v>
      </c>
      <c r="OW4" s="1">
        <v>1299023.4733054922</v>
      </c>
      <c r="OX4" s="1">
        <v>2022939.196417839</v>
      </c>
      <c r="OY4" s="1">
        <v>65108359.173986405</v>
      </c>
      <c r="OZ4" s="1">
        <v>2905729.9318692009</v>
      </c>
      <c r="PA4" s="1">
        <v>34038503.350273468</v>
      </c>
      <c r="PB4" s="1">
        <v>5210943.5448371097</v>
      </c>
      <c r="PC4" s="1">
        <v>19712432.291055519</v>
      </c>
      <c r="PD4" s="1">
        <v>20547078.225701194</v>
      </c>
      <c r="PE4" s="1">
        <v>3922467.8977048281</v>
      </c>
      <c r="PF4" s="1">
        <v>3813345.5466773259</v>
      </c>
      <c r="PG4" s="1">
        <v>12447336.969380854</v>
      </c>
      <c r="PH4" s="1">
        <v>6759882.6577651286</v>
      </c>
      <c r="PI4" s="1">
        <v>12050496.026390562</v>
      </c>
      <c r="PJ4" s="1">
        <v>30520341.553160179</v>
      </c>
      <c r="PK4" s="1">
        <v>5437152.3290038463</v>
      </c>
      <c r="PL4" s="1">
        <v>30144615.952972788</v>
      </c>
      <c r="PM4" s="1">
        <v>3112604.8807885791</v>
      </c>
      <c r="PN4" s="1">
        <v>2910893.524548531</v>
      </c>
      <c r="PO4" s="1">
        <v>1581517.1134689017</v>
      </c>
      <c r="PP4" s="1">
        <v>1711485.7123374399</v>
      </c>
      <c r="PQ4" s="1">
        <v>211853158.75109693</v>
      </c>
      <c r="PR4" s="1">
        <v>4846521.9792803861</v>
      </c>
      <c r="PS4" s="1">
        <v>5935284.7680955017</v>
      </c>
      <c r="PT4" s="1">
        <v>6567387.7491720766</v>
      </c>
      <c r="PU4" s="1">
        <v>38265817.375336662</v>
      </c>
      <c r="PV4" s="1">
        <v>3739228.6719323313</v>
      </c>
      <c r="PW4" s="1">
        <v>12809064.841267215</v>
      </c>
      <c r="PX4" s="1">
        <v>4548958.0320717562</v>
      </c>
      <c r="PY4" s="1">
        <v>27170536.856620934</v>
      </c>
      <c r="PZ4" s="1">
        <v>3757007.6577234692</v>
      </c>
      <c r="QA4" s="1">
        <v>29880248.836423356</v>
      </c>
      <c r="QB4" s="1">
        <v>4930011.074185512</v>
      </c>
      <c r="QC4" s="1">
        <v>15053486.549599113</v>
      </c>
      <c r="QD4" s="1">
        <v>6859771.8302412918</v>
      </c>
      <c r="QE4" s="1">
        <v>9015143.5880358778</v>
      </c>
      <c r="QF4" s="1">
        <v>21895319.278170805</v>
      </c>
      <c r="QG4" s="1">
        <v>8204610.8405306758</v>
      </c>
      <c r="QH4" s="1">
        <v>2953857.8458759985</v>
      </c>
      <c r="QI4" s="1">
        <v>2382275.4437600435</v>
      </c>
      <c r="QJ4" s="1">
        <v>18383339.760659751</v>
      </c>
      <c r="QK4" s="1">
        <v>14080896.546308884</v>
      </c>
      <c r="QL4" s="1">
        <v>2386613.5566527555</v>
      </c>
      <c r="QM4" s="1">
        <v>1594401.1214934376</v>
      </c>
      <c r="QN4" s="1">
        <v>2198207.194289505</v>
      </c>
      <c r="QO4" s="1">
        <v>2424987.4406285319</v>
      </c>
      <c r="QP4" s="1">
        <v>0</v>
      </c>
      <c r="QQ4" s="1">
        <v>102410700.408962</v>
      </c>
      <c r="QR4" s="1">
        <v>5521851.4121125359</v>
      </c>
      <c r="QS4" s="1">
        <v>33425819.804331012</v>
      </c>
      <c r="QT4" s="1">
        <v>4227428.9198806873</v>
      </c>
      <c r="QU4" s="1">
        <v>6053207.5437768847</v>
      </c>
      <c r="QV4" s="1">
        <v>24728946.989142951</v>
      </c>
      <c r="QW4" s="1">
        <v>5687353.9549556365</v>
      </c>
      <c r="QX4" s="1">
        <v>5435602.9869842362</v>
      </c>
      <c r="QY4" s="1">
        <v>32041884.144764625</v>
      </c>
      <c r="QZ4" s="1">
        <v>4960256.9836516418</v>
      </c>
      <c r="RA4" s="1">
        <v>4461652.4696407951</v>
      </c>
      <c r="RB4" s="1">
        <v>2704167.4053989374</v>
      </c>
      <c r="RC4" s="1">
        <v>1594217.8238143912</v>
      </c>
      <c r="RD4" s="1">
        <v>178177352.22882652</v>
      </c>
      <c r="RE4" s="1">
        <v>21820789.870789878</v>
      </c>
      <c r="RF4" s="1">
        <v>18817536.592798822</v>
      </c>
      <c r="RG4" s="1">
        <v>9762942.4087250922</v>
      </c>
      <c r="RH4" s="1">
        <v>8477134.0503560025</v>
      </c>
      <c r="RI4" s="1">
        <v>21658793.416459754</v>
      </c>
      <c r="RJ4" s="1">
        <v>21484459.793151602</v>
      </c>
      <c r="RK4" s="1">
        <v>2984877.0299394359</v>
      </c>
      <c r="RL4" s="1">
        <v>15817284.627963109</v>
      </c>
      <c r="RM4" s="1">
        <v>19718981.612900618</v>
      </c>
      <c r="RN4" s="1">
        <v>25809603.421189796</v>
      </c>
      <c r="RO4" s="1">
        <v>7240125.6987521751</v>
      </c>
      <c r="RP4" s="1">
        <v>5484150.3639141647</v>
      </c>
      <c r="RQ4" s="1">
        <v>7188821.4675836051</v>
      </c>
      <c r="RR4" s="1">
        <v>4810184.9117803937</v>
      </c>
      <c r="RS4" s="1">
        <v>4917419.9068913674</v>
      </c>
      <c r="RT4" s="1">
        <v>6912393.5894823866</v>
      </c>
      <c r="RU4" s="1">
        <v>1924957.8646691614</v>
      </c>
      <c r="RV4" s="1">
        <v>2342257.6641061069</v>
      </c>
      <c r="RW4" s="1">
        <v>3069651.5025160206</v>
      </c>
      <c r="RX4" s="1">
        <v>73534716.399777487</v>
      </c>
      <c r="RY4" s="1">
        <v>2824329.9832719448</v>
      </c>
      <c r="RZ4" s="1">
        <v>6659984.9996166145</v>
      </c>
      <c r="SA4" s="1">
        <v>3845622.2826429969</v>
      </c>
      <c r="SB4" s="1">
        <v>3122111.578350829</v>
      </c>
      <c r="SC4" s="1">
        <v>3804950.1044879365</v>
      </c>
      <c r="SD4" s="1">
        <v>4797733.8472948978</v>
      </c>
      <c r="SE4" s="1">
        <v>21645693.708393555</v>
      </c>
      <c r="SF4" s="1">
        <v>4331678.2718287185</v>
      </c>
      <c r="SG4" s="1">
        <v>3035594.7884283154</v>
      </c>
      <c r="SH4" s="1">
        <v>2874248.3310161354</v>
      </c>
      <c r="SI4" s="1">
        <v>14036137.30341875</v>
      </c>
      <c r="SJ4" s="1">
        <v>2985651.6773585761</v>
      </c>
      <c r="SK4" s="1">
        <v>2697980.2177928626</v>
      </c>
      <c r="SL4" s="1">
        <v>65436920.887412935</v>
      </c>
      <c r="SM4" s="1">
        <v>13842449.493079465</v>
      </c>
      <c r="SN4" s="1">
        <v>6704244.9159694277</v>
      </c>
      <c r="SO4" s="1">
        <v>5252863.9018841907</v>
      </c>
      <c r="SP4" s="1">
        <v>2299978.8118146169</v>
      </c>
      <c r="SQ4" s="1">
        <v>17567190.045671962</v>
      </c>
      <c r="SR4" s="1">
        <v>4798234.4988729376</v>
      </c>
      <c r="SS4" s="1">
        <v>11048552.103418743</v>
      </c>
      <c r="ST4" s="1">
        <v>3692816.8168235864</v>
      </c>
      <c r="SU4" s="1">
        <v>2733822.8469791203</v>
      </c>
      <c r="SV4" s="1">
        <v>19666251.72792419</v>
      </c>
      <c r="SW4" s="1">
        <v>1206085.1899785628</v>
      </c>
      <c r="SX4" s="1">
        <v>29864195.423865553</v>
      </c>
      <c r="SY4" s="1">
        <v>4110689.4850043384</v>
      </c>
      <c r="SZ4" s="1">
        <v>5218305.1473771464</v>
      </c>
      <c r="TA4" s="1">
        <v>11393839.440132948</v>
      </c>
      <c r="TB4" s="1">
        <v>5919352.9433084745</v>
      </c>
      <c r="TC4" s="1">
        <v>5714531.174474786</v>
      </c>
      <c r="TD4" s="1">
        <v>4712240.2635554327</v>
      </c>
      <c r="TE4" s="1">
        <v>2602352.8332355535</v>
      </c>
      <c r="TF4" s="1">
        <v>99465762.223951861</v>
      </c>
      <c r="TG4" s="1">
        <v>3480823.6123021338</v>
      </c>
      <c r="TH4" s="1">
        <v>4097364.9979222813</v>
      </c>
      <c r="TI4" s="1">
        <v>9105190.4489507526</v>
      </c>
      <c r="TJ4" s="1">
        <v>9363707.1015559062</v>
      </c>
      <c r="TK4" s="1">
        <v>9172915.6679215413</v>
      </c>
      <c r="TL4" s="1">
        <v>3226382.2648649444</v>
      </c>
      <c r="TM4" s="1">
        <v>22222478.150161967</v>
      </c>
      <c r="TN4" s="1">
        <v>5175690.548759223</v>
      </c>
      <c r="TO4" s="1">
        <v>18112944.624912605</v>
      </c>
      <c r="TP4" s="1">
        <v>11345288.858629348</v>
      </c>
      <c r="TQ4" s="1">
        <v>3343268.9300523498</v>
      </c>
      <c r="TR4" s="1">
        <v>2575459.3353068512</v>
      </c>
      <c r="TS4" s="1">
        <v>9226827.3281941786</v>
      </c>
      <c r="TT4" s="1">
        <v>3906947.9229745632</v>
      </c>
      <c r="TU4" s="1">
        <v>3099394.8546634363</v>
      </c>
      <c r="TV4" s="1">
        <v>55379746.621528201</v>
      </c>
      <c r="TW4" s="1">
        <v>3919448.5997699588</v>
      </c>
      <c r="TX4" s="1">
        <v>85691916.303066581</v>
      </c>
      <c r="TY4" s="1">
        <v>11646506.515521938</v>
      </c>
      <c r="TZ4" s="1">
        <v>6941818.2205975251</v>
      </c>
      <c r="UA4" s="1">
        <v>4084815.1092096446</v>
      </c>
      <c r="UB4" s="1">
        <v>36714793.443870559</v>
      </c>
      <c r="UC4" s="1">
        <v>2284025.3048201744</v>
      </c>
      <c r="UD4" s="1">
        <v>1506874.4176222559</v>
      </c>
      <c r="UE4" s="1">
        <v>1892784.8047416057</v>
      </c>
      <c r="UF4" s="1">
        <v>2377479.4158118125</v>
      </c>
      <c r="UG4" s="1">
        <v>47117358.150606766</v>
      </c>
      <c r="UH4" s="1">
        <v>9805207.1679802611</v>
      </c>
      <c r="UI4" s="1">
        <v>6857762.2678001439</v>
      </c>
      <c r="UJ4" s="1">
        <v>7357494.9185487526</v>
      </c>
      <c r="UK4" s="1">
        <v>4103869.8688126537</v>
      </c>
      <c r="UL4" s="1">
        <v>3610001.0160876554</v>
      </c>
      <c r="UM4" s="1">
        <v>252512760.1417011</v>
      </c>
      <c r="UN4" s="1">
        <v>4459226.5245425301</v>
      </c>
      <c r="UO4" s="1">
        <v>4436003.5698502371</v>
      </c>
      <c r="UP4" s="1">
        <v>36071989.249649622</v>
      </c>
      <c r="UQ4" s="1">
        <v>4256812.8954329668</v>
      </c>
      <c r="UR4" s="1">
        <v>4045777.5807086932</v>
      </c>
      <c r="US4" s="1">
        <v>19969410.558924686</v>
      </c>
      <c r="UT4" s="1">
        <v>3679768.8172528949</v>
      </c>
      <c r="UU4" s="1">
        <v>2640128.6768505387</v>
      </c>
      <c r="UV4" s="1">
        <v>6182890.0497398274</v>
      </c>
      <c r="UW4" s="1">
        <v>4394342.4974971721</v>
      </c>
      <c r="UX4" s="1">
        <v>16608628.814379923</v>
      </c>
      <c r="UY4" s="1">
        <v>4553329.5142058562</v>
      </c>
      <c r="UZ4" s="1">
        <v>11614736.51139725</v>
      </c>
      <c r="VA4" s="1">
        <v>2922148.4600551566</v>
      </c>
      <c r="VB4" s="1">
        <v>3074928.560861297</v>
      </c>
      <c r="VC4" s="1">
        <v>1891898.1279466839</v>
      </c>
      <c r="VD4" s="1">
        <v>2276526.4441801151</v>
      </c>
      <c r="VE4" s="1">
        <v>20680685.724882632</v>
      </c>
      <c r="VF4" s="1">
        <v>1500726.7757088486</v>
      </c>
      <c r="VG4" s="1">
        <v>1694923.3144748227</v>
      </c>
      <c r="VH4" s="1">
        <v>1248453.4731709231</v>
      </c>
      <c r="VI4" s="1">
        <v>75574926.297497198</v>
      </c>
      <c r="VJ4" s="1">
        <v>6778252.7343051424</v>
      </c>
      <c r="VK4" s="1">
        <v>7316665.8253957648</v>
      </c>
      <c r="VL4" s="1">
        <v>7261972.2610757565</v>
      </c>
      <c r="VM4" s="1">
        <v>10611820.69216907</v>
      </c>
      <c r="VN4" s="1">
        <v>13712703.605759606</v>
      </c>
      <c r="VO4" s="1">
        <v>7974139.1827948196</v>
      </c>
      <c r="VP4" s="1">
        <v>4187117.7917595967</v>
      </c>
      <c r="VQ4" s="1">
        <v>5194773.5406682007</v>
      </c>
      <c r="VR4" s="1">
        <v>19559673.543577723</v>
      </c>
      <c r="VS4" s="1">
        <v>4025765.667189768</v>
      </c>
      <c r="VT4" s="1">
        <v>8957517.2070762739</v>
      </c>
      <c r="VU4" s="1">
        <v>4419984.7537674503</v>
      </c>
      <c r="VV4" s="1">
        <v>3721862.6338448557</v>
      </c>
      <c r="VW4" s="1">
        <v>3905854.4699956919</v>
      </c>
      <c r="VX4" s="1">
        <v>0</v>
      </c>
      <c r="VY4" s="1">
        <v>0</v>
      </c>
      <c r="VZ4" s="1">
        <v>518988123.00110233</v>
      </c>
      <c r="WA4" s="1">
        <v>7799161.7610609578</v>
      </c>
      <c r="WB4" s="1">
        <v>4534161.6863339441</v>
      </c>
      <c r="WC4" s="1">
        <v>4611836.9500889964</v>
      </c>
      <c r="WD4" s="1">
        <v>3971507.3129148455</v>
      </c>
      <c r="WE4" s="1">
        <v>5941055.1433472084</v>
      </c>
      <c r="WF4" s="1">
        <v>7162770.9167618994</v>
      </c>
      <c r="WG4" s="1">
        <v>8772762.4036568925</v>
      </c>
      <c r="WH4" s="1">
        <v>7412709.4840615839</v>
      </c>
      <c r="WI4" s="1">
        <v>9803012.3210894037</v>
      </c>
      <c r="WJ4" s="1">
        <v>9336589.9367773347</v>
      </c>
      <c r="WK4" s="1">
        <v>17459385.263400938</v>
      </c>
      <c r="WL4" s="1">
        <v>7466283.1215810888</v>
      </c>
      <c r="WM4" s="1">
        <v>12855220.327604717</v>
      </c>
      <c r="WN4" s="1">
        <v>14963613.686465481</v>
      </c>
      <c r="WO4" s="1">
        <v>6030452.8929274222</v>
      </c>
      <c r="WP4" s="1">
        <v>11721302.161544945</v>
      </c>
      <c r="WQ4" s="1">
        <v>10593129.693685032</v>
      </c>
      <c r="WR4" s="1">
        <v>7439773.5293447124</v>
      </c>
      <c r="WS4" s="1">
        <v>11087603.780374318</v>
      </c>
      <c r="WT4" s="1">
        <v>26140054.407185525</v>
      </c>
      <c r="WU4" s="1">
        <v>3129912.083129874</v>
      </c>
      <c r="WV4" s="1">
        <v>3795435.7094292091</v>
      </c>
      <c r="WW4" s="1">
        <v>4390189.9866161412</v>
      </c>
      <c r="WX4" s="1">
        <v>3418413.9767846502</v>
      </c>
      <c r="WY4" s="1">
        <v>2088845.4738014829</v>
      </c>
      <c r="WZ4" s="1">
        <v>3540023.4484835919</v>
      </c>
      <c r="XA4" s="1">
        <v>0</v>
      </c>
      <c r="XB4" s="1">
        <v>0</v>
      </c>
      <c r="XC4" s="1">
        <v>3139065.2588619152</v>
      </c>
      <c r="XD4" s="1">
        <v>18148386.522465512</v>
      </c>
      <c r="XE4" s="1">
        <v>4205686.7770637935</v>
      </c>
      <c r="XF4" s="1">
        <v>2140568.0143153085</v>
      </c>
      <c r="XG4" s="1">
        <v>2015446.0558028792</v>
      </c>
      <c r="XH4" s="1">
        <v>1487016.7354375327</v>
      </c>
      <c r="XI4" s="1">
        <v>119984379.27755061</v>
      </c>
      <c r="XJ4" s="1">
        <v>5887693.6874629455</v>
      </c>
      <c r="XK4" s="1">
        <v>5393899.8497834485</v>
      </c>
      <c r="XL4" s="1">
        <v>51727932.301095814</v>
      </c>
      <c r="XM4" s="1">
        <v>6729498.5505389543</v>
      </c>
      <c r="XN4" s="1">
        <v>7494400.5461283717</v>
      </c>
      <c r="XO4" s="1">
        <v>16112837.111015871</v>
      </c>
      <c r="XP4" s="1">
        <v>7047433.1795420162</v>
      </c>
      <c r="XQ4" s="1">
        <v>7671811.0508161727</v>
      </c>
      <c r="XR4" s="1">
        <v>18519754.294066653</v>
      </c>
      <c r="XS4" s="1">
        <v>9230323.9142928943</v>
      </c>
      <c r="XT4" s="1">
        <v>3807785.1099052308</v>
      </c>
      <c r="XU4" s="1">
        <v>6683359.3749843379</v>
      </c>
      <c r="XV4" s="1">
        <v>5302689.1296978379</v>
      </c>
      <c r="XW4" s="1">
        <v>2646871.8895054087</v>
      </c>
      <c r="XX4" s="1">
        <v>2679360.2501010336</v>
      </c>
      <c r="XY4" s="1">
        <v>3116100.0485462467</v>
      </c>
      <c r="XZ4" s="1">
        <v>3160341.1137226094</v>
      </c>
      <c r="YA4" s="1">
        <v>5786471.4997326024</v>
      </c>
      <c r="YB4" s="1">
        <v>2394832.4722207789</v>
      </c>
      <c r="YC4" s="1">
        <v>4643132.9215733921</v>
      </c>
      <c r="YD4" s="1">
        <v>2686207.8108507558</v>
      </c>
      <c r="YE4" s="1">
        <v>1874536.1161697649</v>
      </c>
      <c r="YF4" s="1">
        <v>191425445.50422984</v>
      </c>
      <c r="YG4" s="1">
        <v>7406144.0616122307</v>
      </c>
      <c r="YH4" s="1">
        <v>16092868.382372821</v>
      </c>
      <c r="YI4" s="1">
        <v>4281444.962514678</v>
      </c>
      <c r="YJ4" s="1">
        <v>25795614.111866225</v>
      </c>
      <c r="YK4" s="1">
        <v>4409893.2935074205</v>
      </c>
      <c r="YL4" s="1">
        <v>9437924.8533113785</v>
      </c>
      <c r="YM4" s="1">
        <v>2812752.6965038977</v>
      </c>
      <c r="YN4" s="1">
        <v>15373630.115345346</v>
      </c>
      <c r="YO4" s="1">
        <v>18096152.671353985</v>
      </c>
      <c r="YP4" s="1">
        <v>4820801.9968493264</v>
      </c>
      <c r="YQ4" s="1">
        <v>4751502.1022356041</v>
      </c>
      <c r="YR4" s="1">
        <v>3953163.9254279719</v>
      </c>
      <c r="YS4" s="1">
        <v>3604162.356653858</v>
      </c>
      <c r="YT4" s="1">
        <v>1740756.9873855393</v>
      </c>
      <c r="YU4" s="1">
        <v>2888575.1735137096</v>
      </c>
      <c r="YV4" s="1">
        <v>1782536.3279914428</v>
      </c>
      <c r="YW4" s="1">
        <v>47352000.98560895</v>
      </c>
      <c r="YX4" s="1">
        <v>8554028.3748730924</v>
      </c>
      <c r="YY4" s="1">
        <v>11503204.087906824</v>
      </c>
      <c r="YZ4" s="1">
        <v>3433581.35389383</v>
      </c>
      <c r="ZA4" s="1">
        <v>20385116.496839073</v>
      </c>
      <c r="ZB4" s="1">
        <v>4344260.4100575196</v>
      </c>
      <c r="ZC4" s="1">
        <v>8645709.5494131371</v>
      </c>
      <c r="ZD4" s="1">
        <v>52637474.258186631</v>
      </c>
      <c r="ZE4" s="1">
        <v>7832956.3625918841</v>
      </c>
      <c r="ZF4" s="1">
        <v>8726648.7113117352</v>
      </c>
      <c r="ZG4" s="1">
        <v>14904027.326343436</v>
      </c>
      <c r="ZH4" s="1">
        <v>3600594.9725434291</v>
      </c>
      <c r="ZI4" s="1">
        <v>6220490.2618863294</v>
      </c>
      <c r="ZJ4" s="1">
        <v>4604368.3032320617</v>
      </c>
      <c r="ZK4" s="1">
        <v>2889460.2763222121</v>
      </c>
      <c r="ZL4" s="1">
        <v>31312514.619269114</v>
      </c>
      <c r="ZM4" s="1">
        <v>215317607.78668001</v>
      </c>
      <c r="ZN4" s="1">
        <v>5426659.9343320504</v>
      </c>
      <c r="ZO4" s="1">
        <v>14562605.716128524</v>
      </c>
      <c r="ZP4" s="1">
        <v>29345431.493879322</v>
      </c>
      <c r="ZQ4" s="1">
        <v>15251206.148078935</v>
      </c>
      <c r="ZR4" s="1">
        <v>3767686.4259336949</v>
      </c>
      <c r="ZS4" s="1">
        <v>5332818.8413065532</v>
      </c>
      <c r="ZT4" s="1">
        <v>8884104.5690869484</v>
      </c>
      <c r="ZU4" s="1">
        <v>19508224.867696814</v>
      </c>
      <c r="ZV4" s="1">
        <v>10414055.493302388</v>
      </c>
      <c r="ZW4" s="1">
        <v>5054503.5786796408</v>
      </c>
      <c r="ZX4" s="1">
        <v>3188190.9720354066</v>
      </c>
      <c r="ZY4" s="1">
        <v>3418028.1407459541</v>
      </c>
      <c r="ZZ4" s="1">
        <v>10656176.361686898</v>
      </c>
      <c r="AAA4" s="1">
        <v>4257717.372020971</v>
      </c>
      <c r="AAB4" s="1">
        <v>3300953.0091658789</v>
      </c>
      <c r="AAC4" s="1">
        <v>2827641.0120503083</v>
      </c>
      <c r="AAD4" s="1">
        <v>2624502.2016089498</v>
      </c>
      <c r="AAE4" s="1">
        <v>3975598.3458442544</v>
      </c>
      <c r="AAF4" s="1">
        <v>2010251.6839290056</v>
      </c>
      <c r="AAG4" s="1">
        <v>2432441.4033050346</v>
      </c>
      <c r="AAH4" s="1">
        <v>1617473.0323337831</v>
      </c>
      <c r="AAI4" s="1">
        <v>59346041.046568312</v>
      </c>
      <c r="AAJ4" s="1">
        <v>5761893.1139281848</v>
      </c>
      <c r="AAK4" s="1">
        <v>8579302.9050236642</v>
      </c>
      <c r="AAL4" s="1">
        <v>8967678.9988359548</v>
      </c>
      <c r="AAM4" s="1">
        <v>4756256.5871708011</v>
      </c>
      <c r="AAN4" s="1">
        <v>15825107.957366351</v>
      </c>
      <c r="AAO4" s="1">
        <v>4377525.2872473653</v>
      </c>
      <c r="AAP4" s="1">
        <v>406211152.28935939</v>
      </c>
      <c r="AAQ4" s="1">
        <v>5856517.1229310231</v>
      </c>
      <c r="AAR4" s="1">
        <v>2846367.6949238703</v>
      </c>
      <c r="AAS4" s="1">
        <v>17435649.458616845</v>
      </c>
      <c r="AAT4" s="1">
        <v>21348980.634969678</v>
      </c>
      <c r="AAU4" s="1">
        <v>4707751.0752792945</v>
      </c>
      <c r="AAV4" s="1">
        <v>6141880.6332798246</v>
      </c>
      <c r="AAW4" s="1">
        <v>8551738.5984595474</v>
      </c>
      <c r="AAX4" s="1">
        <v>12045048.838617023</v>
      </c>
      <c r="AAY4" s="1">
        <v>4971814.5859469306</v>
      </c>
      <c r="AAZ4" s="1">
        <v>8539060.9623201713</v>
      </c>
      <c r="ABA4" s="1">
        <v>39739181.925975583</v>
      </c>
      <c r="ABB4" s="1">
        <v>13690412.571438698</v>
      </c>
      <c r="ABC4" s="1">
        <v>3235159.8909269688</v>
      </c>
      <c r="ABD4" s="1">
        <v>4296585.3212526711</v>
      </c>
      <c r="ABE4" s="1">
        <v>3813373.4918272891</v>
      </c>
      <c r="ABF4" s="1">
        <v>2396327.6220449698</v>
      </c>
      <c r="ABG4" s="1">
        <v>3023371.3101923419</v>
      </c>
      <c r="ABH4" s="1">
        <v>2779063.616210754</v>
      </c>
      <c r="ABI4" s="1">
        <v>31015046.650544733</v>
      </c>
      <c r="ABJ4" s="1">
        <v>42373268.491623029</v>
      </c>
      <c r="ABK4" s="1">
        <v>2597059.3959646267</v>
      </c>
      <c r="ABL4" s="1">
        <v>2452593.2877071328</v>
      </c>
      <c r="ABM4" s="1">
        <v>1155190.5294752629</v>
      </c>
      <c r="ABN4" s="1">
        <v>1939534.4993842028</v>
      </c>
      <c r="ABO4" s="1">
        <v>2402907.2418170772</v>
      </c>
      <c r="ABP4" s="1">
        <v>48085308.206169561</v>
      </c>
      <c r="ABQ4" s="1">
        <v>5941334.8770296937</v>
      </c>
      <c r="ABR4" s="1">
        <v>3532895.1072431123</v>
      </c>
      <c r="ABS4" s="1">
        <v>5571174.5141491424</v>
      </c>
      <c r="ABT4" s="1">
        <v>6918180.9596464802</v>
      </c>
      <c r="ABU4" s="1">
        <v>4672225.9030902199</v>
      </c>
      <c r="ABV4" s="1">
        <v>4006906.5409090165</v>
      </c>
      <c r="ABW4" s="1">
        <v>6271994.4243267188</v>
      </c>
      <c r="ABX4" s="1">
        <v>324785.08739896509</v>
      </c>
      <c r="ABY4" s="1">
        <v>95381242.281373426</v>
      </c>
      <c r="ABZ4" s="1">
        <v>4185414.3350951574</v>
      </c>
      <c r="ACA4" s="1">
        <v>10714270.124768483</v>
      </c>
      <c r="ACB4" s="1">
        <v>4495818.6348539824</v>
      </c>
      <c r="ACC4" s="1">
        <v>2833702.8380189259</v>
      </c>
      <c r="ACD4" s="1">
        <v>15372524.715938799</v>
      </c>
      <c r="ACE4" s="1">
        <v>4572084.7856793329</v>
      </c>
      <c r="ACF4" s="1">
        <v>5825642.0947108073</v>
      </c>
      <c r="ACG4" s="1">
        <v>5631792.7045951076</v>
      </c>
      <c r="ACH4" s="1">
        <v>9059745.2254165225</v>
      </c>
      <c r="ACI4" s="1">
        <v>3027615.1872628788</v>
      </c>
      <c r="ACJ4" s="1">
        <v>211740016.096441</v>
      </c>
      <c r="ACK4" s="1">
        <v>6375015.2428390319</v>
      </c>
      <c r="ACL4" s="1">
        <v>13451857.647044873</v>
      </c>
      <c r="ACM4" s="1">
        <v>15129839.529271901</v>
      </c>
      <c r="ACN4" s="1">
        <v>6802235.9131834246</v>
      </c>
      <c r="ACO4" s="1">
        <v>10495063.150231838</v>
      </c>
      <c r="ACP4" s="1">
        <v>13230714.713272048</v>
      </c>
      <c r="ACQ4" s="1">
        <v>33425550.243291136</v>
      </c>
      <c r="ACR4" s="1">
        <v>40148919.645991139</v>
      </c>
      <c r="ACS4" s="1">
        <v>11957788.933892779</v>
      </c>
      <c r="ACT4" s="1">
        <v>7078165.3240741892</v>
      </c>
      <c r="ACU4" s="1">
        <v>12153064.548411163</v>
      </c>
      <c r="ACV4" s="1">
        <v>11930512.176904701</v>
      </c>
      <c r="ACW4" s="1">
        <v>19995154.385435335</v>
      </c>
      <c r="ACX4" s="1">
        <v>4957873.611988009</v>
      </c>
      <c r="ACY4" s="1">
        <v>10823581.713876056</v>
      </c>
      <c r="ACZ4" s="1">
        <v>2937832.3423256041</v>
      </c>
      <c r="ADA4" s="1">
        <v>4649470.6752625592</v>
      </c>
      <c r="ADB4" s="1">
        <v>5840850.5827624248</v>
      </c>
      <c r="ADC4" s="1">
        <v>3685627.823228329</v>
      </c>
      <c r="ADD4" s="1">
        <v>3934093.4132862883</v>
      </c>
      <c r="ADE4" s="1">
        <v>2632631.6514953207</v>
      </c>
      <c r="ADF4" s="1">
        <v>3866941.3586709085</v>
      </c>
      <c r="ADG4" s="1">
        <v>47834050.58145038</v>
      </c>
      <c r="ADH4" s="1">
        <v>32568297.194052201</v>
      </c>
      <c r="ADI4" s="1">
        <v>3699918.0655962862</v>
      </c>
      <c r="ADJ4" s="1">
        <v>4651584.7169109741</v>
      </c>
      <c r="ADK4" s="1">
        <v>7483349.1662110183</v>
      </c>
      <c r="ADL4" s="1">
        <v>4065819.042096212</v>
      </c>
      <c r="ADM4" s="1">
        <v>5575761.312335806</v>
      </c>
      <c r="ADN4" s="1">
        <v>5435417.0682943957</v>
      </c>
      <c r="ADO4" s="1">
        <v>4543399.3969525797</v>
      </c>
      <c r="ADP4" s="1">
        <v>97041817.457456797</v>
      </c>
      <c r="ADQ4" s="1">
        <v>5090608.3493103469</v>
      </c>
      <c r="ADR4" s="1">
        <v>6439775.1176708667</v>
      </c>
      <c r="ADS4" s="1">
        <v>47874020.55069539</v>
      </c>
      <c r="ADT4" s="1">
        <v>3313996.609542565</v>
      </c>
      <c r="ADU4" s="1">
        <v>4922615.8308780761</v>
      </c>
      <c r="ADV4" s="1">
        <v>6135237.5239968272</v>
      </c>
      <c r="ADW4" s="1">
        <v>2103225.2830380229</v>
      </c>
      <c r="ADX4" s="1">
        <v>284192329.16725963</v>
      </c>
      <c r="ADY4" s="1">
        <v>11365549.070146259</v>
      </c>
      <c r="ADZ4" s="1">
        <v>17338755.139609102</v>
      </c>
      <c r="AEA4" s="1">
        <v>3927685.0097853714</v>
      </c>
      <c r="AEB4" s="1">
        <v>2690436.5159438984</v>
      </c>
      <c r="AEC4" s="1">
        <v>15488835.263536431</v>
      </c>
      <c r="AED4" s="1">
        <v>5059592.5370262992</v>
      </c>
      <c r="AEE4" s="1">
        <v>5839290.334940318</v>
      </c>
      <c r="AEF4" s="1">
        <v>6761968.8098799065</v>
      </c>
      <c r="AEG4" s="1">
        <v>2440615.9046567585</v>
      </c>
      <c r="AEH4" s="1">
        <v>6426551.0969965132</v>
      </c>
      <c r="AEI4" s="1">
        <v>13202438.143876621</v>
      </c>
      <c r="AEJ4" s="1">
        <v>5195673.2568369061</v>
      </c>
      <c r="AEK4" s="1">
        <v>4909627.8648523511</v>
      </c>
      <c r="AEL4" s="1">
        <v>6152588.0488537988</v>
      </c>
      <c r="AEM4" s="1">
        <v>7451316.9484505421</v>
      </c>
      <c r="AEN4" s="1">
        <v>4011334.5532921534</v>
      </c>
      <c r="AEO4" s="1">
        <v>11524413.38856734</v>
      </c>
      <c r="AEP4" s="1">
        <v>2545404.281871621</v>
      </c>
      <c r="AEQ4" s="1">
        <v>7791553.0794005068</v>
      </c>
      <c r="AER4" s="1">
        <v>133445369.08611406</v>
      </c>
      <c r="AES4" s="1">
        <v>9872846.3478138354</v>
      </c>
      <c r="AET4" s="1">
        <v>13013881.13882803</v>
      </c>
      <c r="AEU4" s="1">
        <v>8305034.9341889909</v>
      </c>
      <c r="AEV4" s="1">
        <v>4711318.2448320938</v>
      </c>
      <c r="AEW4" s="1">
        <v>24075366.922061879</v>
      </c>
      <c r="AEX4" s="1">
        <v>5567435.073474383</v>
      </c>
      <c r="AEY4" s="1">
        <v>9851745.3288297076</v>
      </c>
      <c r="AEZ4" s="1">
        <v>8097763.0942626474</v>
      </c>
      <c r="AFA4" s="1">
        <v>2414124.5013660402</v>
      </c>
      <c r="AFB4" s="1">
        <v>97987604.159895182</v>
      </c>
      <c r="AFC4" s="1">
        <v>56481004.885291785</v>
      </c>
      <c r="AFD4" s="1">
        <v>14366457.574934676</v>
      </c>
      <c r="AFE4" s="1">
        <v>8317787.0559637481</v>
      </c>
      <c r="AFF4" s="1">
        <v>12839312.227718636</v>
      </c>
      <c r="AFG4" s="1">
        <v>6895977.8988569882</v>
      </c>
      <c r="AFH4" s="1">
        <v>3804331.94322557</v>
      </c>
      <c r="AFI4" s="1">
        <v>11091214.853453605</v>
      </c>
      <c r="AFJ4" s="1">
        <v>6609497.1094966196</v>
      </c>
      <c r="AFK4" s="1">
        <v>12839713.799178232</v>
      </c>
      <c r="AFL4" s="1">
        <v>3278630.904162989</v>
      </c>
      <c r="AFM4" s="1">
        <v>6424704.824615459</v>
      </c>
      <c r="AFN4" s="1">
        <v>8412491.3601387013</v>
      </c>
      <c r="AFO4" s="1">
        <v>96335811.664908692</v>
      </c>
      <c r="AFP4" s="1">
        <v>15888362.084816637</v>
      </c>
      <c r="AFQ4" s="1">
        <v>7068260.7718637958</v>
      </c>
      <c r="AFR4" s="1">
        <v>10633069.053473989</v>
      </c>
      <c r="AFS4" s="1">
        <v>5471774.6453185529</v>
      </c>
      <c r="AFT4" s="1">
        <v>8274607.2765179155</v>
      </c>
      <c r="AFU4" s="1">
        <v>8321410.0536549445</v>
      </c>
      <c r="AFV4" s="1">
        <v>9081369.5674877744</v>
      </c>
      <c r="AFW4" s="1">
        <v>7233517.6862650197</v>
      </c>
      <c r="AFX4" s="1">
        <v>9474532.1023702417</v>
      </c>
      <c r="AFY4" s="1">
        <v>4308425.0284841387</v>
      </c>
      <c r="AFZ4" s="1">
        <v>4789885.5719144838</v>
      </c>
      <c r="AGA4" s="1">
        <v>89222486.443628222</v>
      </c>
      <c r="AGB4" s="1">
        <v>5689801.5433450527</v>
      </c>
      <c r="AGC4" s="1">
        <v>10975468.648390854</v>
      </c>
      <c r="AGD4" s="1">
        <v>8131346.7619403647</v>
      </c>
      <c r="AGE4" s="1">
        <v>31234688.266848054</v>
      </c>
      <c r="AGF4" s="1">
        <v>12874018.196340896</v>
      </c>
      <c r="AGG4" s="1">
        <v>9253297.0765774362</v>
      </c>
      <c r="AGH4" s="1">
        <v>5646504.3914076248</v>
      </c>
      <c r="AGI4" s="1">
        <v>6181423.5876512015</v>
      </c>
      <c r="AGJ4" s="1">
        <v>8306544.4326342382</v>
      </c>
      <c r="AGK4" s="1">
        <v>5230509.5515252296</v>
      </c>
      <c r="AGL4" s="1">
        <v>145472536.03567499</v>
      </c>
      <c r="AGM4" s="1">
        <v>28946780.767190311</v>
      </c>
      <c r="AGN4" s="1">
        <v>13562808.460993376</v>
      </c>
      <c r="AGO4" s="1">
        <v>13114858.114057561</v>
      </c>
      <c r="AGP4" s="1">
        <v>11223061.631960401</v>
      </c>
      <c r="AGQ4" s="1">
        <v>25420937.332442455</v>
      </c>
      <c r="AGR4" s="1">
        <v>2994139.3571182517</v>
      </c>
      <c r="AGS4" s="1">
        <v>5653924.0424772687</v>
      </c>
      <c r="AGT4" s="1">
        <v>167683395.3340531</v>
      </c>
      <c r="AGU4" s="1">
        <v>176772335.7748751</v>
      </c>
      <c r="AGV4" s="1">
        <v>10283771.665382406</v>
      </c>
      <c r="AGW4" s="1">
        <v>11409192.096731171</v>
      </c>
      <c r="AGX4" s="1">
        <v>29082616.3774941</v>
      </c>
      <c r="AGY4" s="1">
        <v>15422047.435871519</v>
      </c>
      <c r="AGZ4" s="1">
        <v>10132902.648878016</v>
      </c>
      <c r="AHA4" s="1">
        <v>18404492.807459783</v>
      </c>
      <c r="AHB4" s="1">
        <v>5933753.5667274911</v>
      </c>
      <c r="AHC4" s="1">
        <v>9014432.6711275764</v>
      </c>
      <c r="AHD4" s="1">
        <v>7744625.3091371944</v>
      </c>
      <c r="AHE4" s="1">
        <v>8106853.5177497035</v>
      </c>
      <c r="AHF4" s="1">
        <v>11562230.897417214</v>
      </c>
      <c r="AHG4" s="1">
        <v>3295283.3403275693</v>
      </c>
      <c r="AHH4" s="1">
        <v>7026986.0052246116</v>
      </c>
      <c r="AHI4" s="1">
        <v>8379097.5980443573</v>
      </c>
      <c r="AHJ4" s="1">
        <v>5416317.6106166551</v>
      </c>
      <c r="AHK4" s="1">
        <v>57564679.991769999</v>
      </c>
      <c r="AHL4" s="1">
        <v>16463434.283013728</v>
      </c>
      <c r="AHM4" s="1">
        <v>9256752.9043990858</v>
      </c>
      <c r="AHN4" s="1">
        <v>11763741.969125688</v>
      </c>
      <c r="AHO4" s="1">
        <v>15774278.492931303</v>
      </c>
      <c r="AHP4" s="1">
        <v>6975515.0801129621</v>
      </c>
      <c r="AHQ4" s="1">
        <v>2054016.9907332356</v>
      </c>
      <c r="AHR4" s="1">
        <v>17265261932.644997</v>
      </c>
    </row>
    <row r="5" spans="1:902">
      <c r="A5" s="3" t="s">
        <v>1809</v>
      </c>
      <c r="B5" s="1">
        <v>41885634.634388179</v>
      </c>
      <c r="C5" s="1">
        <v>6170817.0718058841</v>
      </c>
      <c r="D5" s="1">
        <v>931692.16452162457</v>
      </c>
      <c r="E5" s="1">
        <v>2314764.3450154681</v>
      </c>
      <c r="F5" s="1">
        <v>1685676.593060435</v>
      </c>
      <c r="G5" s="1">
        <v>4167855.3326383261</v>
      </c>
      <c r="H5" s="1">
        <v>889928.73902745708</v>
      </c>
      <c r="I5" s="1">
        <v>11087100.604530297</v>
      </c>
      <c r="J5" s="1">
        <v>2950277.8884778544</v>
      </c>
      <c r="K5" s="1">
        <v>1612702.0290609042</v>
      </c>
      <c r="L5" s="1">
        <v>15555009.837786287</v>
      </c>
      <c r="M5" s="1">
        <v>1573611.6468547226</v>
      </c>
      <c r="N5" s="1">
        <v>1929901.9595563009</v>
      </c>
      <c r="O5" s="1">
        <v>847493.61257172725</v>
      </c>
      <c r="P5" s="1">
        <v>1288774.5870304422</v>
      </c>
      <c r="Q5" s="1">
        <v>716187.42862545943</v>
      </c>
      <c r="R5" s="1">
        <v>969446.52064535022</v>
      </c>
      <c r="S5" s="1">
        <v>1444694.7842496373</v>
      </c>
      <c r="T5" s="1">
        <v>551232.78999262827</v>
      </c>
      <c r="U5" s="1">
        <v>1418516.4531665638</v>
      </c>
      <c r="V5" s="1">
        <v>991143.23609846435</v>
      </c>
      <c r="W5" s="1">
        <v>1823203.4186175333</v>
      </c>
      <c r="X5" s="1">
        <v>1282678.444080431</v>
      </c>
      <c r="Y5" s="1">
        <v>1023346.1419013334</v>
      </c>
      <c r="Z5" s="1">
        <v>90010758.423733234</v>
      </c>
      <c r="AA5" s="1">
        <v>2360265.2385915117</v>
      </c>
      <c r="AB5" s="1">
        <v>5908315.1536592115</v>
      </c>
      <c r="AC5" s="1">
        <v>2170649.1481270185</v>
      </c>
      <c r="AD5" s="1">
        <v>6731725.2486776924</v>
      </c>
      <c r="AE5" s="1">
        <v>3568229.1066916739</v>
      </c>
      <c r="AF5" s="1">
        <v>4134213.2115160204</v>
      </c>
      <c r="AG5" s="1">
        <v>2051071.2096528413</v>
      </c>
      <c r="AH5" s="1">
        <v>3086373.5751455072</v>
      </c>
      <c r="AI5" s="1">
        <v>2193713.7635399252</v>
      </c>
      <c r="AJ5" s="1">
        <v>1130043.2088083075</v>
      </c>
      <c r="AK5" s="1">
        <v>2072042.8735492739</v>
      </c>
      <c r="AL5" s="1">
        <v>1750753.0694632158</v>
      </c>
      <c r="AM5" s="1">
        <v>3018524.1353013897</v>
      </c>
      <c r="AN5" s="1">
        <v>810460.41279443027</v>
      </c>
      <c r="AO5" s="1">
        <v>5383832.7044088049</v>
      </c>
      <c r="AP5" s="1">
        <v>16151566.115372535</v>
      </c>
      <c r="AQ5" s="1">
        <v>2959368.2986933906</v>
      </c>
      <c r="AR5" s="1">
        <v>32720923.178948555</v>
      </c>
      <c r="AS5" s="1">
        <v>2296363.6843303116</v>
      </c>
      <c r="AT5" s="1">
        <v>2479633.9738792614</v>
      </c>
      <c r="AU5" s="1">
        <v>3367083.6848397255</v>
      </c>
      <c r="AV5" s="1">
        <v>2317228.6205141558</v>
      </c>
      <c r="AW5" s="1">
        <v>1111737.1034795619</v>
      </c>
      <c r="AX5" s="1">
        <v>1388567.0294156114</v>
      </c>
      <c r="AY5" s="1">
        <v>3477626.2616657</v>
      </c>
      <c r="AZ5" s="1">
        <v>11493990.575840466</v>
      </c>
      <c r="BA5" s="1">
        <v>852833.93171846599</v>
      </c>
      <c r="BB5" s="1">
        <v>1946970.07256674</v>
      </c>
      <c r="BC5" s="1">
        <v>4362801.4209299749</v>
      </c>
      <c r="BD5" s="1">
        <v>921599.58993654884</v>
      </c>
      <c r="BE5" s="1">
        <v>919795.895254042</v>
      </c>
      <c r="BF5" s="1">
        <v>846294.40541125601</v>
      </c>
      <c r="BG5" s="1">
        <v>29063970.625943135</v>
      </c>
      <c r="BH5" s="1">
        <v>857760.24259022356</v>
      </c>
      <c r="BI5" s="1">
        <v>733819.49985030654</v>
      </c>
      <c r="BJ5" s="1">
        <v>2038441.562729252</v>
      </c>
      <c r="BK5" s="1">
        <v>2264592.7094584373</v>
      </c>
      <c r="BL5" s="1">
        <v>2781158.3297104114</v>
      </c>
      <c r="BM5" s="1">
        <v>974814.91483585455</v>
      </c>
      <c r="BN5" s="1">
        <v>1355776.7662490217</v>
      </c>
      <c r="BO5" s="1">
        <v>697618.55614313215</v>
      </c>
      <c r="BP5" s="1">
        <v>960312.78613110981</v>
      </c>
      <c r="BQ5" s="1">
        <v>1009380.9375769129</v>
      </c>
      <c r="BR5" s="1">
        <v>643592.17169719411</v>
      </c>
      <c r="BS5" s="1">
        <v>6479842.0800461425</v>
      </c>
      <c r="BT5" s="1">
        <v>465459.98177160916</v>
      </c>
      <c r="BU5" s="1">
        <v>1976389.8753882067</v>
      </c>
      <c r="BV5" s="1">
        <v>22615817.739555415</v>
      </c>
      <c r="BW5" s="1">
        <v>12917711.034415346</v>
      </c>
      <c r="BX5" s="1">
        <v>894269.2657304171</v>
      </c>
      <c r="BY5" s="1">
        <v>986393.8848900717</v>
      </c>
      <c r="BZ5" s="1">
        <v>1458567.4690980786</v>
      </c>
      <c r="CA5" s="1">
        <v>891622.81893441174</v>
      </c>
      <c r="CB5" s="1">
        <v>1569521.4598051871</v>
      </c>
      <c r="CC5" s="1">
        <v>32061.334369017059</v>
      </c>
      <c r="CD5" s="1">
        <v>10630.382460650415</v>
      </c>
      <c r="CE5" s="1">
        <v>83080597.34111248</v>
      </c>
      <c r="CF5" s="1">
        <v>11633314.52432354</v>
      </c>
      <c r="CG5" s="1">
        <v>6424425.41392403</v>
      </c>
      <c r="CH5" s="1">
        <v>1406707.6647186151</v>
      </c>
      <c r="CI5" s="1">
        <v>1703105.4998532317</v>
      </c>
      <c r="CJ5" s="1">
        <v>3684518.3447775831</v>
      </c>
      <c r="CK5" s="1">
        <v>1496507.7876374652</v>
      </c>
      <c r="CL5" s="1">
        <v>4573557.9589963295</v>
      </c>
      <c r="CM5" s="1">
        <v>1099228.5846691597</v>
      </c>
      <c r="CN5" s="1">
        <v>4570727.3903946355</v>
      </c>
      <c r="CO5" s="1">
        <v>1448693.7709483982</v>
      </c>
      <c r="CP5" s="1">
        <v>7473831.3283079723</v>
      </c>
      <c r="CQ5" s="1">
        <v>1516573.823982164</v>
      </c>
      <c r="CR5" s="1">
        <v>33795932.249123096</v>
      </c>
      <c r="CS5" s="1">
        <v>3630439.0573679549</v>
      </c>
      <c r="CT5" s="1">
        <v>2309499.873706277</v>
      </c>
      <c r="CU5" s="1">
        <v>3286846.0612389715</v>
      </c>
      <c r="CV5" s="1">
        <v>1043259.1690680927</v>
      </c>
      <c r="CW5" s="1">
        <v>4027824.7018220057</v>
      </c>
      <c r="CX5" s="1">
        <v>2059572.3739527629</v>
      </c>
      <c r="CY5" s="1">
        <v>877386.64241560688</v>
      </c>
      <c r="CZ5" s="1">
        <v>34721414.444013402</v>
      </c>
      <c r="DA5" s="1">
        <v>2360142.5945830066</v>
      </c>
      <c r="DB5" s="1">
        <v>6479911.812174961</v>
      </c>
      <c r="DC5" s="1">
        <v>5816973.4235573644</v>
      </c>
      <c r="DD5" s="1">
        <v>2749383.8378608301</v>
      </c>
      <c r="DE5" s="1">
        <v>3996662.3526759152</v>
      </c>
      <c r="DF5" s="1">
        <v>6533913.7671737466</v>
      </c>
      <c r="DG5" s="1">
        <v>486359.48894283583</v>
      </c>
      <c r="DH5" s="1">
        <v>1769900.8099225052</v>
      </c>
      <c r="DI5" s="1">
        <v>2328992.9083096404</v>
      </c>
      <c r="DJ5" s="1">
        <v>3402998.7353514195</v>
      </c>
      <c r="DK5" s="1">
        <v>15812358.956911298</v>
      </c>
      <c r="DL5" s="1">
        <v>23177994.752631821</v>
      </c>
      <c r="DM5" s="1">
        <v>2561564.9820829616</v>
      </c>
      <c r="DN5" s="1">
        <v>1865484.4238237224</v>
      </c>
      <c r="DO5" s="1">
        <v>2563021.4090762367</v>
      </c>
      <c r="DP5" s="1">
        <v>1503666.0159287415</v>
      </c>
      <c r="DQ5" s="1">
        <v>1382067.1561045663</v>
      </c>
      <c r="DR5" s="1">
        <v>2937530.3107315307</v>
      </c>
      <c r="DS5" s="1">
        <v>1849557.4970663202</v>
      </c>
      <c r="DT5" s="1">
        <v>115993499.32087922</v>
      </c>
      <c r="DU5" s="1">
        <v>2113905.4033001787</v>
      </c>
      <c r="DV5" s="1">
        <v>2987317.833871216</v>
      </c>
      <c r="DW5" s="1">
        <v>2765608.8902151352</v>
      </c>
      <c r="DX5" s="1">
        <v>3834479.8544109557</v>
      </c>
      <c r="DY5" s="1">
        <v>3366469.2861235216</v>
      </c>
      <c r="DZ5" s="1">
        <v>5577555.8955255188</v>
      </c>
      <c r="EA5" s="1">
        <v>1889462.0874679654</v>
      </c>
      <c r="EB5" s="1">
        <v>3249406.2438759208</v>
      </c>
      <c r="EC5" s="1">
        <v>20292831.116915867</v>
      </c>
      <c r="ED5" s="1">
        <v>12228919.452959104</v>
      </c>
      <c r="EE5" s="1">
        <v>1761172.4921235491</v>
      </c>
      <c r="EF5" s="1">
        <v>2461283.4980811067</v>
      </c>
      <c r="EG5" s="1">
        <v>1073458.3196131766</v>
      </c>
      <c r="EH5" s="1">
        <v>2287881.9410325876</v>
      </c>
      <c r="EI5" s="1">
        <v>4709306.7439222988</v>
      </c>
      <c r="EJ5" s="1">
        <v>991112.63487436413</v>
      </c>
      <c r="EK5" s="1">
        <v>1541776.0282355263</v>
      </c>
      <c r="EL5" s="1">
        <v>29060618.974957317</v>
      </c>
      <c r="EM5" s="1">
        <v>1639653.8290534578</v>
      </c>
      <c r="EN5" s="1">
        <v>3833352.2706402396</v>
      </c>
      <c r="EO5" s="1">
        <v>1787257.6571547166</v>
      </c>
      <c r="EP5" s="1">
        <v>678906.52015438781</v>
      </c>
      <c r="EQ5" s="1">
        <v>765184.88696856832</v>
      </c>
      <c r="ER5" s="1">
        <v>2332131.7419953356</v>
      </c>
      <c r="ES5" s="1">
        <v>3393401.1491641779</v>
      </c>
      <c r="ET5" s="1">
        <v>2868841.3809235371</v>
      </c>
      <c r="EU5" s="1">
        <v>21203428.105294537</v>
      </c>
      <c r="EV5" s="1">
        <v>873621.99162095413</v>
      </c>
      <c r="EW5" s="1">
        <v>1194401.0956128072</v>
      </c>
      <c r="EX5" s="1">
        <v>2455406.2946449518</v>
      </c>
      <c r="EY5" s="1">
        <v>2855808.1995842271</v>
      </c>
      <c r="EZ5" s="1">
        <v>3230772.626954047</v>
      </c>
      <c r="FA5" s="1">
        <v>2729819.7727840906</v>
      </c>
      <c r="FB5" s="1">
        <v>4918790.7190618655</v>
      </c>
      <c r="FC5" s="1">
        <v>1082626.0760884043</v>
      </c>
      <c r="FD5" s="1">
        <v>566611.50007795566</v>
      </c>
      <c r="FE5" s="1">
        <v>1139712.657049391</v>
      </c>
      <c r="FF5" s="1">
        <v>1051239.4512088725</v>
      </c>
      <c r="FG5" s="1">
        <v>18581719.403192855</v>
      </c>
      <c r="FH5" s="1">
        <v>2074627.9322904053</v>
      </c>
      <c r="FI5" s="1">
        <v>1970594.5785813984</v>
      </c>
      <c r="FJ5" s="1">
        <v>1661409.8352938562</v>
      </c>
      <c r="FK5" s="1">
        <v>1897036.5428847361</v>
      </c>
      <c r="FL5" s="1">
        <v>2863731.9799068756</v>
      </c>
      <c r="FM5" s="1">
        <v>461411.16261483083</v>
      </c>
      <c r="FN5" s="1">
        <v>279180.8417198392</v>
      </c>
      <c r="FO5" s="1">
        <v>58969828.699949771</v>
      </c>
      <c r="FP5" s="1">
        <v>1725966.5351267261</v>
      </c>
      <c r="FQ5" s="1">
        <v>2042558.396949047</v>
      </c>
      <c r="FR5" s="1">
        <v>2102008.0432948624</v>
      </c>
      <c r="FS5" s="1">
        <v>3465535.0113385031</v>
      </c>
      <c r="FT5" s="1">
        <v>1466241.5252334254</v>
      </c>
      <c r="FU5" s="1">
        <v>6382052.8082025256</v>
      </c>
      <c r="FV5" s="1">
        <v>2574201.4927542028</v>
      </c>
      <c r="FW5" s="1">
        <v>1305464.0494957338</v>
      </c>
      <c r="FX5" s="1">
        <v>3156342.0622758153</v>
      </c>
      <c r="FY5" s="1">
        <v>5401616.1687166989</v>
      </c>
      <c r="FZ5" s="1">
        <v>2891125.0846407083</v>
      </c>
      <c r="GA5" s="1">
        <v>1082762.8058082443</v>
      </c>
      <c r="GB5" s="1">
        <v>597324.14808151638</v>
      </c>
      <c r="GC5" s="1">
        <v>25416629.273798287</v>
      </c>
      <c r="GD5" s="1">
        <v>1169429.9258418607</v>
      </c>
      <c r="GE5" s="1">
        <v>1605114.2756095396</v>
      </c>
      <c r="GF5" s="1">
        <v>3432762.2217732226</v>
      </c>
      <c r="GG5" s="1">
        <v>2077590.830474416</v>
      </c>
      <c r="GH5" s="1">
        <v>1952431.1843933987</v>
      </c>
      <c r="GI5" s="1">
        <v>1683886.7094866112</v>
      </c>
      <c r="GJ5" s="1">
        <v>4480533.7213284988</v>
      </c>
      <c r="GK5" s="1">
        <v>1899105.670469037</v>
      </c>
      <c r="GL5" s="1">
        <v>974042.56733529491</v>
      </c>
      <c r="GM5" s="1">
        <v>612775.63542634819</v>
      </c>
      <c r="GN5" s="1">
        <v>956196.43341320043</v>
      </c>
      <c r="GO5" s="1">
        <v>11006462.101870662</v>
      </c>
      <c r="GP5" s="1">
        <v>2300025.0260924571</v>
      </c>
      <c r="GQ5" s="1">
        <v>1012410.8050014989</v>
      </c>
      <c r="GR5" s="1">
        <v>3030341.9699208033</v>
      </c>
      <c r="GS5" s="1">
        <v>919771.66409613355</v>
      </c>
      <c r="GT5" s="1">
        <v>1318754.8732570771</v>
      </c>
      <c r="GU5" s="1">
        <v>1948462.6085303912</v>
      </c>
      <c r="GV5" s="1">
        <v>715449.28604420542</v>
      </c>
      <c r="GW5" s="1">
        <v>28666936.387881007</v>
      </c>
      <c r="GX5" s="1">
        <v>1424759.345707203</v>
      </c>
      <c r="GY5" s="1">
        <v>5542530.8621062301</v>
      </c>
      <c r="GZ5" s="1">
        <v>3525629.0160777718</v>
      </c>
      <c r="HA5" s="1">
        <v>67787601.472474694</v>
      </c>
      <c r="HB5" s="1">
        <v>1669046.6536081219</v>
      </c>
      <c r="HC5" s="1">
        <v>2652572.7317348123</v>
      </c>
      <c r="HD5" s="1">
        <v>2474493.1658518547</v>
      </c>
      <c r="HE5" s="1">
        <v>6579120.7417968092</v>
      </c>
      <c r="HF5" s="1">
        <v>2480580.0129932095</v>
      </c>
      <c r="HG5" s="1">
        <v>842803.98135678074</v>
      </c>
      <c r="HH5" s="1">
        <v>54568045.627343841</v>
      </c>
      <c r="HI5" s="1">
        <v>512731.51480689232</v>
      </c>
      <c r="HJ5" s="1">
        <v>1483294.4182707435</v>
      </c>
      <c r="HK5" s="1">
        <v>437345.02293607796</v>
      </c>
      <c r="HL5" s="1">
        <v>749854.07588436722</v>
      </c>
      <c r="HM5" s="1">
        <v>4730390.1373367291</v>
      </c>
      <c r="HN5" s="1">
        <v>655688.16133513197</v>
      </c>
      <c r="HO5" s="1">
        <v>559636.06338956219</v>
      </c>
      <c r="HP5" s="1">
        <v>61453624.728980996</v>
      </c>
      <c r="HQ5" s="1">
        <v>37687074.303759657</v>
      </c>
      <c r="HR5" s="1">
        <v>5753615.048325384</v>
      </c>
      <c r="HS5" s="1">
        <v>3992915.6949806358</v>
      </c>
      <c r="HT5" s="1">
        <v>4385991.6311416226</v>
      </c>
      <c r="HU5" s="1">
        <v>2050759.8469398292</v>
      </c>
      <c r="HV5" s="1">
        <v>6071388.5215697754</v>
      </c>
      <c r="HW5" s="1">
        <v>3270214.6243739692</v>
      </c>
      <c r="HX5" s="1">
        <v>2158955.5006867107</v>
      </c>
      <c r="HY5" s="1">
        <v>3533553.389486243</v>
      </c>
      <c r="HZ5" s="1">
        <v>3714670.3095481414</v>
      </c>
      <c r="IA5" s="1">
        <v>4015392.4940766622</v>
      </c>
      <c r="IB5" s="1">
        <v>875769.84625281114</v>
      </c>
      <c r="IC5" s="1">
        <v>3897187.3335021352</v>
      </c>
      <c r="ID5" s="1">
        <v>2809473.8131433623</v>
      </c>
      <c r="IE5" s="1">
        <v>2391246.7182192151</v>
      </c>
      <c r="IF5" s="1">
        <v>44731044.819269396</v>
      </c>
      <c r="IG5" s="1">
        <v>18220447.952484712</v>
      </c>
      <c r="IH5" s="1">
        <v>8565154.0719689652</v>
      </c>
      <c r="II5" s="1">
        <v>4938593.3699573651</v>
      </c>
      <c r="IJ5" s="1">
        <v>18829879.861070178</v>
      </c>
      <c r="IK5" s="1">
        <v>1744152.4713891167</v>
      </c>
      <c r="IL5" s="1">
        <v>4746053.675614045</v>
      </c>
      <c r="IM5" s="1">
        <v>1772879.5442715168</v>
      </c>
      <c r="IN5" s="1">
        <v>943278.60559415468</v>
      </c>
      <c r="IO5" s="1">
        <v>2201709.3153673331</v>
      </c>
      <c r="IP5" s="1">
        <v>2032149.35513014</v>
      </c>
      <c r="IQ5" s="1">
        <v>74016307.272345334</v>
      </c>
      <c r="IR5" s="1">
        <v>38952823.862993032</v>
      </c>
      <c r="IS5" s="1">
        <v>26711811.590590909</v>
      </c>
      <c r="IT5" s="1">
        <v>7458019.874016664</v>
      </c>
      <c r="IU5" s="1">
        <v>7630883.2836588481</v>
      </c>
      <c r="IV5" s="1">
        <v>2916805.1783281551</v>
      </c>
      <c r="IW5" s="1">
        <v>5828710.1591138002</v>
      </c>
      <c r="IX5" s="1">
        <v>2719480.1206381563</v>
      </c>
      <c r="IY5" s="1">
        <v>2906352.1638897792</v>
      </c>
      <c r="IZ5" s="1">
        <v>5001999.9127145773</v>
      </c>
      <c r="JA5" s="1">
        <v>4236204.9553160276</v>
      </c>
      <c r="JB5" s="1">
        <v>5203926.9516656911</v>
      </c>
      <c r="JC5" s="1">
        <v>29516370.594456825</v>
      </c>
      <c r="JD5" s="1">
        <v>7893834.2995990869</v>
      </c>
      <c r="JE5" s="1">
        <v>980647.38834434433</v>
      </c>
      <c r="JF5" s="1">
        <v>2267893.2485394934</v>
      </c>
      <c r="JG5" s="1">
        <v>2906907.5553143676</v>
      </c>
      <c r="JH5" s="1">
        <v>1950527.9948611865</v>
      </c>
      <c r="JI5" s="1">
        <v>26647981.865694419</v>
      </c>
      <c r="JJ5" s="1">
        <v>3212234.161327587</v>
      </c>
      <c r="JK5" s="1">
        <v>4577023.8662643377</v>
      </c>
      <c r="JL5" s="1">
        <v>4364356.7271544598</v>
      </c>
      <c r="JM5" s="1">
        <v>3830032.7819727995</v>
      </c>
      <c r="JN5" s="1">
        <v>5945019.330734292</v>
      </c>
      <c r="JO5" s="1">
        <v>1673225.4807115239</v>
      </c>
      <c r="JP5" s="1">
        <v>49468132.093247518</v>
      </c>
      <c r="JQ5" s="1">
        <v>9513220.6540153138</v>
      </c>
      <c r="JR5" s="1">
        <v>1951688.6946474717</v>
      </c>
      <c r="JS5" s="1">
        <v>16649615.0421561</v>
      </c>
      <c r="JT5" s="1">
        <v>15652564.036825083</v>
      </c>
      <c r="JU5" s="1">
        <v>3194732.0210263534</v>
      </c>
      <c r="JV5" s="1">
        <v>3418279.9618354957</v>
      </c>
      <c r="JW5" s="1">
        <v>2501593.8824054468</v>
      </c>
      <c r="JX5" s="1">
        <v>62670807.710215352</v>
      </c>
      <c r="JY5" s="1">
        <v>24767370.712290715</v>
      </c>
      <c r="JZ5" s="1">
        <v>2728408.1002621385</v>
      </c>
      <c r="KA5" s="1">
        <v>1170489.0032524157</v>
      </c>
      <c r="KB5" s="1">
        <v>3109464.651736578</v>
      </c>
      <c r="KC5" s="1">
        <v>1391467.7617826024</v>
      </c>
      <c r="KD5" s="1">
        <v>5443757.2497567283</v>
      </c>
      <c r="KE5" s="1">
        <v>2514699.1329276813</v>
      </c>
      <c r="KF5" s="1">
        <v>815030.77624503651</v>
      </c>
      <c r="KG5" s="1">
        <v>3839947.1135393516</v>
      </c>
      <c r="KH5" s="1">
        <v>410570.92335141549</v>
      </c>
      <c r="KI5" s="1">
        <v>1203047.0692298289</v>
      </c>
      <c r="KJ5" s="1">
        <v>870330.09730531496</v>
      </c>
      <c r="KK5" s="1">
        <v>347394.32069109095</v>
      </c>
      <c r="KL5" s="1">
        <v>649945.5363880879</v>
      </c>
      <c r="KM5" s="1">
        <v>107620268.99665816</v>
      </c>
      <c r="KN5" s="1">
        <v>7980689.2964837542</v>
      </c>
      <c r="KO5" s="1">
        <v>7806072.3497091718</v>
      </c>
      <c r="KP5" s="1">
        <v>6635845.8475136654</v>
      </c>
      <c r="KQ5" s="1">
        <v>5952780.5278573437</v>
      </c>
      <c r="KR5" s="1">
        <v>6689601.3162079891</v>
      </c>
      <c r="KS5" s="1">
        <v>3884901.4954886092</v>
      </c>
      <c r="KT5" s="1">
        <v>8576521.0580566712</v>
      </c>
      <c r="KU5" s="1">
        <v>2868521.0554967336</v>
      </c>
      <c r="KV5" s="1">
        <v>25367832.608921144</v>
      </c>
      <c r="KW5" s="1">
        <v>3867750.9681455744</v>
      </c>
      <c r="KX5" s="1">
        <v>5184215.649301135</v>
      </c>
      <c r="KY5" s="1">
        <v>13886245.359357672</v>
      </c>
      <c r="KZ5" s="1">
        <v>1657688.2834985831</v>
      </c>
      <c r="LA5" s="1">
        <v>4148912.8176623057</v>
      </c>
      <c r="LB5" s="1">
        <v>53793272.448815495</v>
      </c>
      <c r="LC5" s="1">
        <v>5413613.4585602377</v>
      </c>
      <c r="LD5" s="1">
        <v>93143803.660326406</v>
      </c>
      <c r="LE5" s="1">
        <v>8918725.6883284524</v>
      </c>
      <c r="LF5" s="1">
        <v>46782581.0018062</v>
      </c>
      <c r="LG5" s="1">
        <v>20294930.580868796</v>
      </c>
      <c r="LH5" s="1">
        <v>2480555.0236787945</v>
      </c>
      <c r="LI5" s="1">
        <v>2673323.016401663</v>
      </c>
      <c r="LJ5" s="1">
        <v>4344468.1621174319</v>
      </c>
      <c r="LK5" s="1">
        <v>4773693.7106346069</v>
      </c>
      <c r="LL5" s="1">
        <v>3142159.8946653702</v>
      </c>
      <c r="LM5" s="1">
        <v>5352443.7482084753</v>
      </c>
      <c r="LN5" s="1">
        <v>1316566.7508827716</v>
      </c>
      <c r="LO5" s="1">
        <v>35187715.449354999</v>
      </c>
      <c r="LP5" s="1">
        <v>4078864.1051081419</v>
      </c>
      <c r="LQ5" s="1">
        <v>1991626.2734244068</v>
      </c>
      <c r="LR5" s="1">
        <v>136740953.23108611</v>
      </c>
      <c r="LS5" s="1">
        <v>35152022.123236567</v>
      </c>
      <c r="LT5" s="1">
        <v>49952617.580931</v>
      </c>
      <c r="LU5" s="1">
        <v>14451962.83072977</v>
      </c>
      <c r="LV5" s="1">
        <v>2620330.9358680309</v>
      </c>
      <c r="LW5" s="1">
        <v>4706912.8208560757</v>
      </c>
      <c r="LX5" s="1">
        <v>2386824.4516834072</v>
      </c>
      <c r="LY5" s="1">
        <v>4162494.0484387404</v>
      </c>
      <c r="LZ5" s="1">
        <v>2681873.5002452848</v>
      </c>
      <c r="MA5" s="1">
        <v>5617839.3653556136</v>
      </c>
      <c r="MB5" s="1">
        <v>8600267.4960291311</v>
      </c>
      <c r="MC5" s="1">
        <v>1419077.7115007564</v>
      </c>
      <c r="MD5" s="1">
        <v>50223675.080636971</v>
      </c>
      <c r="ME5" s="1">
        <v>2364401.3710092949</v>
      </c>
      <c r="MF5" s="1">
        <v>2828629.6100803497</v>
      </c>
      <c r="MG5" s="1">
        <v>1498725.7073657825</v>
      </c>
      <c r="MH5" s="1">
        <v>2154464.6395308538</v>
      </c>
      <c r="MI5" s="1">
        <v>3038836.0221846686</v>
      </c>
      <c r="MJ5" s="1">
        <v>2511753.2867322741</v>
      </c>
      <c r="MK5" s="1">
        <v>1987032.5384131712</v>
      </c>
      <c r="ML5" s="1">
        <v>3104336.7911807429</v>
      </c>
      <c r="MM5" s="1">
        <v>1093164.5305516685</v>
      </c>
      <c r="MN5" s="1">
        <v>2864885.0125536132</v>
      </c>
      <c r="MO5" s="1">
        <v>1302955.5739082273</v>
      </c>
      <c r="MP5" s="1">
        <v>97762151.672540918</v>
      </c>
      <c r="MQ5" s="1">
        <v>2154261.6164285149</v>
      </c>
      <c r="MR5" s="1">
        <v>6823178.2422042713</v>
      </c>
      <c r="MS5" s="1">
        <v>9012073.1779430117</v>
      </c>
      <c r="MT5" s="1">
        <v>1857956.1142840334</v>
      </c>
      <c r="MU5" s="1">
        <v>8563530.287782304</v>
      </c>
      <c r="MV5" s="1">
        <v>10804133.587930754</v>
      </c>
      <c r="MW5" s="1">
        <v>3790133.8020611834</v>
      </c>
      <c r="MX5" s="1">
        <v>7545322.6432945691</v>
      </c>
      <c r="MY5" s="1">
        <v>3013313.9587182119</v>
      </c>
      <c r="MZ5" s="1">
        <v>1183171.9806588935</v>
      </c>
      <c r="NA5" s="1">
        <v>166185617.07225785</v>
      </c>
      <c r="NB5" s="1">
        <v>25654449.690128647</v>
      </c>
      <c r="NC5" s="1">
        <v>11241497.422324728</v>
      </c>
      <c r="ND5" s="1">
        <v>34805112.460239857</v>
      </c>
      <c r="NE5" s="1">
        <v>2317440.582060908</v>
      </c>
      <c r="NF5" s="1">
        <v>26145215.089018133</v>
      </c>
      <c r="NG5" s="1">
        <v>24854551.125753999</v>
      </c>
      <c r="NH5" s="1">
        <v>9949670.1386718564</v>
      </c>
      <c r="NI5" s="1">
        <v>1705330.5698172657</v>
      </c>
      <c r="NJ5" s="1">
        <v>1216129.9512376273</v>
      </c>
      <c r="NK5" s="1">
        <v>7563481.7219430376</v>
      </c>
      <c r="NL5" s="1">
        <v>4461438.1139661344</v>
      </c>
      <c r="NM5" s="1">
        <v>18933698.710409794</v>
      </c>
      <c r="NN5" s="1">
        <v>2378097.3869069498</v>
      </c>
      <c r="NO5" s="1">
        <v>2026848.1113648755</v>
      </c>
      <c r="NP5" s="1">
        <v>1457547.649406139</v>
      </c>
      <c r="NQ5" s="1">
        <v>2175143.7542909412</v>
      </c>
      <c r="NR5" s="1">
        <v>3574301.6450355798</v>
      </c>
      <c r="NS5" s="1">
        <v>3752442.1377766873</v>
      </c>
      <c r="NT5" s="1">
        <v>80071353.051755771</v>
      </c>
      <c r="NU5" s="1">
        <v>40188387.19010359</v>
      </c>
      <c r="NV5" s="1">
        <v>8769550.753220927</v>
      </c>
      <c r="NW5" s="1">
        <v>3183776.380204441</v>
      </c>
      <c r="NX5" s="1">
        <v>5828782.3016371382</v>
      </c>
      <c r="NY5" s="1">
        <v>20233079.508374661</v>
      </c>
      <c r="NZ5" s="1">
        <v>4259121.9113286994</v>
      </c>
      <c r="OA5" s="1">
        <v>140449923.16692385</v>
      </c>
      <c r="OB5" s="1">
        <v>25236776.540644839</v>
      </c>
      <c r="OC5" s="1">
        <v>2745202.5306049907</v>
      </c>
      <c r="OD5" s="1">
        <v>12128950.293086268</v>
      </c>
      <c r="OE5" s="1">
        <v>6656273.2831645682</v>
      </c>
      <c r="OF5" s="1">
        <v>5893735.7706952197</v>
      </c>
      <c r="OG5" s="1">
        <v>13277730.253355611</v>
      </c>
      <c r="OH5" s="1">
        <v>1371894.4374993641</v>
      </c>
      <c r="OI5" s="1">
        <v>5489419.0417573489</v>
      </c>
      <c r="OJ5" s="1">
        <v>32129944.047680326</v>
      </c>
      <c r="OK5" s="1">
        <v>8687222.4336633682</v>
      </c>
      <c r="OL5" s="1">
        <v>10258859.872093754</v>
      </c>
      <c r="OM5" s="1">
        <v>924406.21116197796</v>
      </c>
      <c r="ON5" s="1">
        <v>822388.75125097763</v>
      </c>
      <c r="OO5" s="1">
        <v>203499.54247801469</v>
      </c>
      <c r="OP5" s="1">
        <v>32829295.109868985</v>
      </c>
      <c r="OQ5" s="1">
        <v>1138742.7652045703</v>
      </c>
      <c r="OR5" s="1">
        <v>1048804.7413040276</v>
      </c>
      <c r="OS5" s="1">
        <v>2537995.0139266923</v>
      </c>
      <c r="OT5" s="1">
        <v>4266052.3496981161</v>
      </c>
      <c r="OU5" s="1">
        <v>6801623.9461162733</v>
      </c>
      <c r="OV5" s="1">
        <v>1855311.9201379237</v>
      </c>
      <c r="OW5" s="1">
        <v>989144.08873356006</v>
      </c>
      <c r="OX5" s="1">
        <v>1051989.4877635229</v>
      </c>
      <c r="OY5" s="1">
        <v>36189648.693845794</v>
      </c>
      <c r="OZ5" s="1">
        <v>1248721.4243343254</v>
      </c>
      <c r="PA5" s="1">
        <v>2951425.2448414359</v>
      </c>
      <c r="PB5" s="1">
        <v>461412.72459340683</v>
      </c>
      <c r="PC5" s="1">
        <v>5723396.5491786534</v>
      </c>
      <c r="PD5" s="1">
        <v>3057022.8220354128</v>
      </c>
      <c r="PE5" s="1">
        <v>1075972.3538198927</v>
      </c>
      <c r="PF5" s="1">
        <v>1030526.9157257</v>
      </c>
      <c r="PG5" s="1">
        <v>1579012.2105039638</v>
      </c>
      <c r="PH5" s="1">
        <v>2887959.6042034086</v>
      </c>
      <c r="PI5" s="1">
        <v>1931721.2443202785</v>
      </c>
      <c r="PJ5" s="1">
        <v>2158910.4412199184</v>
      </c>
      <c r="PK5" s="1">
        <v>1395231.6353952563</v>
      </c>
      <c r="PL5" s="1">
        <v>3294521.136409549</v>
      </c>
      <c r="PM5" s="1">
        <v>347957.87371574668</v>
      </c>
      <c r="PN5" s="1">
        <v>540243.75338661997</v>
      </c>
      <c r="PO5" s="1">
        <v>672832.15060110739</v>
      </c>
      <c r="PP5" s="1">
        <v>597250.38388681726</v>
      </c>
      <c r="PQ5" s="1">
        <v>69767478.709044546</v>
      </c>
      <c r="PR5" s="1">
        <v>4979008.4980942765</v>
      </c>
      <c r="PS5" s="1">
        <v>3794989.262047803</v>
      </c>
      <c r="PT5" s="1">
        <v>3595938.4701494896</v>
      </c>
      <c r="PU5" s="1">
        <v>24798619.961627509</v>
      </c>
      <c r="PV5" s="1">
        <v>754603.47926631151</v>
      </c>
      <c r="PW5" s="1">
        <v>13275374.492973093</v>
      </c>
      <c r="PX5" s="1">
        <v>3153887.7823394495</v>
      </c>
      <c r="PY5" s="1">
        <v>12816280.345077947</v>
      </c>
      <c r="PZ5" s="1">
        <v>1280709.647201976</v>
      </c>
      <c r="QA5" s="1">
        <v>6464133.2970237108</v>
      </c>
      <c r="QB5" s="1">
        <v>1140199.4222031669</v>
      </c>
      <c r="QC5" s="1">
        <v>4481220.3368439032</v>
      </c>
      <c r="QD5" s="1">
        <v>1568398.3984327735</v>
      </c>
      <c r="QE5" s="1">
        <v>1971132.6146888079</v>
      </c>
      <c r="QF5" s="1">
        <v>6198026.5827134335</v>
      </c>
      <c r="QG5" s="1">
        <v>2273824.3797071818</v>
      </c>
      <c r="QH5" s="1">
        <v>1804997.4789198213</v>
      </c>
      <c r="QI5" s="1">
        <v>1120238.4638100632</v>
      </c>
      <c r="QJ5" s="1">
        <v>2895423.7940692077</v>
      </c>
      <c r="QK5" s="1">
        <v>7166773.6515265778</v>
      </c>
      <c r="QL5" s="1">
        <v>1537378.5179278895</v>
      </c>
      <c r="QM5" s="1">
        <v>516714.85232088872</v>
      </c>
      <c r="QN5" s="1">
        <v>769183.18495915143</v>
      </c>
      <c r="QO5" s="1">
        <v>643370.86774243717</v>
      </c>
      <c r="QP5" s="1">
        <v>375359.75714727707</v>
      </c>
      <c r="QQ5" s="1">
        <v>34658639.840596028</v>
      </c>
      <c r="QR5" s="1">
        <v>1358095.3729224431</v>
      </c>
      <c r="QS5" s="1">
        <v>11362218.003348053</v>
      </c>
      <c r="QT5" s="1">
        <v>2563725.675337763</v>
      </c>
      <c r="QU5" s="1">
        <v>2592052.7798751784</v>
      </c>
      <c r="QV5" s="1">
        <v>3439000.6831890051</v>
      </c>
      <c r="QW5" s="1">
        <v>1805964.3009340039</v>
      </c>
      <c r="QX5" s="1">
        <v>2665949.08709927</v>
      </c>
      <c r="QY5" s="1">
        <v>3554599.7935871468</v>
      </c>
      <c r="QZ5" s="1">
        <v>1053837.4175812942</v>
      </c>
      <c r="RA5" s="1">
        <v>1262453.3772911439</v>
      </c>
      <c r="RB5" s="1">
        <v>882423.42260052974</v>
      </c>
      <c r="RC5" s="1">
        <v>913213.39038240979</v>
      </c>
      <c r="RD5" s="1">
        <v>35423735.041118771</v>
      </c>
      <c r="RE5" s="1">
        <v>4096929.9997653612</v>
      </c>
      <c r="RF5" s="1">
        <v>3075726.6204029131</v>
      </c>
      <c r="RG5" s="1">
        <v>2608414.9812117494</v>
      </c>
      <c r="RH5" s="1">
        <v>2745977.9082544814</v>
      </c>
      <c r="RI5" s="1">
        <v>3060047.0569753163</v>
      </c>
      <c r="RJ5" s="1">
        <v>6107734.0660220906</v>
      </c>
      <c r="RK5" s="1">
        <v>998172.55066973332</v>
      </c>
      <c r="RL5" s="1">
        <v>2407074.1173781105</v>
      </c>
      <c r="RM5" s="1">
        <v>4623613.6399483383</v>
      </c>
      <c r="RN5" s="1">
        <v>5514569.0212989673</v>
      </c>
      <c r="RO5" s="1">
        <v>1352018.1052141357</v>
      </c>
      <c r="RP5" s="1">
        <v>1058489.0289897278</v>
      </c>
      <c r="RQ5" s="1">
        <v>2463302.8132196954</v>
      </c>
      <c r="RR5" s="1">
        <v>1478734.4849283083</v>
      </c>
      <c r="RS5" s="1">
        <v>756878.59833171708</v>
      </c>
      <c r="RT5" s="1">
        <v>3072352.5391116468</v>
      </c>
      <c r="RU5" s="1">
        <v>628925.57735167292</v>
      </c>
      <c r="RV5" s="1">
        <v>1061735.5469547608</v>
      </c>
      <c r="RW5" s="1">
        <v>601428.59258772957</v>
      </c>
      <c r="RX5" s="1">
        <v>25373020.253725931</v>
      </c>
      <c r="RY5" s="1">
        <v>991901.30670340778</v>
      </c>
      <c r="RZ5" s="1">
        <v>1670488.533727346</v>
      </c>
      <c r="SA5" s="1">
        <v>915134.47409858415</v>
      </c>
      <c r="SB5" s="1">
        <v>687803.36246438464</v>
      </c>
      <c r="SC5" s="1">
        <v>1437377.6918904646</v>
      </c>
      <c r="SD5" s="1">
        <v>759261.10775212885</v>
      </c>
      <c r="SE5" s="1">
        <v>3840627.453983706</v>
      </c>
      <c r="SF5" s="1">
        <v>1313613.9500303422</v>
      </c>
      <c r="SG5" s="1">
        <v>749701.66452631634</v>
      </c>
      <c r="SH5" s="1">
        <v>683369.66925128736</v>
      </c>
      <c r="SI5" s="1">
        <v>3719235.5010627094</v>
      </c>
      <c r="SJ5" s="1">
        <v>1205299.4938651912</v>
      </c>
      <c r="SK5" s="1">
        <v>798172.83261414326</v>
      </c>
      <c r="SL5" s="1">
        <v>18512681.964339532</v>
      </c>
      <c r="SM5" s="1">
        <v>2751603.199541226</v>
      </c>
      <c r="SN5" s="1">
        <v>1271151.6548926961</v>
      </c>
      <c r="SO5" s="1">
        <v>1188485.9184983023</v>
      </c>
      <c r="SP5" s="1">
        <v>873365.00514143286</v>
      </c>
      <c r="SQ5" s="1">
        <v>3107925.6620527352</v>
      </c>
      <c r="SR5" s="1">
        <v>2040111.9310332348</v>
      </c>
      <c r="SS5" s="1">
        <v>1153760.2272436938</v>
      </c>
      <c r="ST5" s="1">
        <v>785915.64089244255</v>
      </c>
      <c r="SU5" s="1">
        <v>992276.77503739775</v>
      </c>
      <c r="SV5" s="1">
        <v>4874656.5827848893</v>
      </c>
      <c r="SW5" s="1">
        <v>612927.35738142126</v>
      </c>
      <c r="SX5" s="1">
        <v>13828611.026287273</v>
      </c>
      <c r="SY5" s="1">
        <v>1073786.4727414832</v>
      </c>
      <c r="SZ5" s="1">
        <v>1367155.115665606</v>
      </c>
      <c r="TA5" s="1">
        <v>1389652.1966100796</v>
      </c>
      <c r="TB5" s="1">
        <v>1482120.2850983951</v>
      </c>
      <c r="TC5" s="1">
        <v>1230666.5250204518</v>
      </c>
      <c r="TD5" s="1">
        <v>1298511.8640574941</v>
      </c>
      <c r="TE5" s="1">
        <v>733754.16593210388</v>
      </c>
      <c r="TF5" s="1">
        <v>53078799.741985403</v>
      </c>
      <c r="TG5" s="1">
        <v>1111163.4315415958</v>
      </c>
      <c r="TH5" s="1">
        <v>1034157.7625592555</v>
      </c>
      <c r="TI5" s="1">
        <v>2119221.6440022346</v>
      </c>
      <c r="TJ5" s="1">
        <v>3135525.1253424957</v>
      </c>
      <c r="TK5" s="1">
        <v>1872703.9912322951</v>
      </c>
      <c r="TL5" s="1">
        <v>676777.35423737043</v>
      </c>
      <c r="TM5" s="1">
        <v>7509169.6330307899</v>
      </c>
      <c r="TN5" s="1">
        <v>1362543.2533517391</v>
      </c>
      <c r="TO5" s="1">
        <v>3549778.1771666077</v>
      </c>
      <c r="TP5" s="1">
        <v>2233066.3341355058</v>
      </c>
      <c r="TQ5" s="1">
        <v>985956.61497192294</v>
      </c>
      <c r="TR5" s="1">
        <v>1018207.3897527226</v>
      </c>
      <c r="TS5" s="1">
        <v>1751604.7888689274</v>
      </c>
      <c r="TT5" s="1">
        <v>1167148.4240529011</v>
      </c>
      <c r="TU5" s="1">
        <v>1046348.4861993245</v>
      </c>
      <c r="TV5" s="1">
        <v>11880904.777875634</v>
      </c>
      <c r="TW5" s="1">
        <v>1156856.752278219</v>
      </c>
      <c r="TX5" s="1">
        <v>36320028.998875447</v>
      </c>
      <c r="TY5" s="1">
        <v>2155826.7634105473</v>
      </c>
      <c r="TZ5" s="1">
        <v>1600745.2645210421</v>
      </c>
      <c r="UA5" s="1">
        <v>1512825.8898067612</v>
      </c>
      <c r="UB5" s="1">
        <v>8110611.1752724256</v>
      </c>
      <c r="UC5" s="1">
        <v>1009043.3880117643</v>
      </c>
      <c r="UD5" s="1">
        <v>439956.77620460547</v>
      </c>
      <c r="UE5" s="1">
        <v>489815.44100769324</v>
      </c>
      <c r="UF5" s="1">
        <v>796966.48903660022</v>
      </c>
      <c r="UG5" s="1">
        <v>15620144.039611232</v>
      </c>
      <c r="UH5" s="1">
        <v>2719429.7510840879</v>
      </c>
      <c r="UI5" s="1">
        <v>2870589.8286516834</v>
      </c>
      <c r="UJ5" s="1">
        <v>2598441.7976080119</v>
      </c>
      <c r="UK5" s="1">
        <v>1139002.8690150604</v>
      </c>
      <c r="UL5" s="1">
        <v>1150543.6480640315</v>
      </c>
      <c r="UM5" s="1">
        <v>66513247.780107491</v>
      </c>
      <c r="UN5" s="1">
        <v>2706405.5100140423</v>
      </c>
      <c r="UO5" s="1">
        <v>1176642.8964569329</v>
      </c>
      <c r="UP5" s="1">
        <v>8962765.977453107</v>
      </c>
      <c r="UQ5" s="1">
        <v>2173354.3593941466</v>
      </c>
      <c r="UR5" s="1">
        <v>1056621.456057711</v>
      </c>
      <c r="US5" s="1">
        <v>4698558.6142638642</v>
      </c>
      <c r="UT5" s="1">
        <v>1057722.7709728782</v>
      </c>
      <c r="UU5" s="1">
        <v>987531.58793666691</v>
      </c>
      <c r="UV5" s="1">
        <v>989721.41622651496</v>
      </c>
      <c r="UW5" s="1">
        <v>1080134.5308044129</v>
      </c>
      <c r="UX5" s="1">
        <v>3744425.656453629</v>
      </c>
      <c r="UY5" s="1">
        <v>1847482.9117403994</v>
      </c>
      <c r="UZ5" s="1">
        <v>4969475.9907910032</v>
      </c>
      <c r="VA5" s="1">
        <v>599247.67229883512</v>
      </c>
      <c r="VB5" s="1">
        <v>1000873.926554534</v>
      </c>
      <c r="VC5" s="1">
        <v>517707.79042187583</v>
      </c>
      <c r="VD5" s="1">
        <v>742991.58029787091</v>
      </c>
      <c r="VE5" s="1">
        <v>3708097.1599925351</v>
      </c>
      <c r="VF5" s="1">
        <v>480401.2318050217</v>
      </c>
      <c r="VG5" s="1">
        <v>1164294.290840257</v>
      </c>
      <c r="VH5" s="1">
        <v>964257.1429607895</v>
      </c>
      <c r="VI5" s="1">
        <v>29462658.080023561</v>
      </c>
      <c r="VJ5" s="1">
        <v>897314.98834237328</v>
      </c>
      <c r="VK5" s="1">
        <v>2586025.212712388</v>
      </c>
      <c r="VL5" s="1">
        <v>2497057.1271595913</v>
      </c>
      <c r="VM5" s="1">
        <v>2894480.7750341762</v>
      </c>
      <c r="VN5" s="1">
        <v>3521321.3618730321</v>
      </c>
      <c r="VO5" s="1">
        <v>4761131.6497962773</v>
      </c>
      <c r="VP5" s="1">
        <v>1747288.3259690912</v>
      </c>
      <c r="VQ5" s="1">
        <v>1338998.3509550602</v>
      </c>
      <c r="VR5" s="1">
        <v>9317815.9024093114</v>
      </c>
      <c r="VS5" s="1">
        <v>1324656.8701843878</v>
      </c>
      <c r="VT5" s="1">
        <v>2386601.1172958021</v>
      </c>
      <c r="VU5" s="1">
        <v>2044703.5534206161</v>
      </c>
      <c r="VV5" s="1">
        <v>891667.39136931836</v>
      </c>
      <c r="VW5" s="1">
        <v>1333126.5721192795</v>
      </c>
      <c r="VX5" s="1">
        <v>274743.11083760962</v>
      </c>
      <c r="VY5" s="1">
        <v>606014.8848929063</v>
      </c>
      <c r="VZ5" s="1">
        <v>132386573.59209463</v>
      </c>
      <c r="WA5" s="1">
        <v>5489162.5956862308</v>
      </c>
      <c r="WB5" s="1">
        <v>3098665.0521543133</v>
      </c>
      <c r="WC5" s="1">
        <v>1960876.2311151638</v>
      </c>
      <c r="WD5" s="1">
        <v>856448.97934752528</v>
      </c>
      <c r="WE5" s="1">
        <v>4113165.8319676989</v>
      </c>
      <c r="WF5" s="1">
        <v>11113949.436613875</v>
      </c>
      <c r="WG5" s="1">
        <v>6372635.7702609785</v>
      </c>
      <c r="WH5" s="1">
        <v>3674470.1590192146</v>
      </c>
      <c r="WI5" s="1">
        <v>6444664.2253658846</v>
      </c>
      <c r="WJ5" s="1">
        <v>2164225.4783964697</v>
      </c>
      <c r="WK5" s="1">
        <v>4541460.7920710724</v>
      </c>
      <c r="WL5" s="1">
        <v>1906719.0756800191</v>
      </c>
      <c r="WM5" s="1">
        <v>10627949.672916591</v>
      </c>
      <c r="WN5" s="1">
        <v>10023995.950103654</v>
      </c>
      <c r="WO5" s="1">
        <v>2088320.9115849093</v>
      </c>
      <c r="WP5" s="1">
        <v>5089126.8532293113</v>
      </c>
      <c r="WQ5" s="1">
        <v>13754067.021994524</v>
      </c>
      <c r="WR5" s="1">
        <v>4552681.1906440901</v>
      </c>
      <c r="WS5" s="1">
        <v>10844364.341896974</v>
      </c>
      <c r="WT5" s="1">
        <v>38175780.052769415</v>
      </c>
      <c r="WU5" s="1">
        <v>4713811.791429746</v>
      </c>
      <c r="WV5" s="1">
        <v>1730940.6225583665</v>
      </c>
      <c r="WW5" s="1">
        <v>1192336.9419759153</v>
      </c>
      <c r="WX5" s="1">
        <v>1622357.8549287112</v>
      </c>
      <c r="WY5" s="1">
        <v>1049660.6367144266</v>
      </c>
      <c r="WZ5" s="1">
        <v>1304077.1695571111</v>
      </c>
      <c r="XA5" s="1">
        <v>1248739.0657809456</v>
      </c>
      <c r="XB5" s="1">
        <v>703463.64402804582</v>
      </c>
      <c r="XC5" s="1">
        <v>1732731.2816864157</v>
      </c>
      <c r="XD5" s="1">
        <v>15296431.950996272</v>
      </c>
      <c r="XE5" s="1">
        <v>1297375.4291538608</v>
      </c>
      <c r="XF5" s="1">
        <v>436319.81025723019</v>
      </c>
      <c r="XG5" s="1">
        <v>462478.0502524437</v>
      </c>
      <c r="XH5" s="1">
        <v>697889.62528810068</v>
      </c>
      <c r="XI5" s="1">
        <v>49424249.855824098</v>
      </c>
      <c r="XJ5" s="1">
        <v>2942981.8299767487</v>
      </c>
      <c r="XK5" s="1">
        <v>1685627.7531153043</v>
      </c>
      <c r="XL5" s="1">
        <v>16469798.27896942</v>
      </c>
      <c r="XM5" s="1">
        <v>2381415.5228652041</v>
      </c>
      <c r="XN5" s="1">
        <v>1847944.951364889</v>
      </c>
      <c r="XO5" s="1">
        <v>3803932.8558982853</v>
      </c>
      <c r="XP5" s="1">
        <v>1680148.4301737365</v>
      </c>
      <c r="XQ5" s="1">
        <v>1804431.1966188522</v>
      </c>
      <c r="XR5" s="1">
        <v>4091789.0513112959</v>
      </c>
      <c r="XS5" s="1">
        <v>3598317.3310738322</v>
      </c>
      <c r="XT5" s="1">
        <v>1091691.9490964415</v>
      </c>
      <c r="XU5" s="1">
        <v>1009234.3947813947</v>
      </c>
      <c r="XV5" s="1">
        <v>1531376.2222795815</v>
      </c>
      <c r="XW5" s="1">
        <v>936741.95128432929</v>
      </c>
      <c r="XX5" s="1">
        <v>1102204.3002547109</v>
      </c>
      <c r="XY5" s="1">
        <v>934187.77513029811</v>
      </c>
      <c r="XZ5" s="1">
        <v>1437349.4819378727</v>
      </c>
      <c r="YA5" s="1">
        <v>974249.6369424297</v>
      </c>
      <c r="YB5" s="1">
        <v>843440.86675102741</v>
      </c>
      <c r="YC5" s="1">
        <v>1208381.124997399</v>
      </c>
      <c r="YD5" s="1">
        <v>865576.29778580519</v>
      </c>
      <c r="YE5" s="1">
        <v>988464.82606440329</v>
      </c>
      <c r="YF5" s="1">
        <v>50078178.940765493</v>
      </c>
      <c r="YG5" s="1">
        <v>1431386.2837760223</v>
      </c>
      <c r="YH5" s="1">
        <v>5080552.6666970821</v>
      </c>
      <c r="YI5" s="1">
        <v>1659525.2416053957</v>
      </c>
      <c r="YJ5" s="1">
        <v>11121065.429064929</v>
      </c>
      <c r="YK5" s="1">
        <v>1092198.6441408177</v>
      </c>
      <c r="YL5" s="1">
        <v>2423580.6200727331</v>
      </c>
      <c r="YM5" s="1">
        <v>653966.79819205613</v>
      </c>
      <c r="YN5" s="1">
        <v>2704614.6505570342</v>
      </c>
      <c r="YO5" s="1">
        <v>5479138.5746565172</v>
      </c>
      <c r="YP5" s="1">
        <v>1369924.2592402338</v>
      </c>
      <c r="YQ5" s="1">
        <v>1455812.4709420975</v>
      </c>
      <c r="YR5" s="1">
        <v>935474.06875367241</v>
      </c>
      <c r="YS5" s="1">
        <v>1387415.4620128064</v>
      </c>
      <c r="YT5" s="1">
        <v>691802.89416513289</v>
      </c>
      <c r="YU5" s="1">
        <v>1955759.6143589099</v>
      </c>
      <c r="YV5" s="1">
        <v>737625.29175570747</v>
      </c>
      <c r="YW5" s="1">
        <v>14910676.812567582</v>
      </c>
      <c r="YX5" s="1">
        <v>1510530.4754660516</v>
      </c>
      <c r="YY5" s="1">
        <v>1727337.0257824238</v>
      </c>
      <c r="YZ5" s="1">
        <v>1269818.2905030826</v>
      </c>
      <c r="ZA5" s="1">
        <v>3892292.9338912899</v>
      </c>
      <c r="ZB5" s="1">
        <v>2236706.1838596039</v>
      </c>
      <c r="ZC5" s="1">
        <v>1116998.0340804884</v>
      </c>
      <c r="ZD5" s="1">
        <v>15907320.93649736</v>
      </c>
      <c r="ZE5" s="1">
        <v>1124093.3767980165</v>
      </c>
      <c r="ZF5" s="1">
        <v>1123704.986116684</v>
      </c>
      <c r="ZG5" s="1">
        <v>2001049.088039838</v>
      </c>
      <c r="ZH5" s="1">
        <v>854043.97792861832</v>
      </c>
      <c r="ZI5" s="1">
        <v>1289446.241953966</v>
      </c>
      <c r="ZJ5" s="1">
        <v>806820.8591127703</v>
      </c>
      <c r="ZK5" s="1">
        <v>664261.9636597092</v>
      </c>
      <c r="ZL5" s="1">
        <v>4009889.3101655664</v>
      </c>
      <c r="ZM5" s="1">
        <v>30116152.790229082</v>
      </c>
      <c r="ZN5" s="1">
        <v>1568897.4069667046</v>
      </c>
      <c r="ZO5" s="1">
        <v>2887160.1702615772</v>
      </c>
      <c r="ZP5" s="1">
        <v>7629788.0340569094</v>
      </c>
      <c r="ZQ5" s="1">
        <v>3488403.7420071303</v>
      </c>
      <c r="ZR5" s="1">
        <v>1507705.7698935471</v>
      </c>
      <c r="ZS5" s="1">
        <v>1383507.464240127</v>
      </c>
      <c r="ZT5" s="1">
        <v>3029700.0577678587</v>
      </c>
      <c r="ZU5" s="1">
        <v>5218569.7472300055</v>
      </c>
      <c r="ZV5" s="1">
        <v>4973726.7992435796</v>
      </c>
      <c r="ZW5" s="1">
        <v>1382622.290855879</v>
      </c>
      <c r="ZX5" s="1">
        <v>1239180.4424661754</v>
      </c>
      <c r="ZY5" s="1">
        <v>925912.6123441431</v>
      </c>
      <c r="ZZ5" s="1">
        <v>1627558.4859841892</v>
      </c>
      <c r="AAA5" s="1">
        <v>1105657.7122822246</v>
      </c>
      <c r="AAB5" s="1">
        <v>1214706.6298735342</v>
      </c>
      <c r="AAC5" s="1">
        <v>933137.78097540222</v>
      </c>
      <c r="AAD5" s="1">
        <v>768859.37023679272</v>
      </c>
      <c r="AAE5" s="1">
        <v>1221685.8592573367</v>
      </c>
      <c r="AAF5" s="1">
        <v>980007.1816615127</v>
      </c>
      <c r="AAG5" s="1">
        <v>1006849.630207577</v>
      </c>
      <c r="AAH5" s="1">
        <v>709958.53373113112</v>
      </c>
      <c r="AAI5" s="1">
        <v>12809559.724581048</v>
      </c>
      <c r="AAJ5" s="1">
        <v>1046864.7119375692</v>
      </c>
      <c r="AAK5" s="1">
        <v>1401670.9603300344</v>
      </c>
      <c r="AAL5" s="1">
        <v>1698705.5983418024</v>
      </c>
      <c r="AAM5" s="1">
        <v>1100955.5084960496</v>
      </c>
      <c r="AAN5" s="1">
        <v>1451452.6224301027</v>
      </c>
      <c r="AAO5" s="1">
        <v>1284071.0660203008</v>
      </c>
      <c r="AAP5" s="1">
        <v>94606984.819558084</v>
      </c>
      <c r="AAQ5" s="1">
        <v>900209.56380439061</v>
      </c>
      <c r="AAR5" s="1">
        <v>1844998.4755697094</v>
      </c>
      <c r="AAS5" s="1">
        <v>2371205.0848941831</v>
      </c>
      <c r="AAT5" s="1">
        <v>1543041.4348762783</v>
      </c>
      <c r="AAU5" s="1">
        <v>1180900.3780584233</v>
      </c>
      <c r="AAV5" s="1">
        <v>3507975.7168211346</v>
      </c>
      <c r="AAW5" s="1">
        <v>2063404.031162113</v>
      </c>
      <c r="AAX5" s="1">
        <v>2216115.2356395149</v>
      </c>
      <c r="AAY5" s="1">
        <v>1577374.2706812641</v>
      </c>
      <c r="AAZ5" s="1">
        <v>1856569.6422322528</v>
      </c>
      <c r="ABA5" s="1">
        <v>9026828.7358269244</v>
      </c>
      <c r="ABB5" s="1">
        <v>3855991.1097130063</v>
      </c>
      <c r="ABC5" s="1">
        <v>1628926.1765073126</v>
      </c>
      <c r="ABD5" s="1">
        <v>1190796.3327417062</v>
      </c>
      <c r="ABE5" s="1">
        <v>2630858.7063083579</v>
      </c>
      <c r="ABF5" s="1">
        <v>1186618.8866751201</v>
      </c>
      <c r="ABG5" s="1">
        <v>1683141.0577422669</v>
      </c>
      <c r="ABH5" s="1">
        <v>1162700.4107373499</v>
      </c>
      <c r="ABI5" s="1">
        <v>6726117.7228894262</v>
      </c>
      <c r="ABJ5" s="1">
        <v>6836321.4313516235</v>
      </c>
      <c r="ABK5" s="1">
        <v>770231.17102765525</v>
      </c>
      <c r="ABL5" s="1">
        <v>1299989.6445434317</v>
      </c>
      <c r="ABM5" s="1">
        <v>1428324.2137355667</v>
      </c>
      <c r="ABN5" s="1">
        <v>751165.97280282946</v>
      </c>
      <c r="ABO5" s="1">
        <v>857311.0881573786</v>
      </c>
      <c r="ABP5" s="1">
        <v>27454985.377211612</v>
      </c>
      <c r="ABQ5" s="1">
        <v>2157373.3235744284</v>
      </c>
      <c r="ABR5" s="1">
        <v>4649450.5649665315</v>
      </c>
      <c r="ABS5" s="1">
        <v>2628377.1207038858</v>
      </c>
      <c r="ABT5" s="1">
        <v>3722256.0821119798</v>
      </c>
      <c r="ABU5" s="1">
        <v>3635025.3859758335</v>
      </c>
      <c r="ABV5" s="1">
        <v>1762893.6885050256</v>
      </c>
      <c r="ABW5" s="1">
        <v>3200660.6691605975</v>
      </c>
      <c r="ABX5" s="1">
        <v>4378683.0913240323</v>
      </c>
      <c r="ABY5" s="1">
        <v>25104267.813899301</v>
      </c>
      <c r="ABZ5" s="1">
        <v>5609874.5680613825</v>
      </c>
      <c r="ACA5" s="1">
        <v>4782438.8279186292</v>
      </c>
      <c r="ACB5" s="1">
        <v>2911578.7414869498</v>
      </c>
      <c r="ACC5" s="1">
        <v>1734248.0268528536</v>
      </c>
      <c r="ACD5" s="1">
        <v>4939296.1727332463</v>
      </c>
      <c r="ACE5" s="1">
        <v>1077949.0817617439</v>
      </c>
      <c r="ACF5" s="1">
        <v>1862373.3307986667</v>
      </c>
      <c r="ACG5" s="1">
        <v>1018597.1339902811</v>
      </c>
      <c r="ACH5" s="1">
        <v>2087591.9868683396</v>
      </c>
      <c r="ACI5" s="1">
        <v>885491.56562302518</v>
      </c>
      <c r="ACJ5" s="1">
        <v>53422987.228832811</v>
      </c>
      <c r="ACK5" s="1">
        <v>1476201.519596918</v>
      </c>
      <c r="ACL5" s="1">
        <v>2549575.8652836527</v>
      </c>
      <c r="ACM5" s="1">
        <v>1814011.4607058656</v>
      </c>
      <c r="ACN5" s="1">
        <v>540402.49835939496</v>
      </c>
      <c r="ACO5" s="1">
        <v>1285435.7819700034</v>
      </c>
      <c r="ACP5" s="1">
        <v>2501638.9300479409</v>
      </c>
      <c r="ACQ5" s="1">
        <v>5797525.5293508982</v>
      </c>
      <c r="ACR5" s="1">
        <v>17254328.500520736</v>
      </c>
      <c r="ACS5" s="1">
        <v>488077.64629241865</v>
      </c>
      <c r="ACT5" s="1">
        <v>2207761.1196569204</v>
      </c>
      <c r="ACU5" s="1">
        <v>3051521.375359287</v>
      </c>
      <c r="ACV5" s="1">
        <v>2881734.3335568458</v>
      </c>
      <c r="ACW5" s="1">
        <v>5918621.6080976985</v>
      </c>
      <c r="ACX5" s="1">
        <v>2094420.5460811816</v>
      </c>
      <c r="ACY5" s="1">
        <v>2343080.4597823774</v>
      </c>
      <c r="ACZ5" s="1">
        <v>822815.71033043682</v>
      </c>
      <c r="ADA5" s="1">
        <v>1602197.8115222275</v>
      </c>
      <c r="ADB5" s="1">
        <v>694947.12712103</v>
      </c>
      <c r="ADC5" s="1">
        <v>907302.90946630563</v>
      </c>
      <c r="ADD5" s="1">
        <v>1570129.524835106</v>
      </c>
      <c r="ADE5" s="1">
        <v>33414.3870689553</v>
      </c>
      <c r="ADF5" s="1">
        <v>2459824.6167320744</v>
      </c>
      <c r="ADG5" s="1">
        <v>12910414.696595607</v>
      </c>
      <c r="ADH5" s="1">
        <v>15563402.672986407</v>
      </c>
      <c r="ADI5" s="1">
        <v>2549675.4928962928</v>
      </c>
      <c r="ADJ5" s="1">
        <v>1317309.9180979624</v>
      </c>
      <c r="ADK5" s="1">
        <v>2487788.0346464547</v>
      </c>
      <c r="ADL5" s="1">
        <v>1517755.346771183</v>
      </c>
      <c r="ADM5" s="1">
        <v>2090847.277285412</v>
      </c>
      <c r="ADN5" s="1">
        <v>1811203.5022344503</v>
      </c>
      <c r="ADO5" s="1">
        <v>2845219.4590517045</v>
      </c>
      <c r="ADP5" s="1">
        <v>170652981.50616965</v>
      </c>
      <c r="ADQ5" s="1">
        <v>17879567.334329788</v>
      </c>
      <c r="ADR5" s="1">
        <v>19079448.976540875</v>
      </c>
      <c r="ADS5" s="1">
        <v>22662769.516842946</v>
      </c>
      <c r="ADT5" s="1">
        <v>837480.29049326538</v>
      </c>
      <c r="ADU5" s="1">
        <v>1776806.992080021</v>
      </c>
      <c r="ADV5" s="1">
        <v>990542.38025949942</v>
      </c>
      <c r="ADW5" s="1">
        <v>1588998.484114218</v>
      </c>
      <c r="ADX5" s="1">
        <v>74680174.695076808</v>
      </c>
      <c r="ADY5" s="1">
        <v>26041331.859636977</v>
      </c>
      <c r="ADZ5" s="1">
        <v>9425904.7398537956</v>
      </c>
      <c r="AEA5" s="1">
        <v>3170123.8952465868</v>
      </c>
      <c r="AEB5" s="1">
        <v>4627571.1025796849</v>
      </c>
      <c r="AEC5" s="1">
        <v>3224247.6838545236</v>
      </c>
      <c r="AED5" s="1">
        <v>2020241.6235737442</v>
      </c>
      <c r="AEE5" s="1">
        <v>2579370.0573660065</v>
      </c>
      <c r="AEF5" s="1">
        <v>3547955.1113919653</v>
      </c>
      <c r="AEG5" s="1">
        <v>1462524.4267901517</v>
      </c>
      <c r="AEH5" s="1">
        <v>3391011.2471406688</v>
      </c>
      <c r="AEI5" s="1">
        <v>4125636.0047394815</v>
      </c>
      <c r="AEJ5" s="1">
        <v>2257389.9967083675</v>
      </c>
      <c r="AEK5" s="1">
        <v>1762687.5744785187</v>
      </c>
      <c r="AEL5" s="1">
        <v>2627248.5349345291</v>
      </c>
      <c r="AEM5" s="1">
        <v>7282531.6610927461</v>
      </c>
      <c r="AEN5" s="1">
        <v>1687297.5334434602</v>
      </c>
      <c r="AEO5" s="1">
        <v>6500673.0955692111</v>
      </c>
      <c r="AEP5" s="1">
        <v>1749903.4650452</v>
      </c>
      <c r="AEQ5" s="1">
        <v>8633254.1555463392</v>
      </c>
      <c r="AER5" s="1">
        <v>42717496.671397328</v>
      </c>
      <c r="AES5" s="1">
        <v>6618658.4322048761</v>
      </c>
      <c r="AET5" s="1">
        <v>4739431.9518467551</v>
      </c>
      <c r="AEU5" s="1">
        <v>2170245.162455536</v>
      </c>
      <c r="AEV5" s="1">
        <v>3159933.8758025113</v>
      </c>
      <c r="AEW5" s="1">
        <v>5958182.9869693574</v>
      </c>
      <c r="AEX5" s="1">
        <v>1341511.3165958566</v>
      </c>
      <c r="AEY5" s="1">
        <v>3466168.8545648986</v>
      </c>
      <c r="AEZ5" s="1">
        <v>1799093.6484548424</v>
      </c>
      <c r="AFA5" s="1">
        <v>676719.96467036742</v>
      </c>
      <c r="AFB5" s="1">
        <v>29875879.810856316</v>
      </c>
      <c r="AFC5" s="1">
        <v>9559161.853259895</v>
      </c>
      <c r="AFD5" s="1">
        <v>3707739.8132041846</v>
      </c>
      <c r="AFE5" s="1">
        <v>1594952.5624444094</v>
      </c>
      <c r="AFF5" s="1">
        <v>2723236.0821144166</v>
      </c>
      <c r="AFG5" s="1">
        <v>1908212.4853251514</v>
      </c>
      <c r="AFH5" s="1">
        <v>593372.82754629431</v>
      </c>
      <c r="AFI5" s="1">
        <v>1368816.9542847693</v>
      </c>
      <c r="AFJ5" s="1">
        <v>441160.03518110403</v>
      </c>
      <c r="AFK5" s="1">
        <v>939822.70029847359</v>
      </c>
      <c r="AFL5" s="1">
        <v>497074.93934862275</v>
      </c>
      <c r="AFM5" s="1">
        <v>923701.87084371492</v>
      </c>
      <c r="AFN5" s="1">
        <v>885559.3808789351</v>
      </c>
      <c r="AFO5" s="1">
        <v>27554961.627850939</v>
      </c>
      <c r="AFP5" s="1">
        <v>2839230.0824473784</v>
      </c>
      <c r="AFQ5" s="1">
        <v>4345498.8242157614</v>
      </c>
      <c r="AFR5" s="1">
        <v>1749170.3816229491</v>
      </c>
      <c r="AFS5" s="1">
        <v>951199.85870307486</v>
      </c>
      <c r="AFT5" s="1">
        <v>923048.56008979818</v>
      </c>
      <c r="AFU5" s="1">
        <v>741421.94735646178</v>
      </c>
      <c r="AFV5" s="1">
        <v>3095416.8556518396</v>
      </c>
      <c r="AFW5" s="1">
        <v>2223644.6417207844</v>
      </c>
      <c r="AFX5" s="1">
        <v>1671255.1379696741</v>
      </c>
      <c r="AFY5" s="1">
        <v>1455097.127681826</v>
      </c>
      <c r="AFZ5" s="1">
        <v>847944.72392679169</v>
      </c>
      <c r="AGA5" s="1">
        <v>24653891.934043437</v>
      </c>
      <c r="AGB5" s="1">
        <v>2145442.2980973595</v>
      </c>
      <c r="AGC5" s="1">
        <v>2251436.3364824443</v>
      </c>
      <c r="AGD5" s="1">
        <v>1715698.8878736782</v>
      </c>
      <c r="AGE5" s="1">
        <v>5525044.0047057504</v>
      </c>
      <c r="AGF5" s="1">
        <v>1952572.3972386909</v>
      </c>
      <c r="AGG5" s="1">
        <v>735825.77451826702</v>
      </c>
      <c r="AGH5" s="1">
        <v>2891817.9518343569</v>
      </c>
      <c r="AGI5" s="1">
        <v>935539.34204754548</v>
      </c>
      <c r="AGJ5" s="1">
        <v>2019089.911298017</v>
      </c>
      <c r="AGK5" s="1">
        <v>1578878.8372796646</v>
      </c>
      <c r="AGL5" s="1">
        <v>36456581.929176971</v>
      </c>
      <c r="AGM5" s="1">
        <v>8978207.9898211062</v>
      </c>
      <c r="AGN5" s="1">
        <v>1711114.6672226631</v>
      </c>
      <c r="AGO5" s="1">
        <v>791505.20581537485</v>
      </c>
      <c r="AGP5" s="1">
        <v>2694561.4927709093</v>
      </c>
      <c r="AGQ5" s="1">
        <v>1420228.1905038611</v>
      </c>
      <c r="AGR5" s="1">
        <v>521275.96167185227</v>
      </c>
      <c r="AGS5" s="1">
        <v>713195.52210690035</v>
      </c>
      <c r="AGT5" s="1">
        <v>103648970.46962595</v>
      </c>
      <c r="AGU5" s="1">
        <v>78834995.89132227</v>
      </c>
      <c r="AGV5" s="1">
        <v>2881042.7397859572</v>
      </c>
      <c r="AGW5" s="1">
        <v>4546721.6771325842</v>
      </c>
      <c r="AGX5" s="1">
        <v>4136455.8198474022</v>
      </c>
      <c r="AGY5" s="1">
        <v>3608344.2506716307</v>
      </c>
      <c r="AGZ5" s="1">
        <v>978853.95844845637</v>
      </c>
      <c r="AHA5" s="1">
        <v>4645109.5430342862</v>
      </c>
      <c r="AHB5" s="1">
        <v>1070038.7453413</v>
      </c>
      <c r="AHC5" s="1">
        <v>4951892.9448521305</v>
      </c>
      <c r="AHD5" s="1">
        <v>9624645.294494519</v>
      </c>
      <c r="AHE5" s="1">
        <v>3210317.0892662741</v>
      </c>
      <c r="AHF5" s="1">
        <v>3779998.033581655</v>
      </c>
      <c r="AHG5" s="1">
        <v>2514820.5884679714</v>
      </c>
      <c r="AHH5" s="1">
        <v>4522129.956994486</v>
      </c>
      <c r="AHI5" s="1">
        <v>4150296.7873960538</v>
      </c>
      <c r="AHJ5" s="1">
        <v>2869713.5194196301</v>
      </c>
      <c r="AHK5" s="1">
        <v>16033336.353179295</v>
      </c>
      <c r="AHL5" s="1">
        <v>2756884.7681943867</v>
      </c>
      <c r="AHM5" s="1">
        <v>1756340.2154184065</v>
      </c>
      <c r="AHN5" s="1">
        <v>2495442.1427409863</v>
      </c>
      <c r="AHO5" s="1">
        <v>2563320.5684900018</v>
      </c>
      <c r="AHP5" s="1">
        <v>870506.63169045444</v>
      </c>
      <c r="AHQ5" s="1">
        <v>670899.85169510567</v>
      </c>
      <c r="AHR5" s="1">
        <v>7038940112.4640398</v>
      </c>
    </row>
    <row r="6" spans="1:902">
      <c r="A6" s="3" t="s">
        <v>1807</v>
      </c>
      <c r="B6" s="1">
        <v>11949201.685722509</v>
      </c>
      <c r="C6" s="1">
        <v>4423359.6572592733</v>
      </c>
      <c r="D6" s="1">
        <v>1210096.5349063007</v>
      </c>
      <c r="E6" s="1">
        <v>722527.78648168396</v>
      </c>
      <c r="F6" s="1">
        <v>869813.11372257059</v>
      </c>
      <c r="G6" s="1">
        <v>865182.73443844856</v>
      </c>
      <c r="H6" s="1">
        <v>453416.28328006138</v>
      </c>
      <c r="I6" s="1">
        <v>5628120.3570660185</v>
      </c>
      <c r="J6" s="1">
        <v>1503301.0327862923</v>
      </c>
      <c r="K6" s="1">
        <v>807147.50028847111</v>
      </c>
      <c r="L6" s="1">
        <v>8327801.9122732216</v>
      </c>
      <c r="M6" s="1">
        <v>469914.2948781079</v>
      </c>
      <c r="N6" s="1">
        <v>1328184.8933657859</v>
      </c>
      <c r="O6" s="1">
        <v>1036949.5692485351</v>
      </c>
      <c r="P6" s="1">
        <v>469100.68974067725</v>
      </c>
      <c r="Q6" s="1">
        <v>910074.7965549177</v>
      </c>
      <c r="R6" s="1">
        <v>381297.27865841839</v>
      </c>
      <c r="S6" s="1">
        <v>1291528.9946590089</v>
      </c>
      <c r="T6" s="1">
        <v>335534.40334997338</v>
      </c>
      <c r="U6" s="1">
        <v>414147.96220359067</v>
      </c>
      <c r="V6" s="1">
        <v>527071.40988332289</v>
      </c>
      <c r="W6" s="1">
        <v>670360.40043342498</v>
      </c>
      <c r="X6" s="1">
        <v>291772.01574438461</v>
      </c>
      <c r="Y6" s="1">
        <v>239834.49580900115</v>
      </c>
      <c r="Z6" s="1">
        <v>25907401.382211681</v>
      </c>
      <c r="AA6" s="1">
        <v>1300165.1258892028</v>
      </c>
      <c r="AB6" s="1">
        <v>3659088.4619287201</v>
      </c>
      <c r="AC6" s="1">
        <v>941428.65208968311</v>
      </c>
      <c r="AD6" s="1">
        <v>3086380.5785923288</v>
      </c>
      <c r="AE6" s="1">
        <v>1460952.1217594615</v>
      </c>
      <c r="AF6" s="1">
        <v>1678531.2850929596</v>
      </c>
      <c r="AG6" s="1">
        <v>907621.58698427433</v>
      </c>
      <c r="AH6" s="1">
        <v>1194316.0719397566</v>
      </c>
      <c r="AI6" s="1">
        <v>1206755.3407129485</v>
      </c>
      <c r="AJ6" s="1">
        <v>680382.00383152743</v>
      </c>
      <c r="AK6" s="1">
        <v>1189368.3088408778</v>
      </c>
      <c r="AL6" s="1">
        <v>180228.84796381238</v>
      </c>
      <c r="AM6" s="1">
        <v>805979.33361260686</v>
      </c>
      <c r="AN6" s="1">
        <v>532956.2730658463</v>
      </c>
      <c r="AO6" s="1">
        <v>3810484.6082742997</v>
      </c>
      <c r="AP6" s="1">
        <v>4981324.4013221646</v>
      </c>
      <c r="AQ6" s="1">
        <v>3061684.3046958684</v>
      </c>
      <c r="AR6" s="1">
        <v>13058388.981991109</v>
      </c>
      <c r="AS6" s="1">
        <v>2471375.929223137</v>
      </c>
      <c r="AT6" s="1">
        <v>901838.91966554127</v>
      </c>
      <c r="AU6" s="1">
        <v>1439833.054728522</v>
      </c>
      <c r="AV6" s="1">
        <v>1040719.2203134681</v>
      </c>
      <c r="AW6" s="1">
        <v>671344.42616334825</v>
      </c>
      <c r="AX6" s="1">
        <v>1358685.9104010537</v>
      </c>
      <c r="AY6" s="1">
        <v>1077195.7189786565</v>
      </c>
      <c r="AZ6" s="1">
        <v>4550485.3125367733</v>
      </c>
      <c r="BA6" s="1">
        <v>691848.45038137166</v>
      </c>
      <c r="BB6" s="1">
        <v>761825.30825350899</v>
      </c>
      <c r="BC6" s="1">
        <v>1830320.900057402</v>
      </c>
      <c r="BD6" s="1">
        <v>959866.53657522087</v>
      </c>
      <c r="BE6" s="1">
        <v>338559.40217725793</v>
      </c>
      <c r="BF6" s="1">
        <v>198641.9275268167</v>
      </c>
      <c r="BG6" s="1">
        <v>12707447.847428907</v>
      </c>
      <c r="BH6" s="1">
        <v>700526.94116628938</v>
      </c>
      <c r="BI6" s="1">
        <v>866049.74897334934</v>
      </c>
      <c r="BJ6" s="1">
        <v>1227044.4546930532</v>
      </c>
      <c r="BK6" s="1">
        <v>1834816.6910417299</v>
      </c>
      <c r="BL6" s="1">
        <v>1616545.7682395556</v>
      </c>
      <c r="BM6" s="1">
        <v>633252.94695343019</v>
      </c>
      <c r="BN6" s="1">
        <v>905112.27188292413</v>
      </c>
      <c r="BO6" s="1">
        <v>538650.42945558217</v>
      </c>
      <c r="BP6" s="1">
        <v>653296.41927623504</v>
      </c>
      <c r="BQ6" s="1">
        <v>410772.42726050946</v>
      </c>
      <c r="BR6" s="1">
        <v>752211.05006989022</v>
      </c>
      <c r="BS6" s="1">
        <v>7625284.4237814788</v>
      </c>
      <c r="BT6" s="1">
        <v>50438.899684956719</v>
      </c>
      <c r="BU6" s="1">
        <v>1760948.2965703285</v>
      </c>
      <c r="BV6" s="1">
        <v>14004492.853341712</v>
      </c>
      <c r="BW6" s="1">
        <v>6170845.2557943538</v>
      </c>
      <c r="BX6" s="1">
        <v>805566.5058975952</v>
      </c>
      <c r="BY6" s="1">
        <v>1320635.5215548403</v>
      </c>
      <c r="BZ6" s="1">
        <v>1301329.8570837569</v>
      </c>
      <c r="CA6" s="1">
        <v>1219830.0053861518</v>
      </c>
      <c r="CB6" s="1">
        <v>1501256.0851573304</v>
      </c>
      <c r="CC6" s="1">
        <v>8009.7172856354273</v>
      </c>
      <c r="CD6" s="1">
        <v>151441.30051644825</v>
      </c>
      <c r="CE6" s="1">
        <v>21042455.761557978</v>
      </c>
      <c r="CF6" s="1">
        <v>664981.07459788118</v>
      </c>
      <c r="CG6" s="1">
        <v>2121676.7950730007</v>
      </c>
      <c r="CH6" s="1">
        <v>597394.33298456273</v>
      </c>
      <c r="CI6" s="1">
        <v>710527.13006658386</v>
      </c>
      <c r="CJ6" s="1">
        <v>950357.22360662848</v>
      </c>
      <c r="CK6" s="1">
        <v>819167.69064823596</v>
      </c>
      <c r="CL6" s="1">
        <v>1479113.8360482247</v>
      </c>
      <c r="CM6" s="1">
        <v>948478.41691246105</v>
      </c>
      <c r="CN6" s="1">
        <v>911332.05308407068</v>
      </c>
      <c r="CO6" s="1">
        <v>474092.46653450694</v>
      </c>
      <c r="CP6" s="1">
        <v>853588.13271571056</v>
      </c>
      <c r="CQ6" s="1">
        <v>895523.82903885515</v>
      </c>
      <c r="CR6" s="1">
        <v>8547414.498933211</v>
      </c>
      <c r="CS6" s="1">
        <v>404530.72052430472</v>
      </c>
      <c r="CT6" s="1">
        <v>982386.06331599515</v>
      </c>
      <c r="CU6" s="1">
        <v>1950449.5965538369</v>
      </c>
      <c r="CV6" s="1">
        <v>786960.46261299681</v>
      </c>
      <c r="CW6" s="1">
        <v>1533063.0041842726</v>
      </c>
      <c r="CX6" s="1">
        <v>824522.11138461437</v>
      </c>
      <c r="CY6" s="1">
        <v>537946.08100486174</v>
      </c>
      <c r="CZ6" s="1">
        <v>6991414.6278032688</v>
      </c>
      <c r="DA6" s="1">
        <v>739490.99331344129</v>
      </c>
      <c r="DB6" s="1">
        <v>3179209.0006278893</v>
      </c>
      <c r="DC6" s="1">
        <v>1705483.5495684736</v>
      </c>
      <c r="DD6" s="1">
        <v>866217.75528689276</v>
      </c>
      <c r="DE6" s="1">
        <v>1108385.7746316206</v>
      </c>
      <c r="DF6" s="1">
        <v>604677.95328904141</v>
      </c>
      <c r="DG6" s="1">
        <v>286979.32205747068</v>
      </c>
      <c r="DH6" s="1">
        <v>808329.93104179448</v>
      </c>
      <c r="DI6" s="1">
        <v>409520.5560030872</v>
      </c>
      <c r="DJ6" s="1">
        <v>3656477.9560554046</v>
      </c>
      <c r="DK6" s="1">
        <v>8892461.2173848804</v>
      </c>
      <c r="DL6" s="1">
        <v>13560337.34402244</v>
      </c>
      <c r="DM6" s="1">
        <v>1511935.6518457611</v>
      </c>
      <c r="DN6" s="1">
        <v>1720673.7715652315</v>
      </c>
      <c r="DO6" s="1">
        <v>1781470.8653075902</v>
      </c>
      <c r="DP6" s="1">
        <v>798156.77914361353</v>
      </c>
      <c r="DQ6" s="1">
        <v>837828.27082357672</v>
      </c>
      <c r="DR6" s="1">
        <v>858927.66048722493</v>
      </c>
      <c r="DS6" s="1">
        <v>622353.47994817572</v>
      </c>
      <c r="DT6" s="1">
        <v>18100002.034023419</v>
      </c>
      <c r="DU6" s="1">
        <v>1292085.7837044457</v>
      </c>
      <c r="DV6" s="1">
        <v>829801.7651241587</v>
      </c>
      <c r="DW6" s="1">
        <v>2631478.4075322156</v>
      </c>
      <c r="DX6" s="1">
        <v>1771697.3747266862</v>
      </c>
      <c r="DY6" s="1">
        <v>1487129.9545326266</v>
      </c>
      <c r="DZ6" s="1">
        <v>1310321.7942166061</v>
      </c>
      <c r="EA6" s="1">
        <v>647188.68889886118</v>
      </c>
      <c r="EB6" s="1">
        <v>1697353.0990655925</v>
      </c>
      <c r="EC6" s="1">
        <v>7388890.9548660209</v>
      </c>
      <c r="ED6" s="1">
        <v>6014629.9374914337</v>
      </c>
      <c r="EE6" s="1">
        <v>1021892.9056685057</v>
      </c>
      <c r="EF6" s="1">
        <v>1702283.5501017892</v>
      </c>
      <c r="EG6" s="1">
        <v>1036109.1135672802</v>
      </c>
      <c r="EH6" s="1">
        <v>1310287.1373791168</v>
      </c>
      <c r="EI6" s="1">
        <v>2341829.3338679783</v>
      </c>
      <c r="EJ6" s="1">
        <v>709661.80837172433</v>
      </c>
      <c r="EK6" s="1">
        <v>1073539.9370197244</v>
      </c>
      <c r="EL6" s="1">
        <v>18339888.868451189</v>
      </c>
      <c r="EM6" s="1">
        <v>1658267.4115827626</v>
      </c>
      <c r="EN6" s="1">
        <v>998649.6414062957</v>
      </c>
      <c r="EO6" s="1">
        <v>1235564.3840899118</v>
      </c>
      <c r="EP6" s="1">
        <v>851339.56806667033</v>
      </c>
      <c r="EQ6" s="1">
        <v>648734.19579481194</v>
      </c>
      <c r="ER6" s="1">
        <v>1636631.1499597225</v>
      </c>
      <c r="ES6" s="1">
        <v>3900698.1564461584</v>
      </c>
      <c r="ET6" s="1">
        <v>968473.33440626599</v>
      </c>
      <c r="EU6" s="1">
        <v>10574191.109932171</v>
      </c>
      <c r="EV6" s="1">
        <v>515304.38717717148</v>
      </c>
      <c r="EW6" s="1">
        <v>851736.16354322201</v>
      </c>
      <c r="EX6" s="1">
        <v>764923.95655085903</v>
      </c>
      <c r="EY6" s="1">
        <v>1402953.0767653647</v>
      </c>
      <c r="EZ6" s="1">
        <v>1285162.5747220898</v>
      </c>
      <c r="FA6" s="1">
        <v>1692719.3756061085</v>
      </c>
      <c r="FB6" s="1">
        <v>1362244.7544254484</v>
      </c>
      <c r="FC6" s="1">
        <v>818370.30725872272</v>
      </c>
      <c r="FD6" s="1">
        <v>545456.40433655516</v>
      </c>
      <c r="FE6" s="1">
        <v>1495890.182492591</v>
      </c>
      <c r="FF6" s="1">
        <v>375877.2497692841</v>
      </c>
      <c r="FG6" s="1">
        <v>6174011.6595913991</v>
      </c>
      <c r="FH6" s="1">
        <v>517774.00197242497</v>
      </c>
      <c r="FI6" s="1">
        <v>1490297.0395556556</v>
      </c>
      <c r="FJ6" s="1">
        <v>724806.88049441006</v>
      </c>
      <c r="FK6" s="1">
        <v>1466601.3821934918</v>
      </c>
      <c r="FL6" s="1">
        <v>916866.99642348336</v>
      </c>
      <c r="FM6" s="1">
        <v>226441.98535761231</v>
      </c>
      <c r="FN6" s="1">
        <v>108397.7777595872</v>
      </c>
      <c r="FO6" s="1">
        <v>16266828.089231865</v>
      </c>
      <c r="FP6" s="1">
        <v>1487820.6875851429</v>
      </c>
      <c r="FQ6" s="1">
        <v>1809109.7581227662</v>
      </c>
      <c r="FR6" s="1">
        <v>729764.92302313913</v>
      </c>
      <c r="FS6" s="1">
        <v>1180719.8324729181</v>
      </c>
      <c r="FT6" s="1">
        <v>1003847.8003559145</v>
      </c>
      <c r="FU6" s="1">
        <v>1685391.2402632732</v>
      </c>
      <c r="FV6" s="1">
        <v>1195588.9032621605</v>
      </c>
      <c r="FW6" s="1">
        <v>676159.63188133133</v>
      </c>
      <c r="FX6" s="1">
        <v>1332152.0448948569</v>
      </c>
      <c r="FY6" s="1">
        <v>1794998.0575813202</v>
      </c>
      <c r="FZ6" s="1">
        <v>797213.06735723082</v>
      </c>
      <c r="GA6" s="1">
        <v>223281.5661653578</v>
      </c>
      <c r="GB6" s="1">
        <v>69295.463470797782</v>
      </c>
      <c r="GC6" s="1">
        <v>13275876.791378004</v>
      </c>
      <c r="GD6" s="1">
        <v>374241.98934779986</v>
      </c>
      <c r="GE6" s="1">
        <v>692645.3191012207</v>
      </c>
      <c r="GF6" s="1">
        <v>3164974.9093408142</v>
      </c>
      <c r="GG6" s="1">
        <v>1034500.5078412449</v>
      </c>
      <c r="GH6" s="1">
        <v>935576.27680700005</v>
      </c>
      <c r="GI6" s="1">
        <v>969722.53419557482</v>
      </c>
      <c r="GJ6" s="1">
        <v>4296420.8996841656</v>
      </c>
      <c r="GK6" s="1">
        <v>338604.97941344074</v>
      </c>
      <c r="GL6" s="1">
        <v>424027.32561248809</v>
      </c>
      <c r="GM6" s="1">
        <v>178508.97830701759</v>
      </c>
      <c r="GN6" s="1">
        <v>388951.18027766293</v>
      </c>
      <c r="GO6" s="1">
        <v>7602617.0264118118</v>
      </c>
      <c r="GP6" s="1">
        <v>4592548.5627119327</v>
      </c>
      <c r="GQ6" s="1">
        <v>995458.25656819425</v>
      </c>
      <c r="GR6" s="1">
        <v>2710831.9885780909</v>
      </c>
      <c r="GS6" s="1">
        <v>652789.75863239437</v>
      </c>
      <c r="GT6" s="1">
        <v>1241833.207578639</v>
      </c>
      <c r="GU6" s="1">
        <v>1150967.4208168786</v>
      </c>
      <c r="GV6" s="1">
        <v>167656.19055770896</v>
      </c>
      <c r="GW6" s="1">
        <v>7000208.0712385196</v>
      </c>
      <c r="GX6" s="1">
        <v>2264596.4184072251</v>
      </c>
      <c r="GY6" s="1">
        <v>2143722.6701227711</v>
      </c>
      <c r="GZ6" s="1">
        <v>1038879.6315444926</v>
      </c>
      <c r="HA6" s="1">
        <v>24346701.690214768</v>
      </c>
      <c r="HB6" s="1">
        <v>1463479.2802532215</v>
      </c>
      <c r="HC6" s="1">
        <v>1085442.6647872482</v>
      </c>
      <c r="HD6" s="1">
        <v>985820.48314419994</v>
      </c>
      <c r="HE6" s="1">
        <v>1596216.2907028408</v>
      </c>
      <c r="HF6" s="1">
        <v>3220835.7831407869</v>
      </c>
      <c r="HG6" s="1">
        <v>619662.6522495416</v>
      </c>
      <c r="HH6" s="1">
        <v>4977879.9485528227</v>
      </c>
      <c r="HI6" s="1">
        <v>398389.28168558178</v>
      </c>
      <c r="HJ6" s="1">
        <v>216815.07662701581</v>
      </c>
      <c r="HK6" s="1">
        <v>346531.4794995893</v>
      </c>
      <c r="HL6" s="1">
        <v>580877.36564424541</v>
      </c>
      <c r="HM6" s="1">
        <v>824252.84163277282</v>
      </c>
      <c r="HN6" s="1">
        <v>572294.08944072924</v>
      </c>
      <c r="HO6" s="1">
        <v>206127.10610243981</v>
      </c>
      <c r="HP6" s="1">
        <v>12803359.387165796</v>
      </c>
      <c r="HQ6" s="1">
        <v>4590998.0680373935</v>
      </c>
      <c r="HR6" s="1">
        <v>1194153.299921358</v>
      </c>
      <c r="HS6" s="1">
        <v>518967.20768382301</v>
      </c>
      <c r="HT6" s="1">
        <v>1409119.6933038845</v>
      </c>
      <c r="HU6" s="1">
        <v>773626.16117958154</v>
      </c>
      <c r="HV6" s="1">
        <v>717585.00171438686</v>
      </c>
      <c r="HW6" s="1">
        <v>466641.0286940693</v>
      </c>
      <c r="HX6" s="1">
        <v>1014648.5846760684</v>
      </c>
      <c r="HY6" s="1">
        <v>740757.22119635472</v>
      </c>
      <c r="HZ6" s="1">
        <v>527364.58068713779</v>
      </c>
      <c r="IA6" s="1">
        <v>667620.873444853</v>
      </c>
      <c r="IB6" s="1">
        <v>355731.41136499413</v>
      </c>
      <c r="IC6" s="1">
        <v>1226103.0050499707</v>
      </c>
      <c r="ID6" s="1">
        <v>1171533.9341084885</v>
      </c>
      <c r="IE6" s="1">
        <v>906965.7954871757</v>
      </c>
      <c r="IF6" s="1">
        <v>8465188.0572176632</v>
      </c>
      <c r="IG6" s="1">
        <v>8036100.384584073</v>
      </c>
      <c r="IH6" s="1">
        <v>692486.1050791702</v>
      </c>
      <c r="II6" s="1">
        <v>944574.88724706066</v>
      </c>
      <c r="IJ6" s="1">
        <v>1168861.4681853333</v>
      </c>
      <c r="IK6" s="1">
        <v>967622.25884298049</v>
      </c>
      <c r="IL6" s="1">
        <v>280178.12378398969</v>
      </c>
      <c r="IM6" s="1">
        <v>525242.77719885146</v>
      </c>
      <c r="IN6" s="1">
        <v>451898.12856026017</v>
      </c>
      <c r="IO6" s="1">
        <v>342877.28011466196</v>
      </c>
      <c r="IP6" s="1">
        <v>532610.15184334293</v>
      </c>
      <c r="IQ6" s="1">
        <v>14518523.74626738</v>
      </c>
      <c r="IR6" s="1">
        <v>5424651.9747674707</v>
      </c>
      <c r="IS6" s="1">
        <v>2345575.2332515349</v>
      </c>
      <c r="IT6" s="1">
        <v>1518317.3402356766</v>
      </c>
      <c r="IU6" s="1">
        <v>358308.43549274263</v>
      </c>
      <c r="IV6" s="1">
        <v>526361.86791943223</v>
      </c>
      <c r="IW6" s="1">
        <v>1194058.4627974657</v>
      </c>
      <c r="IX6" s="1">
        <v>670916.95042396476</v>
      </c>
      <c r="IY6" s="1">
        <v>1929124.3942957649</v>
      </c>
      <c r="IZ6" s="1">
        <v>1575785.1739857537</v>
      </c>
      <c r="JA6" s="1">
        <v>376559.97871904628</v>
      </c>
      <c r="JB6" s="1">
        <v>409889.86128111533</v>
      </c>
      <c r="JC6" s="1">
        <v>7889029.9827080127</v>
      </c>
      <c r="JD6" s="1">
        <v>2997251.2339034406</v>
      </c>
      <c r="JE6" s="1">
        <v>791245.76169948978</v>
      </c>
      <c r="JF6" s="1">
        <v>594576.88984442432</v>
      </c>
      <c r="JG6" s="1">
        <v>615414.61765076173</v>
      </c>
      <c r="JH6" s="1">
        <v>978223.93781435792</v>
      </c>
      <c r="JI6" s="1">
        <v>8544375.9182870779</v>
      </c>
      <c r="JJ6" s="1">
        <v>701837.31087225408</v>
      </c>
      <c r="JK6" s="1">
        <v>2301636.1892267135</v>
      </c>
      <c r="JL6" s="1">
        <v>2092960.5694710468</v>
      </c>
      <c r="JM6" s="1">
        <v>1734417.6804007497</v>
      </c>
      <c r="JN6" s="1">
        <v>3142148.6489394042</v>
      </c>
      <c r="JO6" s="1">
        <v>932937.92132646567</v>
      </c>
      <c r="JP6" s="1">
        <v>9760362.551049713</v>
      </c>
      <c r="JQ6" s="1">
        <v>720825.54396128946</v>
      </c>
      <c r="JR6" s="1">
        <v>666103.952823648</v>
      </c>
      <c r="JS6" s="1">
        <v>2828629.4297706126</v>
      </c>
      <c r="JT6" s="1">
        <v>4814435.9289360018</v>
      </c>
      <c r="JU6" s="1">
        <v>3268555.5254825903</v>
      </c>
      <c r="JV6" s="1">
        <v>826197.49013484141</v>
      </c>
      <c r="JW6" s="1">
        <v>956391.67236812564</v>
      </c>
      <c r="JX6" s="1">
        <v>14694814.785190817</v>
      </c>
      <c r="JY6" s="1">
        <v>2885951.6912867213</v>
      </c>
      <c r="JZ6" s="1">
        <v>959524.42526643502</v>
      </c>
      <c r="KA6" s="1">
        <v>280866.99366873392</v>
      </c>
      <c r="KB6" s="1">
        <v>1291842.8847523055</v>
      </c>
      <c r="KC6" s="1">
        <v>362019.00928848621</v>
      </c>
      <c r="KD6" s="1">
        <v>5447254.9912936427</v>
      </c>
      <c r="KE6" s="1">
        <v>668698.51969463436</v>
      </c>
      <c r="KF6" s="1">
        <v>189610.61590626754</v>
      </c>
      <c r="KG6" s="1">
        <v>1890609.9713742991</v>
      </c>
      <c r="KH6" s="1">
        <v>375252.08390295523</v>
      </c>
      <c r="KI6" s="1">
        <v>1276225.7402413122</v>
      </c>
      <c r="KJ6" s="1">
        <v>568929.85807512491</v>
      </c>
      <c r="KK6" s="1">
        <v>355979.30062950379</v>
      </c>
      <c r="KL6" s="1">
        <v>921907.57350468508</v>
      </c>
      <c r="KM6" s="1">
        <v>13262662.681527052</v>
      </c>
      <c r="KN6" s="1">
        <v>1136760.6533635303</v>
      </c>
      <c r="KO6" s="1">
        <v>516149.87777258496</v>
      </c>
      <c r="KP6" s="1">
        <v>1793780.4722573094</v>
      </c>
      <c r="KQ6" s="1">
        <v>2610657.2582387654</v>
      </c>
      <c r="KR6" s="1">
        <v>742461.65763255442</v>
      </c>
      <c r="KS6" s="1">
        <v>1464096.4983495171</v>
      </c>
      <c r="KT6" s="1">
        <v>448742.37875606236</v>
      </c>
      <c r="KU6" s="1">
        <v>977977.69349314505</v>
      </c>
      <c r="KV6" s="1">
        <v>5145455.2600934617</v>
      </c>
      <c r="KW6" s="1">
        <v>1043279.7892477523</v>
      </c>
      <c r="KX6" s="1">
        <v>648109.0417753139</v>
      </c>
      <c r="KY6" s="1">
        <v>2339103.391594613</v>
      </c>
      <c r="KZ6" s="1">
        <v>546585.73662593565</v>
      </c>
      <c r="LA6" s="1">
        <v>1736959.2723640162</v>
      </c>
      <c r="LB6" s="1">
        <v>10537020.735350499</v>
      </c>
      <c r="LC6" s="1">
        <v>1569590.2622894368</v>
      </c>
      <c r="LD6" s="1">
        <v>40697801.042605631</v>
      </c>
      <c r="LE6" s="1">
        <v>3006928.8802934685</v>
      </c>
      <c r="LF6" s="1">
        <v>4103077.0559674944</v>
      </c>
      <c r="LG6" s="1">
        <v>3440384.0280831787</v>
      </c>
      <c r="LH6" s="1">
        <v>1264631.7388662612</v>
      </c>
      <c r="LI6" s="1">
        <v>965405.14579119801</v>
      </c>
      <c r="LJ6" s="1">
        <v>724104.74273766798</v>
      </c>
      <c r="LK6" s="1">
        <v>845871.25719186431</v>
      </c>
      <c r="LL6" s="1">
        <v>1527487.6550266796</v>
      </c>
      <c r="LM6" s="1">
        <v>1224086.8322932613</v>
      </c>
      <c r="LN6" s="1">
        <v>258298.35185186841</v>
      </c>
      <c r="LO6" s="1">
        <v>6808428.2278730012</v>
      </c>
      <c r="LP6" s="1">
        <v>1747224.3745140904</v>
      </c>
      <c r="LQ6" s="1">
        <v>1248982.4993853711</v>
      </c>
      <c r="LR6" s="1">
        <v>13044191.912478546</v>
      </c>
      <c r="LS6" s="1">
        <v>6055033.3977257181</v>
      </c>
      <c r="LT6" s="1">
        <v>22971367.272555552</v>
      </c>
      <c r="LU6" s="1">
        <v>7027931.2447711602</v>
      </c>
      <c r="LV6" s="1">
        <v>3222276.1103879632</v>
      </c>
      <c r="LW6" s="1">
        <v>1210516.5349939095</v>
      </c>
      <c r="LX6" s="1">
        <v>3489902.0935725691</v>
      </c>
      <c r="LY6" s="1">
        <v>3066598.4784189016</v>
      </c>
      <c r="LZ6" s="1">
        <v>2598424.0886221649</v>
      </c>
      <c r="MA6" s="1">
        <v>6057394.0757672554</v>
      </c>
      <c r="MB6" s="1">
        <v>2544545.3486741609</v>
      </c>
      <c r="MC6" s="1">
        <v>929998.72280598793</v>
      </c>
      <c r="MD6" s="1">
        <v>17427626.492517244</v>
      </c>
      <c r="ME6" s="1">
        <v>1707483.975393146</v>
      </c>
      <c r="MF6" s="1">
        <v>1242134.6483428227</v>
      </c>
      <c r="MG6" s="1">
        <v>348732.1538081094</v>
      </c>
      <c r="MH6" s="1">
        <v>686164.84228607325</v>
      </c>
      <c r="MI6" s="1">
        <v>1009998.8988972681</v>
      </c>
      <c r="MJ6" s="1">
        <v>688695.93199303467</v>
      </c>
      <c r="MK6" s="1">
        <v>1264511.3315479511</v>
      </c>
      <c r="ML6" s="1">
        <v>726180.85365950747</v>
      </c>
      <c r="MM6" s="1">
        <v>389532.41303150327</v>
      </c>
      <c r="MN6" s="1">
        <v>676529.97824276634</v>
      </c>
      <c r="MO6" s="1">
        <v>565749.57214631711</v>
      </c>
      <c r="MP6" s="1">
        <v>10348940.56318514</v>
      </c>
      <c r="MQ6" s="1">
        <v>248946.77314922784</v>
      </c>
      <c r="MR6" s="1">
        <v>2094729.3922831356</v>
      </c>
      <c r="MS6" s="1">
        <v>1194827.5068786046</v>
      </c>
      <c r="MT6" s="1">
        <v>712812.33409630391</v>
      </c>
      <c r="MU6" s="1">
        <v>4213089.6214837758</v>
      </c>
      <c r="MV6" s="1">
        <v>1124529.092834142</v>
      </c>
      <c r="MW6" s="1">
        <v>653481.92039316136</v>
      </c>
      <c r="MX6" s="1">
        <v>725099.61831761396</v>
      </c>
      <c r="MY6" s="1">
        <v>272709.75033744628</v>
      </c>
      <c r="MZ6" s="1">
        <v>325024.19325211825</v>
      </c>
      <c r="NA6" s="1">
        <v>26430544.975501627</v>
      </c>
      <c r="NB6" s="1">
        <v>2016079.8739791063</v>
      </c>
      <c r="NC6" s="1">
        <v>388048.19754905318</v>
      </c>
      <c r="ND6" s="1">
        <v>1654506.6820507264</v>
      </c>
      <c r="NE6" s="1">
        <v>308856.51544712856</v>
      </c>
      <c r="NF6" s="1">
        <v>875793.38083963119</v>
      </c>
      <c r="NG6" s="1">
        <v>2649063.2920678691</v>
      </c>
      <c r="NH6" s="1">
        <v>788160.43894630438</v>
      </c>
      <c r="NI6" s="1">
        <v>741134.45275350497</v>
      </c>
      <c r="NJ6" s="1">
        <v>312930.83617544506</v>
      </c>
      <c r="NK6" s="1">
        <v>709824.8507582203</v>
      </c>
      <c r="NL6" s="1">
        <v>432643.99254233681</v>
      </c>
      <c r="NM6" s="1">
        <v>3512919.7799376966</v>
      </c>
      <c r="NN6" s="1">
        <v>1152403.8559937524</v>
      </c>
      <c r="NO6" s="1">
        <v>607265.98652622371</v>
      </c>
      <c r="NP6" s="1">
        <v>611187.1778382319</v>
      </c>
      <c r="NQ6" s="1">
        <v>1398583.6423374936</v>
      </c>
      <c r="NR6" s="1">
        <v>83699.513633858558</v>
      </c>
      <c r="NS6" s="1">
        <v>124936.73223556724</v>
      </c>
      <c r="NT6" s="1">
        <v>9309264.633175889</v>
      </c>
      <c r="NU6" s="1">
        <v>1547058.5362841701</v>
      </c>
      <c r="NV6" s="1">
        <v>606981.02714896621</v>
      </c>
      <c r="NW6" s="1">
        <v>448532.11384984927</v>
      </c>
      <c r="NX6" s="1">
        <v>828969.5456401594</v>
      </c>
      <c r="NY6" s="1">
        <v>358795.71257782407</v>
      </c>
      <c r="NZ6" s="1">
        <v>500755.42127168947</v>
      </c>
      <c r="OA6" s="1">
        <v>8352240.5568437176</v>
      </c>
      <c r="OB6" s="1">
        <v>921918.77869944228</v>
      </c>
      <c r="OC6" s="1">
        <v>379266.30821364251</v>
      </c>
      <c r="OD6" s="1">
        <v>2049939.7759647898</v>
      </c>
      <c r="OE6" s="1">
        <v>2147568.8433884587</v>
      </c>
      <c r="OF6" s="1">
        <v>673149.0205415996</v>
      </c>
      <c r="OG6" s="1">
        <v>389859.25387811783</v>
      </c>
      <c r="OH6" s="1">
        <v>393001.93551345944</v>
      </c>
      <c r="OI6" s="1">
        <v>179798.89102341776</v>
      </c>
      <c r="OJ6" s="1">
        <v>7265613.0180988936</v>
      </c>
      <c r="OK6" s="1">
        <v>801402.11112495896</v>
      </c>
      <c r="OL6" s="1">
        <v>2212081.2100002505</v>
      </c>
      <c r="OM6" s="1">
        <v>973121.09293087001</v>
      </c>
      <c r="ON6" s="1">
        <v>415056.38580697891</v>
      </c>
      <c r="OO6" s="1">
        <v>109952.91554274515</v>
      </c>
      <c r="OP6" s="1">
        <v>5372115.1290549533</v>
      </c>
      <c r="OQ6" s="1">
        <v>254955.97054753214</v>
      </c>
      <c r="OR6" s="1">
        <v>285311.34192691877</v>
      </c>
      <c r="OS6" s="1">
        <v>935904.13600012404</v>
      </c>
      <c r="OT6" s="1">
        <v>898094.41947991098</v>
      </c>
      <c r="OU6" s="1">
        <v>2581263.5509848571</v>
      </c>
      <c r="OV6" s="1">
        <v>497336.8461056329</v>
      </c>
      <c r="OW6" s="1">
        <v>249263.24342844958</v>
      </c>
      <c r="OX6" s="1">
        <v>169605.47370414675</v>
      </c>
      <c r="OY6" s="1">
        <v>9969386.4387177825</v>
      </c>
      <c r="OZ6" s="1">
        <v>726393.33066107251</v>
      </c>
      <c r="PA6" s="1">
        <v>8741053.2209203076</v>
      </c>
      <c r="PB6" s="1">
        <v>742647.21542815748</v>
      </c>
      <c r="PC6" s="1">
        <v>2051994.9982936878</v>
      </c>
      <c r="PD6" s="1">
        <v>5880785.5532384617</v>
      </c>
      <c r="PE6" s="1">
        <v>1041119.8524988558</v>
      </c>
      <c r="PF6" s="1">
        <v>1075856.498675375</v>
      </c>
      <c r="PG6" s="1">
        <v>3187981.6255685054</v>
      </c>
      <c r="PH6" s="1">
        <v>3767446.5283484454</v>
      </c>
      <c r="PI6" s="1">
        <v>2998651.7460532147</v>
      </c>
      <c r="PJ6" s="1">
        <v>4494591.8113003448</v>
      </c>
      <c r="PK6" s="1">
        <v>844629.52192100533</v>
      </c>
      <c r="PL6" s="1">
        <v>5590426.0475951964</v>
      </c>
      <c r="PM6" s="1">
        <v>560466.82850299741</v>
      </c>
      <c r="PN6" s="1">
        <v>771033.22442901961</v>
      </c>
      <c r="PO6" s="1">
        <v>256208.64485348688</v>
      </c>
      <c r="PP6" s="1">
        <v>592184.47368428914</v>
      </c>
      <c r="PQ6" s="1">
        <v>23350073.803283036</v>
      </c>
      <c r="PR6" s="1">
        <v>766308.79463161516</v>
      </c>
      <c r="PS6" s="1">
        <v>935876.90477718075</v>
      </c>
      <c r="PT6" s="1">
        <v>989287.17346748698</v>
      </c>
      <c r="PU6" s="1">
        <v>7908655.8295231741</v>
      </c>
      <c r="PV6" s="1">
        <v>452166.5983473275</v>
      </c>
      <c r="PW6" s="1">
        <v>1504840.5692868526</v>
      </c>
      <c r="PX6" s="1">
        <v>541735.36482664826</v>
      </c>
      <c r="PY6" s="1">
        <v>2917004.704520457</v>
      </c>
      <c r="PZ6" s="1">
        <v>593714.16260603454</v>
      </c>
      <c r="QA6" s="1">
        <v>8476630.6180748418</v>
      </c>
      <c r="QB6" s="1">
        <v>620975.20296840311</v>
      </c>
      <c r="QC6" s="1">
        <v>1808344.3739761433</v>
      </c>
      <c r="QD6" s="1">
        <v>1145015.9777697555</v>
      </c>
      <c r="QE6" s="1">
        <v>988537.34501565609</v>
      </c>
      <c r="QF6" s="1">
        <v>2754552.1774357618</v>
      </c>
      <c r="QG6" s="1">
        <v>1371571.293921673</v>
      </c>
      <c r="QH6" s="1">
        <v>377196.99283885484</v>
      </c>
      <c r="QI6" s="1">
        <v>615833.23327544215</v>
      </c>
      <c r="QJ6" s="1">
        <v>4051161.2745949812</v>
      </c>
      <c r="QK6" s="1">
        <v>2780048.5335785784</v>
      </c>
      <c r="QL6" s="1">
        <v>488891.66490770318</v>
      </c>
      <c r="QM6" s="1">
        <v>408822.81661567983</v>
      </c>
      <c r="QN6" s="1">
        <v>241739.39836588362</v>
      </c>
      <c r="QO6" s="1">
        <v>460221.35427543143</v>
      </c>
      <c r="QP6" s="1">
        <v>375552.91792583227</v>
      </c>
      <c r="QQ6" s="1">
        <v>14193974.715515247</v>
      </c>
      <c r="QR6" s="1">
        <v>1169196.0131815285</v>
      </c>
      <c r="QS6" s="1">
        <v>5299453.6028476534</v>
      </c>
      <c r="QT6" s="1">
        <v>1490837.4639023182</v>
      </c>
      <c r="QU6" s="1">
        <v>821081.79806843796</v>
      </c>
      <c r="QV6" s="1">
        <v>7479804.1915345173</v>
      </c>
      <c r="QW6" s="1">
        <v>1473120.4684683143</v>
      </c>
      <c r="QX6" s="1">
        <v>2080310.7504605278</v>
      </c>
      <c r="QY6" s="1">
        <v>3742287.4073588764</v>
      </c>
      <c r="QZ6" s="1">
        <v>1064620.8343451482</v>
      </c>
      <c r="RA6" s="1">
        <v>1022895.448695612</v>
      </c>
      <c r="RB6" s="1">
        <v>436792.96379309456</v>
      </c>
      <c r="RC6" s="1">
        <v>377078.58368432935</v>
      </c>
      <c r="RD6" s="1">
        <v>27671090.961409371</v>
      </c>
      <c r="RE6" s="1">
        <v>5870550.5664719101</v>
      </c>
      <c r="RF6" s="1">
        <v>4562715.9499075599</v>
      </c>
      <c r="RG6" s="1">
        <v>2113254.0620215419</v>
      </c>
      <c r="RH6" s="1">
        <v>2443077.43923323</v>
      </c>
      <c r="RI6" s="1">
        <v>1733285.4861705103</v>
      </c>
      <c r="RJ6" s="1">
        <v>3153901.6690440821</v>
      </c>
      <c r="RK6" s="1">
        <v>1124553.7917901147</v>
      </c>
      <c r="RL6" s="1">
        <v>2895771.6818592446</v>
      </c>
      <c r="RM6" s="1">
        <v>2936488.5407372154</v>
      </c>
      <c r="RN6" s="1">
        <v>2567824.6788928192</v>
      </c>
      <c r="RO6" s="1">
        <v>935654.59475008189</v>
      </c>
      <c r="RP6" s="1">
        <v>971239.93504122179</v>
      </c>
      <c r="RQ6" s="1">
        <v>1295727.7248412299</v>
      </c>
      <c r="RR6" s="1">
        <v>563872.28212565021</v>
      </c>
      <c r="RS6" s="1">
        <v>716869.70466463012</v>
      </c>
      <c r="RT6" s="1">
        <v>1067851.9515002014</v>
      </c>
      <c r="RU6" s="1">
        <v>366467.7242939772</v>
      </c>
      <c r="RV6" s="1">
        <v>393482.81281799084</v>
      </c>
      <c r="RW6" s="1">
        <v>797949.74426019262</v>
      </c>
      <c r="RX6" s="1">
        <v>10586983.684708308</v>
      </c>
      <c r="RY6" s="1">
        <v>552877.51700141153</v>
      </c>
      <c r="RZ6" s="1">
        <v>1106635.8923324342</v>
      </c>
      <c r="SA6" s="1">
        <v>678207.48850783275</v>
      </c>
      <c r="SB6" s="1">
        <v>761713.02369043161</v>
      </c>
      <c r="SC6" s="1">
        <v>1015344.7025430509</v>
      </c>
      <c r="SD6" s="1">
        <v>734156.80833176291</v>
      </c>
      <c r="SE6" s="1">
        <v>4214006.2090642052</v>
      </c>
      <c r="SF6" s="1">
        <v>725678.79777596111</v>
      </c>
      <c r="SG6" s="1">
        <v>870108.0862684733</v>
      </c>
      <c r="SH6" s="1">
        <v>695436.92745615391</v>
      </c>
      <c r="SI6" s="1">
        <v>1388318.8288368615</v>
      </c>
      <c r="SJ6" s="1">
        <v>603305.00227102963</v>
      </c>
      <c r="SK6" s="1">
        <v>603471.30619884282</v>
      </c>
      <c r="SL6" s="1">
        <v>7807245.8032497093</v>
      </c>
      <c r="SM6" s="1">
        <v>2615287.5274369894</v>
      </c>
      <c r="SN6" s="1">
        <v>883213.87238914042</v>
      </c>
      <c r="SO6" s="1">
        <v>949416.44093295245</v>
      </c>
      <c r="SP6" s="1">
        <v>317003.24016832374</v>
      </c>
      <c r="SQ6" s="1">
        <v>2049771.6202548707</v>
      </c>
      <c r="SR6" s="1">
        <v>678515.91006619157</v>
      </c>
      <c r="SS6" s="1">
        <v>2833102.1247651991</v>
      </c>
      <c r="ST6" s="1">
        <v>629155.09762474196</v>
      </c>
      <c r="SU6" s="1">
        <v>559182.07086970354</v>
      </c>
      <c r="SV6" s="1">
        <v>2183188.2405880168</v>
      </c>
      <c r="SW6" s="1">
        <v>225479.20487909604</v>
      </c>
      <c r="SX6" s="1">
        <v>5350517.8598504215</v>
      </c>
      <c r="SY6" s="1">
        <v>783357.46587064199</v>
      </c>
      <c r="SZ6" s="1">
        <v>929708.78498101642</v>
      </c>
      <c r="TA6" s="1">
        <v>807299.94914805598</v>
      </c>
      <c r="TB6" s="1">
        <v>754508.48729271069</v>
      </c>
      <c r="TC6" s="1">
        <v>1026340.8353205028</v>
      </c>
      <c r="TD6" s="1">
        <v>720348.81125958648</v>
      </c>
      <c r="TE6" s="1">
        <v>379869.03574149078</v>
      </c>
      <c r="TF6" s="1">
        <v>20328829.566198386</v>
      </c>
      <c r="TG6" s="1">
        <v>679913.34599490091</v>
      </c>
      <c r="TH6" s="1">
        <v>993832.9894643377</v>
      </c>
      <c r="TI6" s="1">
        <v>1234363.2274340205</v>
      </c>
      <c r="TJ6" s="1">
        <v>1505392.3396226007</v>
      </c>
      <c r="TK6" s="1">
        <v>1455395.7631369755</v>
      </c>
      <c r="TL6" s="1">
        <v>1052736.7028075899</v>
      </c>
      <c r="TM6" s="1">
        <v>5943078.6578631643</v>
      </c>
      <c r="TN6" s="1">
        <v>1339620.6422480734</v>
      </c>
      <c r="TO6" s="1">
        <v>2566181.0363998655</v>
      </c>
      <c r="TP6" s="1">
        <v>2109645.8115857947</v>
      </c>
      <c r="TQ6" s="1">
        <v>693621.58546773193</v>
      </c>
      <c r="TR6" s="1">
        <v>402116.66813841183</v>
      </c>
      <c r="TS6" s="1">
        <v>1081158.6804562702</v>
      </c>
      <c r="TT6" s="1">
        <v>669664.52010494587</v>
      </c>
      <c r="TU6" s="1">
        <v>613134.00124658062</v>
      </c>
      <c r="TV6" s="1">
        <v>10232280.595300015</v>
      </c>
      <c r="TW6" s="1">
        <v>421107.86507366854</v>
      </c>
      <c r="TX6" s="1">
        <v>9649403.2346359827</v>
      </c>
      <c r="TY6" s="1">
        <v>1429247.2592006829</v>
      </c>
      <c r="TZ6" s="1">
        <v>1028114.327004855</v>
      </c>
      <c r="UA6" s="1">
        <v>429491.92422229022</v>
      </c>
      <c r="UB6" s="1">
        <v>6388547.8796055214</v>
      </c>
      <c r="UC6" s="1">
        <v>274367.32535541517</v>
      </c>
      <c r="UD6" s="1">
        <v>313437.8026935301</v>
      </c>
      <c r="UE6" s="1">
        <v>458680.54687972384</v>
      </c>
      <c r="UF6" s="1">
        <v>565116.182616784</v>
      </c>
      <c r="UG6" s="1">
        <v>8437504.911666641</v>
      </c>
      <c r="UH6" s="1">
        <v>1114074.259280018</v>
      </c>
      <c r="UI6" s="1">
        <v>804267.39598053659</v>
      </c>
      <c r="UJ6" s="1">
        <v>1311888.3679481021</v>
      </c>
      <c r="UK6" s="1">
        <v>769037.94898519898</v>
      </c>
      <c r="UL6" s="1">
        <v>828774.1917256068</v>
      </c>
      <c r="UM6" s="1">
        <v>27474563.981960885</v>
      </c>
      <c r="UN6" s="1">
        <v>1248664.0968592633</v>
      </c>
      <c r="UO6" s="1">
        <v>867943.98987108585</v>
      </c>
      <c r="UP6" s="1">
        <v>5272300.7958543962</v>
      </c>
      <c r="UQ6" s="1">
        <v>1401126.7238786549</v>
      </c>
      <c r="UR6" s="1">
        <v>655430.76899665291</v>
      </c>
      <c r="US6" s="1">
        <v>2245414.1653977199</v>
      </c>
      <c r="UT6" s="1">
        <v>717375.49971712567</v>
      </c>
      <c r="UU6" s="1">
        <v>472434.91600862134</v>
      </c>
      <c r="UV6" s="1">
        <v>976270.36725604907</v>
      </c>
      <c r="UW6" s="1">
        <v>865037.79571594275</v>
      </c>
      <c r="UX6" s="1">
        <v>4056069.5289193629</v>
      </c>
      <c r="UY6" s="1">
        <v>859506.87335842079</v>
      </c>
      <c r="UZ6" s="1">
        <v>2496397.0675344262</v>
      </c>
      <c r="VA6" s="1">
        <v>623692.18032173975</v>
      </c>
      <c r="VB6" s="1">
        <v>350493.47457358852</v>
      </c>
      <c r="VC6" s="1">
        <v>307915.30127526441</v>
      </c>
      <c r="VD6" s="1">
        <v>412324.11845611624</v>
      </c>
      <c r="VE6" s="1">
        <v>2277162.3323779204</v>
      </c>
      <c r="VF6" s="1">
        <v>347797.64874778013</v>
      </c>
      <c r="VG6" s="1">
        <v>253479.11777426975</v>
      </c>
      <c r="VH6" s="1">
        <v>132177.85474981921</v>
      </c>
      <c r="VI6" s="1">
        <v>12061865.852535654</v>
      </c>
      <c r="VJ6" s="1">
        <v>1573809.9070736133</v>
      </c>
      <c r="VK6" s="1">
        <v>1019598.3214418347</v>
      </c>
      <c r="VL6" s="1">
        <v>1465992.8354601229</v>
      </c>
      <c r="VM6" s="1">
        <v>2723005.0275891107</v>
      </c>
      <c r="VN6" s="1">
        <v>2412905.2170217787</v>
      </c>
      <c r="VO6" s="1">
        <v>1139565.178361794</v>
      </c>
      <c r="VP6" s="1">
        <v>854694.81382066803</v>
      </c>
      <c r="VQ6" s="1">
        <v>617158.50605692901</v>
      </c>
      <c r="VR6" s="1">
        <v>3997629.5110004167</v>
      </c>
      <c r="VS6" s="1">
        <v>718892.6571136259</v>
      </c>
      <c r="VT6" s="1">
        <v>2141601.84548489</v>
      </c>
      <c r="VU6" s="1">
        <v>853017.95624627569</v>
      </c>
      <c r="VV6" s="1">
        <v>407002.26996680209</v>
      </c>
      <c r="VW6" s="1">
        <v>886730.78263981</v>
      </c>
      <c r="VX6" s="1">
        <v>0</v>
      </c>
      <c r="VY6" s="1">
        <v>85193.338106941024</v>
      </c>
      <c r="VZ6" s="1">
        <v>74224960.152216837</v>
      </c>
      <c r="WA6" s="1">
        <v>1501941.9312768723</v>
      </c>
      <c r="WB6" s="1">
        <v>630025.48837833595</v>
      </c>
      <c r="WC6" s="1">
        <v>833477.98181818018</v>
      </c>
      <c r="WD6" s="1">
        <v>716661.18682208494</v>
      </c>
      <c r="WE6" s="1">
        <v>861213.55131820065</v>
      </c>
      <c r="WF6" s="1">
        <v>1066395.4925790399</v>
      </c>
      <c r="WG6" s="1">
        <v>1914710.6341147588</v>
      </c>
      <c r="WH6" s="1">
        <v>1506687.5393271011</v>
      </c>
      <c r="WI6" s="1">
        <v>1895354.0164364057</v>
      </c>
      <c r="WJ6" s="1">
        <v>1096289.6206303593</v>
      </c>
      <c r="WK6" s="1">
        <v>4698700.0841299109</v>
      </c>
      <c r="WL6" s="1">
        <v>1810780.9043471767</v>
      </c>
      <c r="WM6" s="1">
        <v>1662974.9190368978</v>
      </c>
      <c r="WN6" s="1">
        <v>1704180.5794925902</v>
      </c>
      <c r="WO6" s="1">
        <v>914820.27187368425</v>
      </c>
      <c r="WP6" s="1">
        <v>2774871.2826081542</v>
      </c>
      <c r="WQ6" s="1">
        <v>1255472.0583437055</v>
      </c>
      <c r="WR6" s="1">
        <v>719768.27217500028</v>
      </c>
      <c r="WS6" s="1">
        <v>1466103.6468748713</v>
      </c>
      <c r="WT6" s="1">
        <v>2800519.8950104686</v>
      </c>
      <c r="WU6" s="1">
        <v>774105.08278964646</v>
      </c>
      <c r="WV6" s="1">
        <v>620645.70091684826</v>
      </c>
      <c r="WW6" s="1">
        <v>437161.94595383672</v>
      </c>
      <c r="WX6" s="1">
        <v>502297.25458588661</v>
      </c>
      <c r="WY6" s="1">
        <v>454505.26701382687</v>
      </c>
      <c r="WZ6" s="1">
        <v>731369.41555236874</v>
      </c>
      <c r="XA6" s="1">
        <v>127905.843395068</v>
      </c>
      <c r="XB6" s="1">
        <v>0</v>
      </c>
      <c r="XC6" s="1">
        <v>391995.89559227886</v>
      </c>
      <c r="XD6" s="1">
        <v>2097548.9710136978</v>
      </c>
      <c r="XE6" s="1">
        <v>654277.11973649438</v>
      </c>
      <c r="XF6" s="1">
        <v>400403.73853606998</v>
      </c>
      <c r="XG6" s="1">
        <v>333023.18982734036</v>
      </c>
      <c r="XH6" s="1">
        <v>302280.79968684574</v>
      </c>
      <c r="XI6" s="1">
        <v>19569896.240965754</v>
      </c>
      <c r="XJ6" s="1">
        <v>1432335.6694716718</v>
      </c>
      <c r="XK6" s="1">
        <v>1041133.6569313771</v>
      </c>
      <c r="XL6" s="1">
        <v>8766045.5442535914</v>
      </c>
      <c r="XM6" s="1">
        <v>1184536.9371779058</v>
      </c>
      <c r="XN6" s="1">
        <v>1170190.0297186705</v>
      </c>
      <c r="XO6" s="1">
        <v>1988010.9624322376</v>
      </c>
      <c r="XP6" s="1">
        <v>1027344.8258018871</v>
      </c>
      <c r="XQ6" s="1">
        <v>1893652.7456361831</v>
      </c>
      <c r="XR6" s="1">
        <v>3571657.1571050906</v>
      </c>
      <c r="XS6" s="1">
        <v>1725034.3416350372</v>
      </c>
      <c r="XT6" s="1">
        <v>729185.69518026907</v>
      </c>
      <c r="XU6" s="1">
        <v>1106634.8452754105</v>
      </c>
      <c r="XV6" s="1">
        <v>836475.13594031846</v>
      </c>
      <c r="XW6" s="1">
        <v>632242.94437786646</v>
      </c>
      <c r="XX6" s="1">
        <v>599683.89611362491</v>
      </c>
      <c r="XY6" s="1">
        <v>532624.53403174051</v>
      </c>
      <c r="XZ6" s="1">
        <v>696152.77041351714</v>
      </c>
      <c r="YA6" s="1">
        <v>1344525.3515646786</v>
      </c>
      <c r="YB6" s="1">
        <v>333680.58692851238</v>
      </c>
      <c r="YC6" s="1">
        <v>637295.22189661337</v>
      </c>
      <c r="YD6" s="1">
        <v>654957.9126926352</v>
      </c>
      <c r="YE6" s="1">
        <v>449518.03770552587</v>
      </c>
      <c r="YF6" s="1">
        <v>18796604.072206944</v>
      </c>
      <c r="YG6" s="1">
        <v>1049085.068610881</v>
      </c>
      <c r="YH6" s="1">
        <v>2356648.0559398206</v>
      </c>
      <c r="YI6" s="1">
        <v>648544.85447227315</v>
      </c>
      <c r="YJ6" s="1">
        <v>2918969.1537428144</v>
      </c>
      <c r="YK6" s="1">
        <v>576499.97387067229</v>
      </c>
      <c r="YL6" s="1">
        <v>927144.07077274623</v>
      </c>
      <c r="YM6" s="1">
        <v>394812.26507361903</v>
      </c>
      <c r="YN6" s="1">
        <v>2429367.3267258652</v>
      </c>
      <c r="YO6" s="1">
        <v>1357219.2293294338</v>
      </c>
      <c r="YP6" s="1">
        <v>729320.7934008243</v>
      </c>
      <c r="YQ6" s="1">
        <v>968060.82768690609</v>
      </c>
      <c r="YR6" s="1">
        <v>548927.71227523382</v>
      </c>
      <c r="YS6" s="1">
        <v>415642.68606161349</v>
      </c>
      <c r="YT6" s="1">
        <v>234916.01346813605</v>
      </c>
      <c r="YU6" s="1">
        <v>403028.03098482609</v>
      </c>
      <c r="YV6" s="1">
        <v>436220.95257809368</v>
      </c>
      <c r="YW6" s="1">
        <v>6733522.7584434152</v>
      </c>
      <c r="YX6" s="1">
        <v>811178.46210289421</v>
      </c>
      <c r="YY6" s="1">
        <v>2404955.929514803</v>
      </c>
      <c r="YZ6" s="1">
        <v>684197.59452291997</v>
      </c>
      <c r="ZA6" s="1">
        <v>2395198.7257840377</v>
      </c>
      <c r="ZB6" s="1">
        <v>454775.39440019993</v>
      </c>
      <c r="ZC6" s="1">
        <v>1204417.6553264391</v>
      </c>
      <c r="ZD6" s="1">
        <v>7410579.9136159653</v>
      </c>
      <c r="ZE6" s="1">
        <v>743789.57379686902</v>
      </c>
      <c r="ZF6" s="1">
        <v>2304760.5800657901</v>
      </c>
      <c r="ZG6" s="1">
        <v>1207961.4366628674</v>
      </c>
      <c r="ZH6" s="1">
        <v>667757.38369399705</v>
      </c>
      <c r="ZI6" s="1">
        <v>906196.21201379527</v>
      </c>
      <c r="ZJ6" s="1">
        <v>1166380.6846761252</v>
      </c>
      <c r="ZK6" s="1">
        <v>552080.48854388064</v>
      </c>
      <c r="ZL6" s="1">
        <v>3653538.6249954705</v>
      </c>
      <c r="ZM6" s="1">
        <v>25652617.827943977</v>
      </c>
      <c r="ZN6" s="1">
        <v>1114648.0161185248</v>
      </c>
      <c r="ZO6" s="1">
        <v>3692160.2376991333</v>
      </c>
      <c r="ZP6" s="1">
        <v>4398952.1087518521</v>
      </c>
      <c r="ZQ6" s="1">
        <v>3123538.8790980326</v>
      </c>
      <c r="ZR6" s="1">
        <v>634100.46876191138</v>
      </c>
      <c r="ZS6" s="1">
        <v>885662.24352283124</v>
      </c>
      <c r="ZT6" s="1">
        <v>2293557.9532520664</v>
      </c>
      <c r="ZU6" s="1">
        <v>4700542.6313687703</v>
      </c>
      <c r="ZV6" s="1">
        <v>1969467.9646244785</v>
      </c>
      <c r="ZW6" s="1">
        <v>893039.8898599738</v>
      </c>
      <c r="ZX6" s="1">
        <v>804959.23792902555</v>
      </c>
      <c r="ZY6" s="1">
        <v>570095.01594373153</v>
      </c>
      <c r="ZZ6" s="1">
        <v>2854607.1602951484</v>
      </c>
      <c r="AAA6" s="1">
        <v>729435.91612341662</v>
      </c>
      <c r="AAB6" s="1">
        <v>704799.0876610023</v>
      </c>
      <c r="AAC6" s="1">
        <v>504178.8267595793</v>
      </c>
      <c r="AAD6" s="1">
        <v>456563.72588399303</v>
      </c>
      <c r="AAE6" s="1">
        <v>586433.28925815539</v>
      </c>
      <c r="AAF6" s="1">
        <v>445755.51108565828</v>
      </c>
      <c r="AAG6" s="1">
        <v>708088.86733509903</v>
      </c>
      <c r="AAH6" s="1">
        <v>404237.94196500874</v>
      </c>
      <c r="AAI6" s="1">
        <v>8715068.0567654595</v>
      </c>
      <c r="AAJ6" s="1">
        <v>740097.10044916603</v>
      </c>
      <c r="AAK6" s="1">
        <v>2786621.64276675</v>
      </c>
      <c r="AAL6" s="1">
        <v>1512140.9667447745</v>
      </c>
      <c r="AAM6" s="1">
        <v>688907.11880118796</v>
      </c>
      <c r="AAN6" s="1">
        <v>1872713.7357630352</v>
      </c>
      <c r="AAO6" s="1">
        <v>939189.02650678845</v>
      </c>
      <c r="AAP6" s="1">
        <v>41356645.048500068</v>
      </c>
      <c r="AAQ6" s="1">
        <v>789232.8638321812</v>
      </c>
      <c r="AAR6" s="1">
        <v>386397.77067344118</v>
      </c>
      <c r="AAS6" s="1">
        <v>2888663.4781905515</v>
      </c>
      <c r="AAT6" s="1">
        <v>3010196.6339110332</v>
      </c>
      <c r="AAU6" s="1">
        <v>886299.25786811812</v>
      </c>
      <c r="AAV6" s="1">
        <v>1383262.996380789</v>
      </c>
      <c r="AAW6" s="1">
        <v>1392755.2270153873</v>
      </c>
      <c r="AAX6" s="1">
        <v>2317061.8205350423</v>
      </c>
      <c r="AAY6" s="1">
        <v>863531.13506276323</v>
      </c>
      <c r="AAZ6" s="1">
        <v>1465973.6486526562</v>
      </c>
      <c r="ABA6" s="1">
        <v>4153269.2860583491</v>
      </c>
      <c r="ABB6" s="1">
        <v>3751651.7901486964</v>
      </c>
      <c r="ABC6" s="1">
        <v>480832.97604604112</v>
      </c>
      <c r="ABD6" s="1">
        <v>762665.25990141591</v>
      </c>
      <c r="ABE6" s="1">
        <v>607471.85703126015</v>
      </c>
      <c r="ABF6" s="1">
        <v>478675.48298167624</v>
      </c>
      <c r="ABG6" s="1">
        <v>611990.66862069059</v>
      </c>
      <c r="ABH6" s="1">
        <v>725419.89840727975</v>
      </c>
      <c r="ABI6" s="1">
        <v>5816603.0151126534</v>
      </c>
      <c r="ABJ6" s="1">
        <v>4387697.8025405481</v>
      </c>
      <c r="ABK6" s="1">
        <v>324419.15551402007</v>
      </c>
      <c r="ABL6" s="1">
        <v>530559.62007528963</v>
      </c>
      <c r="ABM6" s="1">
        <v>156014.8331887587</v>
      </c>
      <c r="ABN6" s="1">
        <v>368420.13440371701</v>
      </c>
      <c r="ABO6" s="1">
        <v>337447.52670132404</v>
      </c>
      <c r="ABP6" s="1">
        <v>6860948.3338678014</v>
      </c>
      <c r="ABQ6" s="1">
        <v>884503.59879350441</v>
      </c>
      <c r="ABR6" s="1">
        <v>602640.14461033675</v>
      </c>
      <c r="ABS6" s="1">
        <v>1182718.5044616219</v>
      </c>
      <c r="ABT6" s="1">
        <v>1095494.3809387686</v>
      </c>
      <c r="ABU6" s="1">
        <v>1074475.9366271615</v>
      </c>
      <c r="ABV6" s="1">
        <v>964073.60323674453</v>
      </c>
      <c r="ABW6" s="1">
        <v>870055.45980641095</v>
      </c>
      <c r="ABX6" s="1">
        <v>7453.1335557550892</v>
      </c>
      <c r="ABY6" s="1">
        <v>7155561.6547637824</v>
      </c>
      <c r="ABZ6" s="1">
        <v>514468.09149699972</v>
      </c>
      <c r="ACA6" s="1">
        <v>1097882.1031243561</v>
      </c>
      <c r="ACB6" s="1">
        <v>631901.18120707397</v>
      </c>
      <c r="ACC6" s="1">
        <v>414362.25136335153</v>
      </c>
      <c r="ACD6" s="1">
        <v>1827235.8521373786</v>
      </c>
      <c r="ACE6" s="1">
        <v>419787.09896597901</v>
      </c>
      <c r="ACF6" s="1">
        <v>599510.8633434542</v>
      </c>
      <c r="ACG6" s="1">
        <v>797402.47280452691</v>
      </c>
      <c r="ACH6" s="1">
        <v>1080172.069099834</v>
      </c>
      <c r="ACI6" s="1">
        <v>485511.32529568119</v>
      </c>
      <c r="ACJ6" s="1">
        <v>19045884.54087219</v>
      </c>
      <c r="ACK6" s="1">
        <v>840703.9451697435</v>
      </c>
      <c r="ACL6" s="1">
        <v>1510682.8132424045</v>
      </c>
      <c r="ACM6" s="1">
        <v>1494905.879382079</v>
      </c>
      <c r="ACN6" s="1">
        <v>800585.8936550935</v>
      </c>
      <c r="ACO6" s="1">
        <v>1351781.5782931538</v>
      </c>
      <c r="ACP6" s="1">
        <v>1673986.7090192309</v>
      </c>
      <c r="ACQ6" s="1">
        <v>4275173.6036656713</v>
      </c>
      <c r="ACR6" s="1">
        <v>5359797.3797847368</v>
      </c>
      <c r="ACS6" s="1">
        <v>1186663.6932322737</v>
      </c>
      <c r="ACT6" s="1">
        <v>1018299.5468703515</v>
      </c>
      <c r="ACU6" s="1">
        <v>2803402.5683186203</v>
      </c>
      <c r="ACV6" s="1">
        <v>1385765.7670737489</v>
      </c>
      <c r="ACW6" s="1">
        <v>3005398.7347998735</v>
      </c>
      <c r="ACX6" s="1">
        <v>719561.08825312497</v>
      </c>
      <c r="ACY6" s="1">
        <v>1559354.6794522156</v>
      </c>
      <c r="ACZ6" s="1">
        <v>417447.57719314966</v>
      </c>
      <c r="ADA6" s="1">
        <v>646178.8517865258</v>
      </c>
      <c r="ADB6" s="1">
        <v>910353.39808663225</v>
      </c>
      <c r="ADC6" s="1">
        <v>379579.13421884784</v>
      </c>
      <c r="ADD6" s="1">
        <v>511704.29103694024</v>
      </c>
      <c r="ADE6" s="1">
        <v>450146.39907914883</v>
      </c>
      <c r="ADF6" s="1">
        <v>521846.6924389723</v>
      </c>
      <c r="ADG6" s="1">
        <v>6008291.7912721038</v>
      </c>
      <c r="ADH6" s="1">
        <v>3953620.3588436423</v>
      </c>
      <c r="ADI6" s="1">
        <v>757573.90384037979</v>
      </c>
      <c r="ADJ6" s="1">
        <v>442981.46986112976</v>
      </c>
      <c r="ADK6" s="1">
        <v>675553.47459644801</v>
      </c>
      <c r="ADL6" s="1">
        <v>978621.3177103881</v>
      </c>
      <c r="ADM6" s="1">
        <v>827461.27181774715</v>
      </c>
      <c r="ADN6" s="1">
        <v>915087.32645527588</v>
      </c>
      <c r="ADO6" s="1">
        <v>443698.78418205463</v>
      </c>
      <c r="ADP6" s="1">
        <v>14465484.504134597</v>
      </c>
      <c r="ADQ6" s="1">
        <v>1088864.9109088613</v>
      </c>
      <c r="ADR6" s="1">
        <v>932585.1450475516</v>
      </c>
      <c r="ADS6" s="1">
        <v>4824444.3530259179</v>
      </c>
      <c r="ADT6" s="1">
        <v>347418.98778574954</v>
      </c>
      <c r="ADU6" s="1">
        <v>658199.66181332013</v>
      </c>
      <c r="ADV6" s="1">
        <v>679183.05928707775</v>
      </c>
      <c r="ADW6" s="1">
        <v>532045.9319493731</v>
      </c>
      <c r="ADX6" s="1">
        <v>25726748.461532611</v>
      </c>
      <c r="ADY6" s="1">
        <v>827949.43848462217</v>
      </c>
      <c r="ADZ6" s="1">
        <v>1922419.2165132144</v>
      </c>
      <c r="AEA6" s="1">
        <v>523764.70625479799</v>
      </c>
      <c r="AEB6" s="1">
        <v>396954.97449026455</v>
      </c>
      <c r="AEC6" s="1">
        <v>836283.78551155131</v>
      </c>
      <c r="AED6" s="1">
        <v>606763.16104855994</v>
      </c>
      <c r="AEE6" s="1">
        <v>691530.66254679335</v>
      </c>
      <c r="AEF6" s="1">
        <v>974287.82992237806</v>
      </c>
      <c r="AEG6" s="1">
        <v>416906.91056610428</v>
      </c>
      <c r="AEH6" s="1">
        <v>1094008.9829516269</v>
      </c>
      <c r="AEI6" s="1">
        <v>2294786.5510373367</v>
      </c>
      <c r="AEJ6" s="1">
        <v>776179.49975984637</v>
      </c>
      <c r="AEK6" s="1">
        <v>532371.47837136406</v>
      </c>
      <c r="AEL6" s="1">
        <v>656436.46234464552</v>
      </c>
      <c r="AEM6" s="1">
        <v>876270.17616673873</v>
      </c>
      <c r="AEN6" s="1">
        <v>622736.5019226328</v>
      </c>
      <c r="AEO6" s="1">
        <v>3663161.9442761634</v>
      </c>
      <c r="AEP6" s="1">
        <v>225163.22138176905</v>
      </c>
      <c r="AEQ6" s="1">
        <v>915153.19065156498</v>
      </c>
      <c r="AER6" s="1">
        <v>17007342.182068445</v>
      </c>
      <c r="AES6" s="1">
        <v>1596036.5820691849</v>
      </c>
      <c r="AET6" s="1">
        <v>1500847.2865677341</v>
      </c>
      <c r="AEU6" s="1">
        <v>1379383.8133515802</v>
      </c>
      <c r="AEV6" s="1">
        <v>790836.8919518214</v>
      </c>
      <c r="AEW6" s="1">
        <v>3633638.470775519</v>
      </c>
      <c r="AEX6" s="1">
        <v>715108.78848356381</v>
      </c>
      <c r="AEY6" s="1">
        <v>1251841.9369340409</v>
      </c>
      <c r="AEZ6" s="1">
        <v>1143332.0226047984</v>
      </c>
      <c r="AFA6" s="1">
        <v>336153.4108213447</v>
      </c>
      <c r="AFB6" s="1">
        <v>10374274.696794933</v>
      </c>
      <c r="AFC6" s="1">
        <v>6404228.8861450208</v>
      </c>
      <c r="AFD6" s="1">
        <v>1835542.4334643367</v>
      </c>
      <c r="AFE6" s="1">
        <v>921996.11924891593</v>
      </c>
      <c r="AFF6" s="1">
        <v>1147984.9146552654</v>
      </c>
      <c r="AFG6" s="1">
        <v>393867.63639381074</v>
      </c>
      <c r="AFH6" s="1">
        <v>675701.36951092875</v>
      </c>
      <c r="AFI6" s="1">
        <v>811035.88554943027</v>
      </c>
      <c r="AFJ6" s="1">
        <v>755503.28613012051</v>
      </c>
      <c r="AFK6" s="1">
        <v>1364949.9393450238</v>
      </c>
      <c r="AFL6" s="1">
        <v>247637.39664248252</v>
      </c>
      <c r="AFM6" s="1">
        <v>709641.59069664916</v>
      </c>
      <c r="AFN6" s="1">
        <v>1109105.3500055959</v>
      </c>
      <c r="AFO6" s="1">
        <v>9413059.0250880308</v>
      </c>
      <c r="AFP6" s="1">
        <v>1452774.2365973005</v>
      </c>
      <c r="AFQ6" s="1">
        <v>689021.49956135801</v>
      </c>
      <c r="AFR6" s="1">
        <v>1080761.0987261967</v>
      </c>
      <c r="AFS6" s="1">
        <v>817310.96021313872</v>
      </c>
      <c r="AFT6" s="1">
        <v>822805.08452655619</v>
      </c>
      <c r="AFU6" s="1">
        <v>747613.8411327143</v>
      </c>
      <c r="AFV6" s="1">
        <v>975922.97732018493</v>
      </c>
      <c r="AFW6" s="1">
        <v>890896.16875632526</v>
      </c>
      <c r="AFX6" s="1">
        <v>832784.98879988189</v>
      </c>
      <c r="AFY6" s="1">
        <v>1060312.1382502415</v>
      </c>
      <c r="AFZ6" s="1">
        <v>540385.0126394917</v>
      </c>
      <c r="AGA6" s="1">
        <v>10252880.883594519</v>
      </c>
      <c r="AGB6" s="1">
        <v>1172681.5689713098</v>
      </c>
      <c r="AGC6" s="1">
        <v>1517608.8644165569</v>
      </c>
      <c r="AGD6" s="1">
        <v>1139291.6554450931</v>
      </c>
      <c r="AGE6" s="1">
        <v>4194391.1201876309</v>
      </c>
      <c r="AGF6" s="1">
        <v>1373724.0313698957</v>
      </c>
      <c r="AGG6" s="1">
        <v>900938.39687327947</v>
      </c>
      <c r="AGH6" s="1">
        <v>763186.53855334048</v>
      </c>
      <c r="AGI6" s="1">
        <v>958437.05555819324</v>
      </c>
      <c r="AGJ6" s="1">
        <v>1267354.3828527147</v>
      </c>
      <c r="AGK6" s="1">
        <v>759189.764201354</v>
      </c>
      <c r="AGL6" s="1">
        <v>14584298.410740625</v>
      </c>
      <c r="AGM6" s="1">
        <v>2900132.1921407874</v>
      </c>
      <c r="AGN6" s="1">
        <v>2437749.310768384</v>
      </c>
      <c r="AGO6" s="1">
        <v>2427479.959359088</v>
      </c>
      <c r="AGP6" s="1">
        <v>1074975.5279517802</v>
      </c>
      <c r="AGQ6" s="1">
        <v>3274409.4662494194</v>
      </c>
      <c r="AGR6" s="1">
        <v>85313.37757080856</v>
      </c>
      <c r="AGS6" s="1">
        <v>499208.80752230232</v>
      </c>
      <c r="AGT6" s="1">
        <v>17026222.680594683</v>
      </c>
      <c r="AGU6" s="1">
        <v>15080461.417011578</v>
      </c>
      <c r="AGV6" s="1">
        <v>1332012.9545839231</v>
      </c>
      <c r="AGW6" s="1">
        <v>1458132.614479142</v>
      </c>
      <c r="AGX6" s="1">
        <v>2326087.0094024483</v>
      </c>
      <c r="AGY6" s="1">
        <v>1423128.4529723902</v>
      </c>
      <c r="AGZ6" s="1">
        <v>742236.22999064217</v>
      </c>
      <c r="AHA6" s="1">
        <v>3053258.6428421591</v>
      </c>
      <c r="AHB6" s="1">
        <v>706401.37142385112</v>
      </c>
      <c r="AHC6" s="1">
        <v>1053916.9828044763</v>
      </c>
      <c r="AHD6" s="1">
        <v>1669323.6957005898</v>
      </c>
      <c r="AHE6" s="1">
        <v>923331.59599766671</v>
      </c>
      <c r="AHF6" s="1">
        <v>1167914.4001658817</v>
      </c>
      <c r="AHG6" s="1">
        <v>550810.44707622402</v>
      </c>
      <c r="AHH6" s="1">
        <v>1021607.4508189615</v>
      </c>
      <c r="AHI6" s="1">
        <v>1059264.7156344326</v>
      </c>
      <c r="AHJ6" s="1">
        <v>602720.8008739322</v>
      </c>
      <c r="AHK6" s="1">
        <v>10098669.199606672</v>
      </c>
      <c r="AHL6" s="1">
        <v>2641098.8426197977</v>
      </c>
      <c r="AHM6" s="1">
        <v>1213293.9882167331</v>
      </c>
      <c r="AHN6" s="1">
        <v>1954996.9409360294</v>
      </c>
      <c r="AHO6" s="1">
        <v>1694451.9427612328</v>
      </c>
      <c r="AHP6" s="1">
        <v>1013107.9849089549</v>
      </c>
      <c r="AHQ6" s="1">
        <v>654256.65398826473</v>
      </c>
      <c r="AHR6" s="1">
        <v>2226617862.9702277</v>
      </c>
    </row>
    <row r="7" spans="1:902">
      <c r="A7" s="3" t="s">
        <v>1806</v>
      </c>
      <c r="B7" s="1">
        <v>115358957.50297797</v>
      </c>
      <c r="C7" s="1">
        <v>19241632.180161893</v>
      </c>
      <c r="D7" s="1">
        <v>3792448.7250243519</v>
      </c>
      <c r="E7" s="1">
        <v>10756259.437672757</v>
      </c>
      <c r="F7" s="1">
        <v>7831379.3073763959</v>
      </c>
      <c r="G7" s="1">
        <v>9616085.8961625639</v>
      </c>
      <c r="H7" s="1">
        <v>2810564.7687470079</v>
      </c>
      <c r="I7" s="1">
        <v>45840543.810746528</v>
      </c>
      <c r="J7" s="1">
        <v>20104069.634521812</v>
      </c>
      <c r="K7" s="1">
        <v>3941522.2331610704</v>
      </c>
      <c r="L7" s="1">
        <v>19579369.885110848</v>
      </c>
      <c r="M7" s="1">
        <v>7383135.8628513021</v>
      </c>
      <c r="N7" s="1">
        <v>25496110.872120366</v>
      </c>
      <c r="O7" s="1">
        <v>18537366.601477034</v>
      </c>
      <c r="P7" s="1">
        <v>3906041.9118346418</v>
      </c>
      <c r="Q7" s="1">
        <v>3129744.1838717782</v>
      </c>
      <c r="R7" s="1">
        <v>2754199.9030112857</v>
      </c>
      <c r="S7" s="1">
        <v>15139084.768674221</v>
      </c>
      <c r="T7" s="1">
        <v>15781263.87208325</v>
      </c>
      <c r="U7" s="1">
        <v>9516115.7123041674</v>
      </c>
      <c r="V7" s="1">
        <v>5918561.8486458827</v>
      </c>
      <c r="W7" s="1">
        <v>4119175.5559722739</v>
      </c>
      <c r="X7" s="1">
        <v>3137537.25983985</v>
      </c>
      <c r="Y7" s="1">
        <v>1837499.7790151602</v>
      </c>
      <c r="Z7" s="1">
        <v>110310681.65358722</v>
      </c>
      <c r="AA7" s="1">
        <v>4683315.9568133894</v>
      </c>
      <c r="AB7" s="1">
        <v>5488535.8932549451</v>
      </c>
      <c r="AC7" s="1">
        <v>2525584.0575833134</v>
      </c>
      <c r="AD7" s="1">
        <v>24486319.802113719</v>
      </c>
      <c r="AE7" s="1">
        <v>20093364.528068632</v>
      </c>
      <c r="AF7" s="1">
        <v>68671058.289182961</v>
      </c>
      <c r="AG7" s="1">
        <v>8486008.7704302371</v>
      </c>
      <c r="AH7" s="1">
        <v>7855021.9658911079</v>
      </c>
      <c r="AI7" s="1">
        <v>3167467.2933816523</v>
      </c>
      <c r="AJ7" s="1">
        <v>6265807.4193554511</v>
      </c>
      <c r="AK7" s="1">
        <v>2951552.6434756867</v>
      </c>
      <c r="AL7" s="1">
        <v>7838860.6085948106</v>
      </c>
      <c r="AM7" s="1">
        <v>2691208.5414022687</v>
      </c>
      <c r="AN7" s="1">
        <v>1684690.4033867409</v>
      </c>
      <c r="AO7" s="1">
        <v>8384672.9293585001</v>
      </c>
      <c r="AP7" s="1">
        <v>23941909.778505869</v>
      </c>
      <c r="AQ7" s="1">
        <v>5793376.7808149373</v>
      </c>
      <c r="AR7" s="1">
        <v>21993084.041749712</v>
      </c>
      <c r="AS7" s="1">
        <v>4286987.6188214775</v>
      </c>
      <c r="AT7" s="1">
        <v>2603110.3595056506</v>
      </c>
      <c r="AU7" s="1">
        <v>3339021.2670361996</v>
      </c>
      <c r="AV7" s="1">
        <v>3258602.7475980315</v>
      </c>
      <c r="AW7" s="1">
        <v>1337628.3198079101</v>
      </c>
      <c r="AX7" s="1">
        <v>1522217.778880049</v>
      </c>
      <c r="AY7" s="1">
        <v>3970666.1228687493</v>
      </c>
      <c r="AZ7" s="1">
        <v>33619878.862169057</v>
      </c>
      <c r="BA7" s="1">
        <v>4118423.4803901655</v>
      </c>
      <c r="BB7" s="1">
        <v>14434482.104715742</v>
      </c>
      <c r="BC7" s="1">
        <v>9713170.4937861841</v>
      </c>
      <c r="BD7" s="1">
        <v>2157591.6072466769</v>
      </c>
      <c r="BE7" s="1">
        <v>1649938.5160210012</v>
      </c>
      <c r="BF7" s="1">
        <v>8497531.5332229696</v>
      </c>
      <c r="BG7" s="1">
        <v>47058264.7441127</v>
      </c>
      <c r="BH7" s="1">
        <v>1123208.1053861026</v>
      </c>
      <c r="BI7" s="1">
        <v>1179143.690164411</v>
      </c>
      <c r="BJ7" s="1">
        <v>1849790.7288793756</v>
      </c>
      <c r="BK7" s="1">
        <v>6142515.7702877568</v>
      </c>
      <c r="BL7" s="1">
        <v>9222100.2541142479</v>
      </c>
      <c r="BM7" s="1">
        <v>2141183.583931989</v>
      </c>
      <c r="BN7" s="1">
        <v>2361417.5090269851</v>
      </c>
      <c r="BO7" s="1">
        <v>4218775.3936900925</v>
      </c>
      <c r="BP7" s="1">
        <v>1480447.7953446601</v>
      </c>
      <c r="BQ7" s="1">
        <v>1110194.4275194551</v>
      </c>
      <c r="BR7" s="1">
        <v>1434496.7177429011</v>
      </c>
      <c r="BS7" s="1">
        <v>14276627.681338117</v>
      </c>
      <c r="BT7" s="1">
        <v>10024098.378758112</v>
      </c>
      <c r="BU7" s="1">
        <v>2130031.5109008243</v>
      </c>
      <c r="BV7" s="1">
        <v>20672741.296901237</v>
      </c>
      <c r="BW7" s="1">
        <v>39903194.759425588</v>
      </c>
      <c r="BX7" s="1">
        <v>2523243.2520500072</v>
      </c>
      <c r="BY7" s="1">
        <v>2184197.7462482098</v>
      </c>
      <c r="BZ7" s="1">
        <v>4066293.3184691877</v>
      </c>
      <c r="CA7" s="1">
        <v>2750091.0173805575</v>
      </c>
      <c r="CB7" s="1">
        <v>2810528.4045204977</v>
      </c>
      <c r="CC7" s="1">
        <v>995610.27440984233</v>
      </c>
      <c r="CD7" s="1">
        <v>291958.01325572922</v>
      </c>
      <c r="CE7" s="1">
        <v>64722499.623755321</v>
      </c>
      <c r="CF7" s="1">
        <v>11179995.805826247</v>
      </c>
      <c r="CG7" s="1">
        <v>19245879.64264283</v>
      </c>
      <c r="CH7" s="1">
        <v>1736437.5648859113</v>
      </c>
      <c r="CI7" s="1">
        <v>3328196.5645706551</v>
      </c>
      <c r="CJ7" s="1">
        <v>2332843.7443603119</v>
      </c>
      <c r="CK7" s="1">
        <v>2353422.35748056</v>
      </c>
      <c r="CL7" s="1">
        <v>8904732.1777099613</v>
      </c>
      <c r="CM7" s="1">
        <v>1608160.6617452048</v>
      </c>
      <c r="CN7" s="1">
        <v>2908328.7970399801</v>
      </c>
      <c r="CO7" s="1">
        <v>2336183.3081314228</v>
      </c>
      <c r="CP7" s="1">
        <v>4800822.0237306207</v>
      </c>
      <c r="CQ7" s="1">
        <v>1410535.7170024626</v>
      </c>
      <c r="CR7" s="1">
        <v>25003371.861917973</v>
      </c>
      <c r="CS7" s="1">
        <v>2858590.8671156508</v>
      </c>
      <c r="CT7" s="1">
        <v>3582754.3978351075</v>
      </c>
      <c r="CU7" s="1">
        <v>3580339.1493523312</v>
      </c>
      <c r="CV7" s="1">
        <v>1141391.9351608998</v>
      </c>
      <c r="CW7" s="1">
        <v>7528879.9287022613</v>
      </c>
      <c r="CX7" s="1">
        <v>6072852.6009584274</v>
      </c>
      <c r="CY7" s="1">
        <v>2354823.5011951234</v>
      </c>
      <c r="CZ7" s="1">
        <v>16010085.116806554</v>
      </c>
      <c r="DA7" s="1">
        <v>2543011.0004576002</v>
      </c>
      <c r="DB7" s="1">
        <v>8335634.7048791638</v>
      </c>
      <c r="DC7" s="1">
        <v>8243366.0635620821</v>
      </c>
      <c r="DD7" s="1">
        <v>4147544.1247741478</v>
      </c>
      <c r="DE7" s="1">
        <v>8074385.8272662116</v>
      </c>
      <c r="DF7" s="1">
        <v>4548578.0542564671</v>
      </c>
      <c r="DG7" s="1">
        <v>943538.00332683185</v>
      </c>
      <c r="DH7" s="1">
        <v>2779356.4411351085</v>
      </c>
      <c r="DI7" s="1">
        <v>3600786.1797607276</v>
      </c>
      <c r="DJ7" s="1">
        <v>5886346.0421604682</v>
      </c>
      <c r="DK7" s="1">
        <v>12376290.663500031</v>
      </c>
      <c r="DL7" s="1">
        <v>59073579.639449477</v>
      </c>
      <c r="DM7" s="1">
        <v>6620862.4988758508</v>
      </c>
      <c r="DN7" s="1">
        <v>3758679.5844047889</v>
      </c>
      <c r="DO7" s="1">
        <v>12149373.626342796</v>
      </c>
      <c r="DP7" s="1">
        <v>17277006.352334511</v>
      </c>
      <c r="DQ7" s="1">
        <v>14216585.712727871</v>
      </c>
      <c r="DR7" s="1">
        <v>28805388.320689518</v>
      </c>
      <c r="DS7" s="1">
        <v>2797339.1216763253</v>
      </c>
      <c r="DT7" s="1">
        <v>94139218.42453827</v>
      </c>
      <c r="DU7" s="1">
        <v>2864597.6500134221</v>
      </c>
      <c r="DV7" s="1">
        <v>3330687.0576998275</v>
      </c>
      <c r="DW7" s="1">
        <v>4304168.2471068194</v>
      </c>
      <c r="DX7" s="1">
        <v>3849447.8763987529</v>
      </c>
      <c r="DY7" s="1">
        <v>3054355.7780853622</v>
      </c>
      <c r="DZ7" s="1">
        <v>9538849.4926190972</v>
      </c>
      <c r="EA7" s="1">
        <v>5084122.1541817607</v>
      </c>
      <c r="EB7" s="1">
        <v>5758347.3039894253</v>
      </c>
      <c r="EC7" s="1">
        <v>9709110.9083737377</v>
      </c>
      <c r="ED7" s="1">
        <v>10673490.588373199</v>
      </c>
      <c r="EE7" s="1">
        <v>2709559.4928370342</v>
      </c>
      <c r="EF7" s="1">
        <v>3628684.5561837135</v>
      </c>
      <c r="EG7" s="1">
        <v>2340464.0395704675</v>
      </c>
      <c r="EH7" s="1">
        <v>3325704.3979853601</v>
      </c>
      <c r="EI7" s="1">
        <v>6292249.2167438008</v>
      </c>
      <c r="EJ7" s="1">
        <v>1732513.2367809729</v>
      </c>
      <c r="EK7" s="1">
        <v>1833558.1603876462</v>
      </c>
      <c r="EL7" s="1">
        <v>26515989.996838063</v>
      </c>
      <c r="EM7" s="1">
        <v>2768588.8091395437</v>
      </c>
      <c r="EN7" s="1">
        <v>2456758.4581961567</v>
      </c>
      <c r="EO7" s="1">
        <v>2921852.2693633456</v>
      </c>
      <c r="EP7" s="1">
        <v>1379112.1721055936</v>
      </c>
      <c r="EQ7" s="1">
        <v>3825271.5699009649</v>
      </c>
      <c r="ER7" s="1">
        <v>5144444.0197538584</v>
      </c>
      <c r="ES7" s="1">
        <v>4852223.9674305357</v>
      </c>
      <c r="ET7" s="1">
        <v>2271244.235060133</v>
      </c>
      <c r="EU7" s="1">
        <v>47522429.579215892</v>
      </c>
      <c r="EV7" s="1">
        <v>2130614.2041474516</v>
      </c>
      <c r="EW7" s="1">
        <v>2447549.8871183437</v>
      </c>
      <c r="EX7" s="1">
        <v>3261332.7812350621</v>
      </c>
      <c r="EY7" s="1">
        <v>3846587.4622028801</v>
      </c>
      <c r="EZ7" s="1">
        <v>5256379.2203228492</v>
      </c>
      <c r="FA7" s="1">
        <v>3345534.329429518</v>
      </c>
      <c r="FB7" s="1">
        <v>2686931.6949251359</v>
      </c>
      <c r="FC7" s="1">
        <v>2862835.4675161894</v>
      </c>
      <c r="FD7" s="1">
        <v>2339550.3432011567</v>
      </c>
      <c r="FE7" s="1">
        <v>1404348.9965263186</v>
      </c>
      <c r="FF7" s="1">
        <v>1113799.1721994437</v>
      </c>
      <c r="FG7" s="1">
        <v>7016021.2153647328</v>
      </c>
      <c r="FH7" s="1">
        <v>2430442.3758543567</v>
      </c>
      <c r="FI7" s="1">
        <v>4044489.2894760519</v>
      </c>
      <c r="FJ7" s="1">
        <v>3710267.229640719</v>
      </c>
      <c r="FK7" s="1">
        <v>6563152.5432332484</v>
      </c>
      <c r="FL7" s="1">
        <v>4086807.1863633185</v>
      </c>
      <c r="FM7" s="1">
        <v>1227560.5039330849</v>
      </c>
      <c r="FN7" s="1">
        <v>338180.12501225225</v>
      </c>
      <c r="FO7" s="1">
        <v>31146270.492035665</v>
      </c>
      <c r="FP7" s="1">
        <v>3592449.4546015095</v>
      </c>
      <c r="FQ7" s="1">
        <v>3484360.280878678</v>
      </c>
      <c r="FR7" s="1">
        <v>4197762.9936880479</v>
      </c>
      <c r="FS7" s="1">
        <v>4335601.3645485071</v>
      </c>
      <c r="FT7" s="1">
        <v>2627374.8196708197</v>
      </c>
      <c r="FU7" s="1">
        <v>9213762.6284086984</v>
      </c>
      <c r="FV7" s="1">
        <v>3879288.0477340519</v>
      </c>
      <c r="FW7" s="1">
        <v>2816516.5024093818</v>
      </c>
      <c r="FX7" s="1">
        <v>3395048.9646300054</v>
      </c>
      <c r="FY7" s="1">
        <v>4082220.6495713969</v>
      </c>
      <c r="FZ7" s="1">
        <v>2503724.841716141</v>
      </c>
      <c r="GA7" s="1">
        <v>1821795.8217350778</v>
      </c>
      <c r="GB7" s="1">
        <v>1141959.2543847456</v>
      </c>
      <c r="GC7" s="1">
        <v>25332004.723361045</v>
      </c>
      <c r="GD7" s="1">
        <v>2927895.6759964419</v>
      </c>
      <c r="GE7" s="1">
        <v>2567888.6329428004</v>
      </c>
      <c r="GF7" s="1">
        <v>5934929.9261367088</v>
      </c>
      <c r="GG7" s="1">
        <v>3389075.1324617579</v>
      </c>
      <c r="GH7" s="1">
        <v>3149583.5633160807</v>
      </c>
      <c r="GI7" s="1">
        <v>4949699.9110341026</v>
      </c>
      <c r="GJ7" s="1">
        <v>8416229.6349616945</v>
      </c>
      <c r="GK7" s="1">
        <v>2991649.4780950299</v>
      </c>
      <c r="GL7" s="1">
        <v>1620568.0694219493</v>
      </c>
      <c r="GM7" s="1">
        <v>1735973.7619669819</v>
      </c>
      <c r="GN7" s="1">
        <v>1413696.9377406861</v>
      </c>
      <c r="GO7" s="1">
        <v>10928003.266784152</v>
      </c>
      <c r="GP7" s="1">
        <v>16501764.365803812</v>
      </c>
      <c r="GQ7" s="1">
        <v>3727015.9871882503</v>
      </c>
      <c r="GR7" s="1">
        <v>9180298.4316922482</v>
      </c>
      <c r="GS7" s="1">
        <v>1001110.9161241365</v>
      </c>
      <c r="GT7" s="1">
        <v>2794226.4968947903</v>
      </c>
      <c r="GU7" s="1">
        <v>5102540.0294510089</v>
      </c>
      <c r="GV7" s="1">
        <v>2521839.8595179049</v>
      </c>
      <c r="GW7" s="1">
        <v>40551960.681783915</v>
      </c>
      <c r="GX7" s="1">
        <v>3936930.4826839683</v>
      </c>
      <c r="GY7" s="1">
        <v>7829721.9399063522</v>
      </c>
      <c r="GZ7" s="1">
        <v>8829382.5422572847</v>
      </c>
      <c r="HA7" s="1">
        <v>75707713.512252569</v>
      </c>
      <c r="HB7" s="1">
        <v>35575920.015131809</v>
      </c>
      <c r="HC7" s="1">
        <v>38729276.797561929</v>
      </c>
      <c r="HD7" s="1">
        <v>17863941.909798659</v>
      </c>
      <c r="HE7" s="1">
        <v>14769193.963216258</v>
      </c>
      <c r="HF7" s="1">
        <v>25466192.782813307</v>
      </c>
      <c r="HG7" s="1">
        <v>5591543.4976942297</v>
      </c>
      <c r="HH7" s="1">
        <v>24961981.548665278</v>
      </c>
      <c r="HI7" s="1">
        <v>6149136.0095791873</v>
      </c>
      <c r="HJ7" s="1">
        <v>15913445.124451321</v>
      </c>
      <c r="HK7" s="1">
        <v>7409746.1198407467</v>
      </c>
      <c r="HL7" s="1">
        <v>5994039.0726029593</v>
      </c>
      <c r="HM7" s="1">
        <v>8385670.272902891</v>
      </c>
      <c r="HN7" s="1">
        <v>14805685.18691482</v>
      </c>
      <c r="HO7" s="1">
        <v>3918378.8377160341</v>
      </c>
      <c r="HP7" s="1">
        <v>38673335.589230143</v>
      </c>
      <c r="HQ7" s="1">
        <v>14853682.543106912</v>
      </c>
      <c r="HR7" s="1">
        <v>6615236.191628187</v>
      </c>
      <c r="HS7" s="1">
        <v>4557441.2155988701</v>
      </c>
      <c r="HT7" s="1">
        <v>4611044.541419548</v>
      </c>
      <c r="HU7" s="1">
        <v>3441175.47916251</v>
      </c>
      <c r="HV7" s="1">
        <v>14482127.212294808</v>
      </c>
      <c r="HW7" s="1">
        <v>4122775.3786282097</v>
      </c>
      <c r="HX7" s="1">
        <v>3476976.3098897594</v>
      </c>
      <c r="HY7" s="1">
        <v>4923001.2620049696</v>
      </c>
      <c r="HZ7" s="1">
        <v>6455544.1583461417</v>
      </c>
      <c r="IA7" s="1">
        <v>13505065.069290677</v>
      </c>
      <c r="IB7" s="1">
        <v>2963645.7549218289</v>
      </c>
      <c r="IC7" s="1">
        <v>9438371.074107945</v>
      </c>
      <c r="ID7" s="1">
        <v>4626577.2321287915</v>
      </c>
      <c r="IE7" s="1">
        <v>3754917.0007677758</v>
      </c>
      <c r="IF7" s="1">
        <v>20470754.571118888</v>
      </c>
      <c r="IG7" s="1">
        <v>9323346.1972654816</v>
      </c>
      <c r="IH7" s="1">
        <v>5457828.3316949159</v>
      </c>
      <c r="II7" s="1">
        <v>5513433.948407406</v>
      </c>
      <c r="IJ7" s="1">
        <v>6674567.3487438913</v>
      </c>
      <c r="IK7" s="1">
        <v>3952649.681010277</v>
      </c>
      <c r="IL7" s="1">
        <v>3409737.2505243523</v>
      </c>
      <c r="IM7" s="1">
        <v>1933238.0687617972</v>
      </c>
      <c r="IN7" s="1">
        <v>1844691.9425298576</v>
      </c>
      <c r="IO7" s="1">
        <v>4293234.8290672395</v>
      </c>
      <c r="IP7" s="1">
        <v>3353303.719090221</v>
      </c>
      <c r="IQ7" s="1">
        <v>58429114.438410871</v>
      </c>
      <c r="IR7" s="1">
        <v>26852741.097121119</v>
      </c>
      <c r="IS7" s="1">
        <v>18392461.660565946</v>
      </c>
      <c r="IT7" s="1">
        <v>13223660.059900276</v>
      </c>
      <c r="IU7" s="1">
        <v>5025362.6252754414</v>
      </c>
      <c r="IV7" s="1">
        <v>4081389.3629905074</v>
      </c>
      <c r="IW7" s="1">
        <v>4193350.2589047705</v>
      </c>
      <c r="IX7" s="1">
        <v>2821980.0322998567</v>
      </c>
      <c r="IY7" s="1">
        <v>3482023.623031646</v>
      </c>
      <c r="IZ7" s="1">
        <v>10788346.605156573</v>
      </c>
      <c r="JA7" s="1">
        <v>7353889.9094965719</v>
      </c>
      <c r="JB7" s="1">
        <v>5137035.8403364401</v>
      </c>
      <c r="JC7" s="1">
        <v>14122053.612038508</v>
      </c>
      <c r="JD7" s="1">
        <v>9255207.9114059284</v>
      </c>
      <c r="JE7" s="1">
        <v>2017575.1517822063</v>
      </c>
      <c r="JF7" s="1">
        <v>2564127.8509936677</v>
      </c>
      <c r="JG7" s="1">
        <v>4033573.7083716239</v>
      </c>
      <c r="JH7" s="1">
        <v>4854245.3196038892</v>
      </c>
      <c r="JI7" s="1">
        <v>13875115.260151543</v>
      </c>
      <c r="JJ7" s="1">
        <v>1879733.4242730895</v>
      </c>
      <c r="JK7" s="1">
        <v>5037988.4101792984</v>
      </c>
      <c r="JL7" s="1">
        <v>3877271.4148942227</v>
      </c>
      <c r="JM7" s="1">
        <v>2068115.8023728679</v>
      </c>
      <c r="JN7" s="1">
        <v>7896379.6151672546</v>
      </c>
      <c r="JO7" s="1">
        <v>1688158.1512077404</v>
      </c>
      <c r="JP7" s="1">
        <v>21304874.284070928</v>
      </c>
      <c r="JQ7" s="1">
        <v>10577642.8835783</v>
      </c>
      <c r="JR7" s="1">
        <v>2857790.0719787376</v>
      </c>
      <c r="JS7" s="1">
        <v>9253791.5260766279</v>
      </c>
      <c r="JT7" s="1">
        <v>9568976.7470376734</v>
      </c>
      <c r="JU7" s="1">
        <v>4287241.066243697</v>
      </c>
      <c r="JV7" s="1">
        <v>4195105.9321692847</v>
      </c>
      <c r="JW7" s="1">
        <v>3491731.2608827045</v>
      </c>
      <c r="JX7" s="1">
        <v>42890176.20455917</v>
      </c>
      <c r="JY7" s="1">
        <v>31980094.979318887</v>
      </c>
      <c r="JZ7" s="1">
        <v>11707782.063590819</v>
      </c>
      <c r="KA7" s="1">
        <v>10035401.202505086</v>
      </c>
      <c r="KB7" s="1">
        <v>4490268.811637342</v>
      </c>
      <c r="KC7" s="1">
        <v>3227167.2593018329</v>
      </c>
      <c r="KD7" s="1">
        <v>12331639.842511622</v>
      </c>
      <c r="KE7" s="1">
        <v>26494252.409139168</v>
      </c>
      <c r="KF7" s="1">
        <v>21772402.864224613</v>
      </c>
      <c r="KG7" s="1">
        <v>9706873.7118495442</v>
      </c>
      <c r="KH7" s="1">
        <v>3842727.8712906092</v>
      </c>
      <c r="KI7" s="1">
        <v>3037049.1908288402</v>
      </c>
      <c r="KJ7" s="1">
        <v>3486521.7916826787</v>
      </c>
      <c r="KK7" s="1">
        <v>3643614.7640033802</v>
      </c>
      <c r="KL7" s="1">
        <v>3135933.6723725605</v>
      </c>
      <c r="KM7" s="1">
        <v>44365534.532087527</v>
      </c>
      <c r="KN7" s="1">
        <v>8466112.6197805759</v>
      </c>
      <c r="KO7" s="1">
        <v>5349447.8240089081</v>
      </c>
      <c r="KP7" s="1">
        <v>11239072.351013936</v>
      </c>
      <c r="KQ7" s="1">
        <v>12007073.840289172</v>
      </c>
      <c r="KR7" s="1">
        <v>6626293.3807296529</v>
      </c>
      <c r="KS7" s="1">
        <v>25788324.000554286</v>
      </c>
      <c r="KT7" s="1">
        <v>11276724.72364351</v>
      </c>
      <c r="KU7" s="1">
        <v>12099671.779412905</v>
      </c>
      <c r="KV7" s="1">
        <v>22038598.054298382</v>
      </c>
      <c r="KW7" s="1">
        <v>4394529.2446134044</v>
      </c>
      <c r="KX7" s="1">
        <v>5020722.2563380878</v>
      </c>
      <c r="KY7" s="1">
        <v>15404577.666273611</v>
      </c>
      <c r="KZ7" s="1">
        <v>4557757.9081303086</v>
      </c>
      <c r="LA7" s="1">
        <v>8296832.4945916384</v>
      </c>
      <c r="LB7" s="1">
        <v>76454707.633075848</v>
      </c>
      <c r="LC7" s="1">
        <v>9047802.0476525854</v>
      </c>
      <c r="LD7" s="1">
        <v>76557850.591627151</v>
      </c>
      <c r="LE7" s="1">
        <v>11399351.918047821</v>
      </c>
      <c r="LF7" s="1">
        <v>44844253.680744596</v>
      </c>
      <c r="LG7" s="1">
        <v>18679556.660041932</v>
      </c>
      <c r="LH7" s="1">
        <v>20618291.172715113</v>
      </c>
      <c r="LI7" s="1">
        <v>4887679.5473044068</v>
      </c>
      <c r="LJ7" s="1">
        <v>6620099.1937884996</v>
      </c>
      <c r="LK7" s="1">
        <v>9043571.947319461</v>
      </c>
      <c r="LL7" s="1">
        <v>6283482.1819777768</v>
      </c>
      <c r="LM7" s="1">
        <v>10582253.709174793</v>
      </c>
      <c r="LN7" s="1">
        <v>3395582.8854224207</v>
      </c>
      <c r="LO7" s="1">
        <v>26904964.564039472</v>
      </c>
      <c r="LP7" s="1">
        <v>10774689.182600932</v>
      </c>
      <c r="LQ7" s="1">
        <v>4083297.3767491719</v>
      </c>
      <c r="LR7" s="1">
        <v>51835917.202393152</v>
      </c>
      <c r="LS7" s="1">
        <v>46052201.998557717</v>
      </c>
      <c r="LT7" s="1">
        <v>27167921.942240506</v>
      </c>
      <c r="LU7" s="1">
        <v>11385289.422076326</v>
      </c>
      <c r="LV7" s="1">
        <v>6075454.9891722891</v>
      </c>
      <c r="LW7" s="1">
        <v>3174036.9993882463</v>
      </c>
      <c r="LX7" s="1">
        <v>5729008.4849184938</v>
      </c>
      <c r="LY7" s="1">
        <v>5138692.5896224761</v>
      </c>
      <c r="LZ7" s="1">
        <v>4077208.9697163552</v>
      </c>
      <c r="MA7" s="1">
        <v>9962861.3766466733</v>
      </c>
      <c r="MB7" s="1">
        <v>7876046.3440017486</v>
      </c>
      <c r="MC7" s="1">
        <v>2967077.3213335797</v>
      </c>
      <c r="MD7" s="1">
        <v>66883410.852800891</v>
      </c>
      <c r="ME7" s="1">
        <v>9315865.2084634006</v>
      </c>
      <c r="MF7" s="1">
        <v>4253448.2809930295</v>
      </c>
      <c r="MG7" s="1">
        <v>6143612.4991449853</v>
      </c>
      <c r="MH7" s="1">
        <v>3485052.6053293007</v>
      </c>
      <c r="MI7" s="1">
        <v>10106856.102671538</v>
      </c>
      <c r="MJ7" s="1">
        <v>7568408.8627341697</v>
      </c>
      <c r="MK7" s="1">
        <v>6670745.1338246604</v>
      </c>
      <c r="ML7" s="1">
        <v>10767648.718738178</v>
      </c>
      <c r="MM7" s="1">
        <v>4145641.8017546413</v>
      </c>
      <c r="MN7" s="1">
        <v>3713245.760531853</v>
      </c>
      <c r="MO7" s="1">
        <v>6285523.8277848</v>
      </c>
      <c r="MP7" s="1">
        <v>44461017.81161169</v>
      </c>
      <c r="MQ7" s="1">
        <v>4951894.0300971391</v>
      </c>
      <c r="MR7" s="1">
        <v>12889904.927230697</v>
      </c>
      <c r="MS7" s="1">
        <v>7693451.828232415</v>
      </c>
      <c r="MT7" s="1">
        <v>15308175.254311569</v>
      </c>
      <c r="MU7" s="1">
        <v>10385051.839195415</v>
      </c>
      <c r="MV7" s="1">
        <v>17650853.14883884</v>
      </c>
      <c r="MW7" s="1">
        <v>8442746.2331247758</v>
      </c>
      <c r="MX7" s="1">
        <v>7094746.1529490193</v>
      </c>
      <c r="MY7" s="1">
        <v>2586284.3199324836</v>
      </c>
      <c r="MZ7" s="1">
        <v>2194072.2683179304</v>
      </c>
      <c r="NA7" s="1">
        <v>110562303.91540875</v>
      </c>
      <c r="NB7" s="1">
        <v>27354962.187392388</v>
      </c>
      <c r="NC7" s="1">
        <v>11208017.070265805</v>
      </c>
      <c r="ND7" s="1">
        <v>58114204.796105474</v>
      </c>
      <c r="NE7" s="1">
        <v>10102809.940522887</v>
      </c>
      <c r="NF7" s="1">
        <v>21159133.542851057</v>
      </c>
      <c r="NG7" s="1">
        <v>30370108.378456902</v>
      </c>
      <c r="NH7" s="1">
        <v>29056202.113807343</v>
      </c>
      <c r="NI7" s="1">
        <v>2419679.4997450639</v>
      </c>
      <c r="NJ7" s="1">
        <v>8091050.257037336</v>
      </c>
      <c r="NK7" s="1">
        <v>9568090.0876433197</v>
      </c>
      <c r="NL7" s="1">
        <v>7111119.3300331505</v>
      </c>
      <c r="NM7" s="1">
        <v>24951342.169840045</v>
      </c>
      <c r="NN7" s="1">
        <v>22481266.032186374</v>
      </c>
      <c r="NO7" s="1">
        <v>8902820.4312665593</v>
      </c>
      <c r="NP7" s="1">
        <v>7673419.6334032556</v>
      </c>
      <c r="NQ7" s="1">
        <v>7565890.4707311578</v>
      </c>
      <c r="NR7" s="1">
        <v>10074237.041922949</v>
      </c>
      <c r="NS7" s="1">
        <v>10895323.22660088</v>
      </c>
      <c r="NT7" s="1">
        <v>46367412.531390496</v>
      </c>
      <c r="NU7" s="1">
        <v>26830319.561126884</v>
      </c>
      <c r="NV7" s="1">
        <v>6899766.8525753021</v>
      </c>
      <c r="NW7" s="1">
        <v>3328445.7076101988</v>
      </c>
      <c r="NX7" s="1">
        <v>8192704.197480768</v>
      </c>
      <c r="NY7" s="1">
        <v>13226882.181277482</v>
      </c>
      <c r="NZ7" s="1">
        <v>3748727.4278028319</v>
      </c>
      <c r="OA7" s="1">
        <v>60598733.968309134</v>
      </c>
      <c r="OB7" s="1">
        <v>27710277.466783553</v>
      </c>
      <c r="OC7" s="1">
        <v>15427213.732015694</v>
      </c>
      <c r="OD7" s="1">
        <v>22357359.599374469</v>
      </c>
      <c r="OE7" s="1">
        <v>12553077.151462419</v>
      </c>
      <c r="OF7" s="1">
        <v>13701315.027759213</v>
      </c>
      <c r="OG7" s="1">
        <v>17894966.95853141</v>
      </c>
      <c r="OH7" s="1">
        <v>4469635.617088668</v>
      </c>
      <c r="OI7" s="1">
        <v>9268245.0683717076</v>
      </c>
      <c r="OJ7" s="1">
        <v>68028815.168043628</v>
      </c>
      <c r="OK7" s="1">
        <v>43507018.809848428</v>
      </c>
      <c r="OL7" s="1">
        <v>43420282.548941709</v>
      </c>
      <c r="OM7" s="1">
        <v>16658202.518827662</v>
      </c>
      <c r="ON7" s="1">
        <v>6167859.3509594435</v>
      </c>
      <c r="OO7" s="1">
        <v>3219637.3009577249</v>
      </c>
      <c r="OP7" s="1">
        <v>16679882.124384515</v>
      </c>
      <c r="OQ7" s="1">
        <v>4328486.5260395184</v>
      </c>
      <c r="OR7" s="1">
        <v>4289663.2882307377</v>
      </c>
      <c r="OS7" s="1">
        <v>8057468.9015510604</v>
      </c>
      <c r="OT7" s="1">
        <v>7687505.1059647724</v>
      </c>
      <c r="OU7" s="1">
        <v>15054060.221993797</v>
      </c>
      <c r="OV7" s="1">
        <v>3711688.0493013663</v>
      </c>
      <c r="OW7" s="1">
        <v>2682837.3241536133</v>
      </c>
      <c r="OX7" s="1">
        <v>2926722.9866619287</v>
      </c>
      <c r="OY7" s="1">
        <v>12468163.260899767</v>
      </c>
      <c r="OZ7" s="1">
        <v>1218430.4477107304</v>
      </c>
      <c r="PA7" s="1">
        <v>11291556.952318307</v>
      </c>
      <c r="PB7" s="1">
        <v>1634554.1070908771</v>
      </c>
      <c r="PC7" s="1">
        <v>4542856.7495371001</v>
      </c>
      <c r="PD7" s="1">
        <v>5519228.4192016395</v>
      </c>
      <c r="PE7" s="1">
        <v>1832904.5838658349</v>
      </c>
      <c r="PF7" s="1">
        <v>2560306.45023506</v>
      </c>
      <c r="PG7" s="1">
        <v>3102831.8189970879</v>
      </c>
      <c r="PH7" s="1">
        <v>4590760.8372246698</v>
      </c>
      <c r="PI7" s="1">
        <v>4731728.9380175862</v>
      </c>
      <c r="PJ7" s="1">
        <v>8939245.5838283915</v>
      </c>
      <c r="PK7" s="1">
        <v>2319887.0509503782</v>
      </c>
      <c r="PL7" s="1">
        <v>9884372.3316996917</v>
      </c>
      <c r="PM7" s="1">
        <v>1162158.4448133362</v>
      </c>
      <c r="PN7" s="1">
        <v>821511.42192996759</v>
      </c>
      <c r="PO7" s="1">
        <v>838988.74599653052</v>
      </c>
      <c r="PP7" s="1">
        <v>1063156.3805491561</v>
      </c>
      <c r="PQ7" s="1">
        <v>105955240.55634201</v>
      </c>
      <c r="PR7" s="1">
        <v>3366142.1524156886</v>
      </c>
      <c r="PS7" s="1">
        <v>3972822.4254561942</v>
      </c>
      <c r="PT7" s="1">
        <v>4655493.3604036206</v>
      </c>
      <c r="PU7" s="1">
        <v>16812330.435287647</v>
      </c>
      <c r="PV7" s="1">
        <v>3207885.496264122</v>
      </c>
      <c r="PW7" s="1">
        <v>7786649.9131012363</v>
      </c>
      <c r="PX7" s="1">
        <v>5851975.3186127841</v>
      </c>
      <c r="PY7" s="1">
        <v>10970432.273183871</v>
      </c>
      <c r="PZ7" s="1">
        <v>1250302.7174119125</v>
      </c>
      <c r="QA7" s="1">
        <v>7229789.7861072076</v>
      </c>
      <c r="QB7" s="1">
        <v>2088256.0143848883</v>
      </c>
      <c r="QC7" s="1">
        <v>2850793.3714116393</v>
      </c>
      <c r="QD7" s="1">
        <v>6377767.3928420292</v>
      </c>
      <c r="QE7" s="1">
        <v>4234506.4420918608</v>
      </c>
      <c r="QF7" s="1">
        <v>4210333.5552599253</v>
      </c>
      <c r="QG7" s="1">
        <v>2871297.2832779139</v>
      </c>
      <c r="QH7" s="1">
        <v>1513059.0831381718</v>
      </c>
      <c r="QI7" s="1">
        <v>1141858.90948326</v>
      </c>
      <c r="QJ7" s="1">
        <v>7659455.5117304223</v>
      </c>
      <c r="QK7" s="1">
        <v>13597196.140121799</v>
      </c>
      <c r="QL7" s="1">
        <v>1567477.9294966059</v>
      </c>
      <c r="QM7" s="1">
        <v>672813.58361221128</v>
      </c>
      <c r="QN7" s="1">
        <v>849133.40683855489</v>
      </c>
      <c r="QO7" s="1">
        <v>601327.43415683298</v>
      </c>
      <c r="QP7" s="1">
        <v>2341478.6562470975</v>
      </c>
      <c r="QQ7" s="1">
        <v>19973210.930216964</v>
      </c>
      <c r="QR7" s="1">
        <v>2011487.1097420978</v>
      </c>
      <c r="QS7" s="1">
        <v>8384597.1881918535</v>
      </c>
      <c r="QT7" s="1">
        <v>3642341.5812575538</v>
      </c>
      <c r="QU7" s="1">
        <v>2550828.4200224727</v>
      </c>
      <c r="QV7" s="1">
        <v>13019970.454794915</v>
      </c>
      <c r="QW7" s="1">
        <v>1801031.2972920446</v>
      </c>
      <c r="QX7" s="1">
        <v>4014319.1598428544</v>
      </c>
      <c r="QY7" s="1">
        <v>7591724.4048742605</v>
      </c>
      <c r="QZ7" s="1">
        <v>1596214.6977760536</v>
      </c>
      <c r="RA7" s="1">
        <v>1254810.0820543952</v>
      </c>
      <c r="RB7" s="1">
        <v>903461.88192654168</v>
      </c>
      <c r="RC7" s="1">
        <v>908537.59015270823</v>
      </c>
      <c r="RD7" s="1">
        <v>30885767.057495393</v>
      </c>
      <c r="RE7" s="1">
        <v>7634536.6994154658</v>
      </c>
      <c r="RF7" s="1">
        <v>3550542.073478716</v>
      </c>
      <c r="RG7" s="1">
        <v>4406757.5082708141</v>
      </c>
      <c r="RH7" s="1">
        <v>3177154.7450900697</v>
      </c>
      <c r="RI7" s="1">
        <v>7203963.1088605756</v>
      </c>
      <c r="RJ7" s="1">
        <v>8020475.1756115053</v>
      </c>
      <c r="RK7" s="1">
        <v>1886674.8168354945</v>
      </c>
      <c r="RL7" s="1">
        <v>3533656.9590973184</v>
      </c>
      <c r="RM7" s="1">
        <v>5844194.620200092</v>
      </c>
      <c r="RN7" s="1">
        <v>11585491.063722711</v>
      </c>
      <c r="RO7" s="1">
        <v>2250629.2198049412</v>
      </c>
      <c r="RP7" s="1">
        <v>2181812.0494875228</v>
      </c>
      <c r="RQ7" s="1">
        <v>3726130.8697162489</v>
      </c>
      <c r="RR7" s="1">
        <v>1281910.8171581682</v>
      </c>
      <c r="RS7" s="1">
        <v>885654.34458052646</v>
      </c>
      <c r="RT7" s="1">
        <v>1543727.9309788947</v>
      </c>
      <c r="RU7" s="1">
        <v>535054.03998837667</v>
      </c>
      <c r="RV7" s="1">
        <v>857650.59481112543</v>
      </c>
      <c r="RW7" s="1">
        <v>1100305.691689617</v>
      </c>
      <c r="RX7" s="1">
        <v>23668061.324213762</v>
      </c>
      <c r="RY7" s="1">
        <v>2683597.912855654</v>
      </c>
      <c r="RZ7" s="1">
        <v>7845213.1531008128</v>
      </c>
      <c r="SA7" s="1">
        <v>5160844.0652173776</v>
      </c>
      <c r="SB7" s="1">
        <v>2180530.4867225364</v>
      </c>
      <c r="SC7" s="1">
        <v>2982562.2100902856</v>
      </c>
      <c r="SD7" s="1">
        <v>8351329.554554522</v>
      </c>
      <c r="SE7" s="1">
        <v>9425771.3924962692</v>
      </c>
      <c r="SF7" s="1">
        <v>2228296.1219030442</v>
      </c>
      <c r="SG7" s="1">
        <v>1822411.8161682566</v>
      </c>
      <c r="SH7" s="1">
        <v>1991159.0669724413</v>
      </c>
      <c r="SI7" s="1">
        <v>7418073.2539621135</v>
      </c>
      <c r="SJ7" s="1">
        <v>2486551.1682277997</v>
      </c>
      <c r="SK7" s="1">
        <v>2499811.9350141799</v>
      </c>
      <c r="SL7" s="1">
        <v>36568885.71248547</v>
      </c>
      <c r="SM7" s="1">
        <v>3124762.5849952782</v>
      </c>
      <c r="SN7" s="1">
        <v>3259499.0999043412</v>
      </c>
      <c r="SO7" s="1">
        <v>4893641.3314150032</v>
      </c>
      <c r="SP7" s="1">
        <v>1394226.8905128788</v>
      </c>
      <c r="SQ7" s="1">
        <v>6316849.2359431274</v>
      </c>
      <c r="SR7" s="1">
        <v>2256899.841368983</v>
      </c>
      <c r="SS7" s="1">
        <v>8174295.8603470605</v>
      </c>
      <c r="ST7" s="1">
        <v>2513433.4427178358</v>
      </c>
      <c r="SU7" s="1">
        <v>2193263.8101162948</v>
      </c>
      <c r="SV7" s="1">
        <v>11351790.555689847</v>
      </c>
      <c r="SW7" s="1">
        <v>515054.89493509295</v>
      </c>
      <c r="SX7" s="1">
        <v>19414801.899396595</v>
      </c>
      <c r="SY7" s="1">
        <v>2612540.7494131173</v>
      </c>
      <c r="SZ7" s="1">
        <v>2996332.3137973985</v>
      </c>
      <c r="TA7" s="1">
        <v>3448732.5533073256</v>
      </c>
      <c r="TB7" s="1">
        <v>3564502.7043294911</v>
      </c>
      <c r="TC7" s="1">
        <v>4190455.4637645716</v>
      </c>
      <c r="TD7" s="1">
        <v>2618422.3084179689</v>
      </c>
      <c r="TE7" s="1">
        <v>2431919.1628061864</v>
      </c>
      <c r="TF7" s="1">
        <v>23915300.295112059</v>
      </c>
      <c r="TG7" s="1">
        <v>2448614.7459874912</v>
      </c>
      <c r="TH7" s="1">
        <v>1338516.5472395611</v>
      </c>
      <c r="TI7" s="1">
        <v>3436929.2037380477</v>
      </c>
      <c r="TJ7" s="1">
        <v>3761348.0570401908</v>
      </c>
      <c r="TK7" s="1">
        <v>2113758.6846148372</v>
      </c>
      <c r="TL7" s="1">
        <v>1542677.5100313441</v>
      </c>
      <c r="TM7" s="1">
        <v>9989344.4451320674</v>
      </c>
      <c r="TN7" s="1">
        <v>3050818.9449607776</v>
      </c>
      <c r="TO7" s="1">
        <v>3874050.1402941225</v>
      </c>
      <c r="TP7" s="1">
        <v>4696919.0771879964</v>
      </c>
      <c r="TQ7" s="1">
        <v>2295483.6993301753</v>
      </c>
      <c r="TR7" s="1">
        <v>1338339.0705439455</v>
      </c>
      <c r="TS7" s="1">
        <v>2965128.7378902207</v>
      </c>
      <c r="TT7" s="1">
        <v>1723235.9264067265</v>
      </c>
      <c r="TU7" s="1">
        <v>1322307.9555492313</v>
      </c>
      <c r="TV7" s="1">
        <v>12944606.159164917</v>
      </c>
      <c r="TW7" s="1">
        <v>2212028.2214603787</v>
      </c>
      <c r="TX7" s="1">
        <v>34735874.43913132</v>
      </c>
      <c r="TY7" s="1">
        <v>6973875.641950231</v>
      </c>
      <c r="TZ7" s="1">
        <v>3542472.0087740188</v>
      </c>
      <c r="UA7" s="1">
        <v>4527999.0672611585</v>
      </c>
      <c r="UB7" s="1">
        <v>35861397.212174632</v>
      </c>
      <c r="UC7" s="1">
        <v>1698280.0789367908</v>
      </c>
      <c r="UD7" s="1">
        <v>1665810.453972525</v>
      </c>
      <c r="UE7" s="1">
        <v>2305087.5659980197</v>
      </c>
      <c r="UF7" s="1">
        <v>1965644.644029157</v>
      </c>
      <c r="UG7" s="1">
        <v>14025723.399055367</v>
      </c>
      <c r="UH7" s="1">
        <v>5492613.0715592727</v>
      </c>
      <c r="UI7" s="1">
        <v>2902865.3090424351</v>
      </c>
      <c r="UJ7" s="1">
        <v>5190368.7846777188</v>
      </c>
      <c r="UK7" s="1">
        <v>2496578.7405519416</v>
      </c>
      <c r="UL7" s="1">
        <v>4109208.5412483709</v>
      </c>
      <c r="UM7" s="1">
        <v>49535874.142907582</v>
      </c>
      <c r="UN7" s="1">
        <v>4058768.3004974197</v>
      </c>
      <c r="UO7" s="1">
        <v>3044270.8414414953</v>
      </c>
      <c r="UP7" s="1">
        <v>14853150.016687153</v>
      </c>
      <c r="UQ7" s="1">
        <v>1290261.3439964356</v>
      </c>
      <c r="UR7" s="1">
        <v>3002738.6579447174</v>
      </c>
      <c r="US7" s="1">
        <v>6766626.649673786</v>
      </c>
      <c r="UT7" s="1">
        <v>1837131.7903114615</v>
      </c>
      <c r="UU7" s="1">
        <v>2328021.5137278223</v>
      </c>
      <c r="UV7" s="1">
        <v>2191376.6535063209</v>
      </c>
      <c r="UW7" s="1">
        <v>2877608.7875819118</v>
      </c>
      <c r="UX7" s="1">
        <v>9557380.7409786358</v>
      </c>
      <c r="UY7" s="1">
        <v>4317493.5959100733</v>
      </c>
      <c r="UZ7" s="1">
        <v>6614277.4615441933</v>
      </c>
      <c r="VA7" s="1">
        <v>1587321.6731709053</v>
      </c>
      <c r="VB7" s="1">
        <v>2754422.4166794685</v>
      </c>
      <c r="VC7" s="1">
        <v>1953188.4685982657</v>
      </c>
      <c r="VD7" s="1">
        <v>2196340.8332562209</v>
      </c>
      <c r="VE7" s="1">
        <v>10868920.665028173</v>
      </c>
      <c r="VF7" s="1">
        <v>932841.88439610112</v>
      </c>
      <c r="VG7" s="1">
        <v>1807727.4194982939</v>
      </c>
      <c r="VH7" s="1">
        <v>1126096.257895655</v>
      </c>
      <c r="VI7" s="1">
        <v>14627756.798486462</v>
      </c>
      <c r="VJ7" s="1">
        <v>4069129.8928190148</v>
      </c>
      <c r="VK7" s="1">
        <v>2324591.2980499156</v>
      </c>
      <c r="VL7" s="1">
        <v>2118265.3115668851</v>
      </c>
      <c r="VM7" s="1">
        <v>5068103.9834171087</v>
      </c>
      <c r="VN7" s="1">
        <v>2709948.4709651475</v>
      </c>
      <c r="VO7" s="1">
        <v>6196148.6699624164</v>
      </c>
      <c r="VP7" s="1">
        <v>2013170.1208422172</v>
      </c>
      <c r="VQ7" s="1">
        <v>4722006.5287980605</v>
      </c>
      <c r="VR7" s="1">
        <v>9281687.5322961155</v>
      </c>
      <c r="VS7" s="1">
        <v>1786681.5405914022</v>
      </c>
      <c r="VT7" s="1">
        <v>4632893.5400895821</v>
      </c>
      <c r="VU7" s="1">
        <v>1890542.7682027842</v>
      </c>
      <c r="VV7" s="1">
        <v>1533835.4354110092</v>
      </c>
      <c r="VW7" s="1">
        <v>2822957.8263318776</v>
      </c>
      <c r="VX7" s="1">
        <v>516656.17126309837</v>
      </c>
      <c r="VY7" s="1">
        <v>443136.79577042413</v>
      </c>
      <c r="VZ7" s="1">
        <v>98657339.076766253</v>
      </c>
      <c r="WA7" s="1">
        <v>7003213.9083726648</v>
      </c>
      <c r="WB7" s="1">
        <v>5313108.1287382487</v>
      </c>
      <c r="WC7" s="1">
        <v>3875095.5368237356</v>
      </c>
      <c r="WD7" s="1">
        <v>1881917.9369705021</v>
      </c>
      <c r="WE7" s="1">
        <v>7148769.718428432</v>
      </c>
      <c r="WF7" s="1">
        <v>6127628.4282519864</v>
      </c>
      <c r="WG7" s="1">
        <v>8142590.5448572254</v>
      </c>
      <c r="WH7" s="1">
        <v>4512934.6434296994</v>
      </c>
      <c r="WI7" s="1">
        <v>6242300.6696092384</v>
      </c>
      <c r="WJ7" s="1">
        <v>3488033.6482188953</v>
      </c>
      <c r="WK7" s="1">
        <v>21817197.472272735</v>
      </c>
      <c r="WL7" s="1">
        <v>4518154.4847524874</v>
      </c>
      <c r="WM7" s="1">
        <v>6204341.4188848138</v>
      </c>
      <c r="WN7" s="1">
        <v>23702151.475763924</v>
      </c>
      <c r="WO7" s="1">
        <v>6374750.2577275811</v>
      </c>
      <c r="WP7" s="1">
        <v>5278330.09838067</v>
      </c>
      <c r="WQ7" s="1">
        <v>7661627.3733670106</v>
      </c>
      <c r="WR7" s="1">
        <v>4168701.0791591117</v>
      </c>
      <c r="WS7" s="1">
        <v>11438229.787943525</v>
      </c>
      <c r="WT7" s="1">
        <v>48722102.420424342</v>
      </c>
      <c r="WU7" s="1">
        <v>3893204.7044113996</v>
      </c>
      <c r="WV7" s="1">
        <v>1802814.6987408465</v>
      </c>
      <c r="WW7" s="1">
        <v>2854873.308726667</v>
      </c>
      <c r="WX7" s="1">
        <v>4065753.6776968199</v>
      </c>
      <c r="WY7" s="1">
        <v>1919270.9288879321</v>
      </c>
      <c r="WZ7" s="1">
        <v>1894012.8750941448</v>
      </c>
      <c r="XA7" s="1">
        <v>1539496.5702435484</v>
      </c>
      <c r="XB7" s="1">
        <v>480120.62396590959</v>
      </c>
      <c r="XC7" s="1">
        <v>2067692.1321562734</v>
      </c>
      <c r="XD7" s="1">
        <v>39305718.11499244</v>
      </c>
      <c r="XE7" s="1">
        <v>2469557.1593717467</v>
      </c>
      <c r="XF7" s="1">
        <v>937305.0232872573</v>
      </c>
      <c r="XG7" s="1">
        <v>1797550.0218660289</v>
      </c>
      <c r="XH7" s="1">
        <v>1521320.1931638727</v>
      </c>
      <c r="XI7" s="1">
        <v>25183591.296939593</v>
      </c>
      <c r="XJ7" s="1">
        <v>3093075.2479586024</v>
      </c>
      <c r="XK7" s="1">
        <v>4334630.2632808648</v>
      </c>
      <c r="XL7" s="1">
        <v>11483862.435308831</v>
      </c>
      <c r="XM7" s="1">
        <v>3922146.4661025633</v>
      </c>
      <c r="XN7" s="1">
        <v>3267699.8197568464</v>
      </c>
      <c r="XO7" s="1">
        <v>4019614.5218330193</v>
      </c>
      <c r="XP7" s="1">
        <v>3534209.4874623874</v>
      </c>
      <c r="XQ7" s="1">
        <v>4247534.3281783117</v>
      </c>
      <c r="XR7" s="1">
        <v>7168020.7375758057</v>
      </c>
      <c r="XS7" s="1">
        <v>5556270.9059467576</v>
      </c>
      <c r="XT7" s="1">
        <v>1950302.5565976782</v>
      </c>
      <c r="XU7" s="1">
        <v>1741391.4060402249</v>
      </c>
      <c r="XV7" s="1">
        <v>2301504.7624318879</v>
      </c>
      <c r="XW7" s="1">
        <v>1457611.473725938</v>
      </c>
      <c r="XX7" s="1">
        <v>1717193.6143336436</v>
      </c>
      <c r="XY7" s="1">
        <v>1342202.9605750795</v>
      </c>
      <c r="XZ7" s="1">
        <v>1199338.8557461577</v>
      </c>
      <c r="YA7" s="1">
        <v>2221795.9219604712</v>
      </c>
      <c r="YB7" s="1">
        <v>1273810.91864496</v>
      </c>
      <c r="YC7" s="1">
        <v>1952828.8947894168</v>
      </c>
      <c r="YD7" s="1">
        <v>1262556.5248376473</v>
      </c>
      <c r="YE7" s="1">
        <v>965908.68255054438</v>
      </c>
      <c r="YF7" s="1">
        <v>111395478.41521814</v>
      </c>
      <c r="YG7" s="1">
        <v>2633812.7428931962</v>
      </c>
      <c r="YH7" s="1">
        <v>4241449.5329888249</v>
      </c>
      <c r="YI7" s="1">
        <v>2553191.7674360061</v>
      </c>
      <c r="YJ7" s="1">
        <v>20888097.584065426</v>
      </c>
      <c r="YK7" s="1">
        <v>6188628.5316535914</v>
      </c>
      <c r="YL7" s="1">
        <v>2855916.1835400579</v>
      </c>
      <c r="YM7" s="1">
        <v>967157.24061570666</v>
      </c>
      <c r="YN7" s="1">
        <v>5596829.7633608766</v>
      </c>
      <c r="YO7" s="1">
        <v>5376909.2349952646</v>
      </c>
      <c r="YP7" s="1">
        <v>2023636.6144980812</v>
      </c>
      <c r="YQ7" s="1">
        <v>2657933.7183890077</v>
      </c>
      <c r="YR7" s="1">
        <v>1903037.7142707778</v>
      </c>
      <c r="YS7" s="1">
        <v>2680857.4305132618</v>
      </c>
      <c r="YT7" s="1">
        <v>993746.24707686191</v>
      </c>
      <c r="YU7" s="1">
        <v>1657298.7492630861</v>
      </c>
      <c r="YV7" s="1">
        <v>1028378.9835956739</v>
      </c>
      <c r="YW7" s="1">
        <v>21363955.987217322</v>
      </c>
      <c r="YX7" s="1">
        <v>4450007.112835397</v>
      </c>
      <c r="YY7" s="1">
        <v>2707225.394057469</v>
      </c>
      <c r="YZ7" s="1">
        <v>2297717.6698796418</v>
      </c>
      <c r="ZA7" s="1">
        <v>3904301.1634214418</v>
      </c>
      <c r="ZB7" s="1">
        <v>3487467.821355511</v>
      </c>
      <c r="ZC7" s="1">
        <v>2370598.7563132918</v>
      </c>
      <c r="ZD7" s="1">
        <v>16095633.999462735</v>
      </c>
      <c r="ZE7" s="1">
        <v>3364060.1004502904</v>
      </c>
      <c r="ZF7" s="1">
        <v>4217578.5533548491</v>
      </c>
      <c r="ZG7" s="1">
        <v>5128873.6275771977</v>
      </c>
      <c r="ZH7" s="1">
        <v>2687848.0146388626</v>
      </c>
      <c r="ZI7" s="1">
        <v>2041445.5548317891</v>
      </c>
      <c r="ZJ7" s="1">
        <v>1153421.3365349746</v>
      </c>
      <c r="ZK7" s="1">
        <v>1392269.9914245696</v>
      </c>
      <c r="ZL7" s="1">
        <v>8852532.7407344077</v>
      </c>
      <c r="ZM7" s="1">
        <v>54932033.778574042</v>
      </c>
      <c r="ZN7" s="1">
        <v>2447921.9002497774</v>
      </c>
      <c r="ZO7" s="1">
        <v>6763139.3765579369</v>
      </c>
      <c r="ZP7" s="1">
        <v>11073237.507230638</v>
      </c>
      <c r="ZQ7" s="1">
        <v>6642870.0533974487</v>
      </c>
      <c r="ZR7" s="1">
        <v>2014428.6514344946</v>
      </c>
      <c r="ZS7" s="1">
        <v>2985194.223942779</v>
      </c>
      <c r="ZT7" s="1">
        <v>6119528.3955861591</v>
      </c>
      <c r="ZU7" s="1">
        <v>3788933.0696515027</v>
      </c>
      <c r="ZV7" s="1">
        <v>4461380.6425428251</v>
      </c>
      <c r="ZW7" s="1">
        <v>1109111.0704457117</v>
      </c>
      <c r="ZX7" s="1">
        <v>3207094.491791883</v>
      </c>
      <c r="ZY7" s="1">
        <v>1296642.5347093905</v>
      </c>
      <c r="ZZ7" s="1">
        <v>2500485.1541869221</v>
      </c>
      <c r="AAA7" s="1">
        <v>2524642.7603080445</v>
      </c>
      <c r="AAB7" s="1">
        <v>1757264.4986529532</v>
      </c>
      <c r="AAC7" s="1">
        <v>3205352.7770021888</v>
      </c>
      <c r="AAD7" s="1">
        <v>692340.19696532399</v>
      </c>
      <c r="AAE7" s="1">
        <v>2218113.4076648438</v>
      </c>
      <c r="AAF7" s="1">
        <v>1364640.5153106735</v>
      </c>
      <c r="AAG7" s="1">
        <v>915533.17159938894</v>
      </c>
      <c r="AAH7" s="1">
        <v>558899.19638399803</v>
      </c>
      <c r="AAI7" s="1">
        <v>13027354.798309132</v>
      </c>
      <c r="AAJ7" s="1">
        <v>2548182.2573315031</v>
      </c>
      <c r="AAK7" s="1">
        <v>2415068.3250632221</v>
      </c>
      <c r="AAL7" s="1">
        <v>3742071.613803993</v>
      </c>
      <c r="AAM7" s="1">
        <v>2780321.303683368</v>
      </c>
      <c r="AAN7" s="1">
        <v>2394708.7490793094</v>
      </c>
      <c r="AAO7" s="1">
        <v>1816164.9975835467</v>
      </c>
      <c r="AAP7" s="1">
        <v>99303963.656496465</v>
      </c>
      <c r="AAQ7" s="1">
        <v>3157237.4815065595</v>
      </c>
      <c r="AAR7" s="1">
        <v>4276727.047235027</v>
      </c>
      <c r="AAS7" s="1">
        <v>3525994.0723982211</v>
      </c>
      <c r="AAT7" s="1">
        <v>8794889.2833761517</v>
      </c>
      <c r="AAU7" s="1">
        <v>2899428.1937548276</v>
      </c>
      <c r="AAV7" s="1">
        <v>5344222.9201208055</v>
      </c>
      <c r="AAW7" s="1">
        <v>6682272.1442844076</v>
      </c>
      <c r="AAX7" s="1">
        <v>7245904.75096294</v>
      </c>
      <c r="AAY7" s="1">
        <v>1806776.5630672823</v>
      </c>
      <c r="AAZ7" s="1">
        <v>5330943.2017372288</v>
      </c>
      <c r="ABA7" s="1">
        <v>19058564.071079914</v>
      </c>
      <c r="ABB7" s="1">
        <v>7785575.5238865698</v>
      </c>
      <c r="ABC7" s="1">
        <v>1749248.5858754576</v>
      </c>
      <c r="ABD7" s="1">
        <v>3644253.6319452259</v>
      </c>
      <c r="ABE7" s="1">
        <v>2784026.7522107991</v>
      </c>
      <c r="ABF7" s="1">
        <v>1438391.0031136023</v>
      </c>
      <c r="ABG7" s="1">
        <v>7007950.1841325955</v>
      </c>
      <c r="ABH7" s="1">
        <v>1554659.8391912824</v>
      </c>
      <c r="ABI7" s="1">
        <v>10822630.108831236</v>
      </c>
      <c r="ABJ7" s="1">
        <v>18084223.621806134</v>
      </c>
      <c r="ABK7" s="1">
        <v>2872733.6014996553</v>
      </c>
      <c r="ABL7" s="1">
        <v>2011150.8852518268</v>
      </c>
      <c r="ABM7" s="1">
        <v>1814796.8008447438</v>
      </c>
      <c r="ABN7" s="1">
        <v>1590983.5029973497</v>
      </c>
      <c r="ABO7" s="1">
        <v>1058529.1032911716</v>
      </c>
      <c r="ABP7" s="1">
        <v>16324861.479715871</v>
      </c>
      <c r="ABQ7" s="1">
        <v>3720754.5979873398</v>
      </c>
      <c r="ABR7" s="1">
        <v>4119287.3906261814</v>
      </c>
      <c r="ABS7" s="1">
        <v>6681992.0388120171</v>
      </c>
      <c r="ABT7" s="1">
        <v>7764413.4633902311</v>
      </c>
      <c r="ABU7" s="1">
        <v>3169670.8413465228</v>
      </c>
      <c r="ABV7" s="1">
        <v>2227119.284305878</v>
      </c>
      <c r="ABW7" s="1">
        <v>5846708.0754537936</v>
      </c>
      <c r="ABX7" s="1">
        <v>16795356.631716806</v>
      </c>
      <c r="ABY7" s="1">
        <v>18747308.216255222</v>
      </c>
      <c r="ABZ7" s="1">
        <v>4938492.2126136785</v>
      </c>
      <c r="ACA7" s="1">
        <v>6915869.192365109</v>
      </c>
      <c r="ACB7" s="1">
        <v>3186055.72620562</v>
      </c>
      <c r="ACC7" s="1">
        <v>3876066.8657221538</v>
      </c>
      <c r="ACD7" s="1">
        <v>11315570.247377263</v>
      </c>
      <c r="ACE7" s="1">
        <v>2436207.828621929</v>
      </c>
      <c r="ACF7" s="1">
        <v>3292561.8818052853</v>
      </c>
      <c r="ACG7" s="1">
        <v>2156298.4464887357</v>
      </c>
      <c r="ACH7" s="1">
        <v>4486337.3717268351</v>
      </c>
      <c r="ACI7" s="1">
        <v>3247756.1183368452</v>
      </c>
      <c r="ACJ7" s="1">
        <v>36473618.772042021</v>
      </c>
      <c r="ACK7" s="1">
        <v>6572482.0904869949</v>
      </c>
      <c r="ACL7" s="1">
        <v>6633930.5126019213</v>
      </c>
      <c r="ACM7" s="1">
        <v>13610485.378914393</v>
      </c>
      <c r="ACN7" s="1">
        <v>2072345.9794604674</v>
      </c>
      <c r="ACO7" s="1">
        <v>4892711.5178739699</v>
      </c>
      <c r="ACP7" s="1">
        <v>7480788.3427361911</v>
      </c>
      <c r="ACQ7" s="1">
        <v>22680176.949884437</v>
      </c>
      <c r="ACR7" s="1">
        <v>20491536.557195108</v>
      </c>
      <c r="ACS7" s="1">
        <v>4197234.2665537763</v>
      </c>
      <c r="ACT7" s="1">
        <v>8750263.3007826991</v>
      </c>
      <c r="ACU7" s="1">
        <v>11121308.664257713</v>
      </c>
      <c r="ACV7" s="1">
        <v>6691084.3110075928</v>
      </c>
      <c r="ACW7" s="1">
        <v>8088328.838879386</v>
      </c>
      <c r="ACX7" s="1">
        <v>8045464.6501688687</v>
      </c>
      <c r="ACY7" s="1">
        <v>7469551.5557274483</v>
      </c>
      <c r="ACZ7" s="1">
        <v>2930740.1991741345</v>
      </c>
      <c r="ADA7" s="1">
        <v>2469406.9159502825</v>
      </c>
      <c r="ADB7" s="1">
        <v>2851283.5494229691</v>
      </c>
      <c r="ADC7" s="1">
        <v>2138652.4577661813</v>
      </c>
      <c r="ADD7" s="1">
        <v>3516796.3149619265</v>
      </c>
      <c r="ADE7" s="1">
        <v>2215257.9546491471</v>
      </c>
      <c r="ADF7" s="1">
        <v>2077598.8574025966</v>
      </c>
      <c r="ADG7" s="1">
        <v>15519765.626117883</v>
      </c>
      <c r="ADH7" s="1">
        <v>9951265.2263138071</v>
      </c>
      <c r="ADI7" s="1">
        <v>5150724.5233215513</v>
      </c>
      <c r="ADJ7" s="1">
        <v>3938256.4113881006</v>
      </c>
      <c r="ADK7" s="1">
        <v>7010854.1550220372</v>
      </c>
      <c r="ADL7" s="1">
        <v>12411595.37877946</v>
      </c>
      <c r="ADM7" s="1">
        <v>5821776.2266808487</v>
      </c>
      <c r="ADN7" s="1">
        <v>3360663.7899164781</v>
      </c>
      <c r="ADO7" s="1">
        <v>6588737.5349419443</v>
      </c>
      <c r="ADP7" s="1">
        <v>91797306.477001041</v>
      </c>
      <c r="ADQ7" s="1">
        <v>69457029.363855228</v>
      </c>
      <c r="ADR7" s="1">
        <v>23895357.796125516</v>
      </c>
      <c r="ADS7" s="1">
        <v>31565231.979404923</v>
      </c>
      <c r="ADT7" s="1">
        <v>4065233.5876012202</v>
      </c>
      <c r="ADU7" s="1">
        <v>4292977.7115437686</v>
      </c>
      <c r="ADV7" s="1">
        <v>8645825.7039822116</v>
      </c>
      <c r="ADW7" s="1">
        <v>3530925.0240933169</v>
      </c>
      <c r="ADX7" s="1">
        <v>71170697.955376565</v>
      </c>
      <c r="ADY7" s="1">
        <v>22857933.556126885</v>
      </c>
      <c r="ADZ7" s="1">
        <v>20100298.054704502</v>
      </c>
      <c r="AEA7" s="1">
        <v>5159483.2141539734</v>
      </c>
      <c r="AEB7" s="1">
        <v>21360931.880111314</v>
      </c>
      <c r="AEC7" s="1">
        <v>9444892.0523580238</v>
      </c>
      <c r="AED7" s="1">
        <v>5705252.7722520754</v>
      </c>
      <c r="AEE7" s="1">
        <v>4763741.8123775376</v>
      </c>
      <c r="AEF7" s="1">
        <v>6908545.5428291997</v>
      </c>
      <c r="AEG7" s="1">
        <v>2734096.2952553476</v>
      </c>
      <c r="AEH7" s="1">
        <v>6232592.848745849</v>
      </c>
      <c r="AEI7" s="1">
        <v>7259095.7181667816</v>
      </c>
      <c r="AEJ7" s="1">
        <v>3829382.6643738318</v>
      </c>
      <c r="AEK7" s="1">
        <v>7243781.8762263069</v>
      </c>
      <c r="AEL7" s="1">
        <v>6274879.0221606046</v>
      </c>
      <c r="AEM7" s="1">
        <v>8651493.3207794819</v>
      </c>
      <c r="AEN7" s="1">
        <v>4142078.1174176484</v>
      </c>
      <c r="AEO7" s="1">
        <v>9285885.6148084477</v>
      </c>
      <c r="AEP7" s="1">
        <v>4417302.4720621724</v>
      </c>
      <c r="AEQ7" s="1">
        <v>14861777.604719225</v>
      </c>
      <c r="AER7" s="1">
        <v>31750707.992899902</v>
      </c>
      <c r="AES7" s="1">
        <v>6818741.4493727377</v>
      </c>
      <c r="AET7" s="1">
        <v>5194203.2033677502</v>
      </c>
      <c r="AEU7" s="1">
        <v>4549612.2405710965</v>
      </c>
      <c r="AEV7" s="1">
        <v>2146446.9839382912</v>
      </c>
      <c r="AEW7" s="1">
        <v>15567171.098780531</v>
      </c>
      <c r="AEX7" s="1">
        <v>2876915.2583115902</v>
      </c>
      <c r="AEY7" s="1">
        <v>4487760.9593588794</v>
      </c>
      <c r="AEZ7" s="1">
        <v>4819367.3101716293</v>
      </c>
      <c r="AFA7" s="1">
        <v>1183702.314179237</v>
      </c>
      <c r="AFB7" s="1">
        <v>14987100.480712371</v>
      </c>
      <c r="AFC7" s="1">
        <v>10983650.726490652</v>
      </c>
      <c r="AFD7" s="1">
        <v>4012760.0568641187</v>
      </c>
      <c r="AFE7" s="1">
        <v>3619121.0561534087</v>
      </c>
      <c r="AFF7" s="1">
        <v>3681555.2356474241</v>
      </c>
      <c r="AFG7" s="1">
        <v>4319888.63126864</v>
      </c>
      <c r="AFH7" s="1">
        <v>2716412.044097478</v>
      </c>
      <c r="AFI7" s="1">
        <v>2408635.1021785736</v>
      </c>
      <c r="AFJ7" s="1">
        <v>2141512.0662159463</v>
      </c>
      <c r="AFK7" s="1">
        <v>2091457.0661195535</v>
      </c>
      <c r="AFL7" s="1">
        <v>2159481.5122321839</v>
      </c>
      <c r="AFM7" s="1">
        <v>1653519.1175599354</v>
      </c>
      <c r="AFN7" s="1">
        <v>3827961.9127378399</v>
      </c>
      <c r="AFO7" s="1">
        <v>19725116.281439792</v>
      </c>
      <c r="AFP7" s="1">
        <v>8750905.4669451341</v>
      </c>
      <c r="AFQ7" s="1">
        <v>2285560.5150503353</v>
      </c>
      <c r="AFR7" s="1">
        <v>3039588.525999994</v>
      </c>
      <c r="AFS7" s="1">
        <v>2941881.9292978034</v>
      </c>
      <c r="AFT7" s="1">
        <v>2639016.2046219339</v>
      </c>
      <c r="AFU7" s="1">
        <v>2016998.7805124545</v>
      </c>
      <c r="AFV7" s="1">
        <v>5121516.1175325876</v>
      </c>
      <c r="AFW7" s="1">
        <v>5262840.5712499907</v>
      </c>
      <c r="AFX7" s="1">
        <v>2432881.0479147895</v>
      </c>
      <c r="AFY7" s="1">
        <v>4872998.762462426</v>
      </c>
      <c r="AFZ7" s="1">
        <v>1305002.6246710855</v>
      </c>
      <c r="AGA7" s="1">
        <v>18967738.547572412</v>
      </c>
      <c r="AGB7" s="1">
        <v>1722581.5567162666</v>
      </c>
      <c r="AGC7" s="1">
        <v>2626688.6557092043</v>
      </c>
      <c r="AGD7" s="1">
        <v>2314398.5893954323</v>
      </c>
      <c r="AGE7" s="1">
        <v>7989310.2646272322</v>
      </c>
      <c r="AGF7" s="1">
        <v>2743073.4730177908</v>
      </c>
      <c r="AGG7" s="1">
        <v>2203473.4075196525</v>
      </c>
      <c r="AGH7" s="1">
        <v>2450742.8986161905</v>
      </c>
      <c r="AGI7" s="1">
        <v>1332915.3185398341</v>
      </c>
      <c r="AGJ7" s="1">
        <v>3133139.9076855318</v>
      </c>
      <c r="AGK7" s="1">
        <v>1175605.065642626</v>
      </c>
      <c r="AGL7" s="1">
        <v>35140571.710887402</v>
      </c>
      <c r="AGM7" s="1">
        <v>12862382.633959338</v>
      </c>
      <c r="AGN7" s="1">
        <v>3654623.9016747735</v>
      </c>
      <c r="AGO7" s="1">
        <v>2272219.1574186874</v>
      </c>
      <c r="AGP7" s="1">
        <v>2609528.0535540227</v>
      </c>
      <c r="AGQ7" s="1">
        <v>4021959.0558188045</v>
      </c>
      <c r="AGR7" s="1">
        <v>1549231.5505580253</v>
      </c>
      <c r="AGS7" s="1">
        <v>1371219.2261973752</v>
      </c>
      <c r="AGT7" s="1">
        <v>86698392.952454656</v>
      </c>
      <c r="AGU7" s="1">
        <v>46438001.900241643</v>
      </c>
      <c r="AGV7" s="1">
        <v>3379320.9839646663</v>
      </c>
      <c r="AGW7" s="1">
        <v>11960690.096856173</v>
      </c>
      <c r="AGX7" s="1">
        <v>12389246.168533579</v>
      </c>
      <c r="AGY7" s="1">
        <v>2935561.4701404944</v>
      </c>
      <c r="AGZ7" s="1">
        <v>3655381.3970666248</v>
      </c>
      <c r="AHA7" s="1">
        <v>7651712.8903558133</v>
      </c>
      <c r="AHB7" s="1">
        <v>1581281.8558190581</v>
      </c>
      <c r="AHC7" s="1">
        <v>7583061.5222523641</v>
      </c>
      <c r="AHD7" s="1">
        <v>6703111.2052637553</v>
      </c>
      <c r="AHE7" s="1">
        <v>4460169.9500038605</v>
      </c>
      <c r="AHF7" s="1">
        <v>4599797.9166924823</v>
      </c>
      <c r="AHG7" s="1">
        <v>3215627.4527005311</v>
      </c>
      <c r="AHH7" s="1">
        <v>4883705.2138510197</v>
      </c>
      <c r="AHI7" s="1">
        <v>5995654.2636562865</v>
      </c>
      <c r="AHJ7" s="1">
        <v>4108742.4085498778</v>
      </c>
      <c r="AHK7" s="1">
        <v>17365212.86853116</v>
      </c>
      <c r="AHL7" s="1">
        <v>2808222.4020760427</v>
      </c>
      <c r="AHM7" s="1">
        <v>2551865.4135358967</v>
      </c>
      <c r="AHN7" s="1">
        <v>3257778.917904485</v>
      </c>
      <c r="AHO7" s="1">
        <v>7471193.8298878018</v>
      </c>
      <c r="AHP7" s="1">
        <v>2551236.9976530001</v>
      </c>
      <c r="AHQ7" s="1">
        <v>859499.51434976794</v>
      </c>
      <c r="AHR7" s="1">
        <v>8152756094.9405575</v>
      </c>
    </row>
    <row r="8" spans="1:902">
      <c r="A8" s="1" t="s">
        <v>1813</v>
      </c>
      <c r="B8" s="1">
        <v>820006191.9047389</v>
      </c>
      <c r="C8" s="1">
        <v>185093703.03428584</v>
      </c>
      <c r="D8" s="1">
        <v>22320071.024922643</v>
      </c>
      <c r="E8" s="1">
        <v>31783810.483847041</v>
      </c>
      <c r="F8" s="1">
        <v>35388379.99264431</v>
      </c>
      <c r="G8" s="1">
        <v>28463858.012300339</v>
      </c>
      <c r="H8" s="1">
        <v>18097075.754881229</v>
      </c>
      <c r="I8" s="1">
        <v>112393280.45426598</v>
      </c>
      <c r="J8" s="1">
        <v>38073683.071736582</v>
      </c>
      <c r="K8" s="1">
        <v>20117693.7368613</v>
      </c>
      <c r="L8" s="1">
        <v>75675731.232734919</v>
      </c>
      <c r="M8" s="1">
        <v>26015360.17157631</v>
      </c>
      <c r="N8" s="1">
        <v>103344619.39449772</v>
      </c>
      <c r="O8" s="1">
        <v>46490936.851965249</v>
      </c>
      <c r="P8" s="1">
        <v>37242147.747133069</v>
      </c>
      <c r="Q8" s="1">
        <v>15986109.914989568</v>
      </c>
      <c r="R8" s="1">
        <v>37091253.09034694</v>
      </c>
      <c r="S8" s="1">
        <v>24264800.385207746</v>
      </c>
      <c r="T8" s="1">
        <v>11463109.597307626</v>
      </c>
      <c r="U8" s="1">
        <v>16688271.132682629</v>
      </c>
      <c r="V8" s="1">
        <v>30064466.126412243</v>
      </c>
      <c r="W8" s="1">
        <v>14996525.556847567</v>
      </c>
      <c r="X8" s="1">
        <v>15699369.071131384</v>
      </c>
      <c r="Y8" s="1">
        <v>13803822.328597594</v>
      </c>
      <c r="Z8" s="1">
        <v>1008871319.7026634</v>
      </c>
      <c r="AA8" s="1">
        <v>26681756.675826535</v>
      </c>
      <c r="AB8" s="1">
        <v>43090085.255307928</v>
      </c>
      <c r="AC8" s="1">
        <v>10033695.595999802</v>
      </c>
      <c r="AD8" s="1">
        <v>81620986.622964129</v>
      </c>
      <c r="AE8" s="1">
        <v>16544319.747420147</v>
      </c>
      <c r="AF8" s="1">
        <v>32846885.905595634</v>
      </c>
      <c r="AG8" s="1">
        <v>32207701.079716984</v>
      </c>
      <c r="AH8" s="1">
        <v>31521331.05023095</v>
      </c>
      <c r="AI8" s="1">
        <v>23090538.829420585</v>
      </c>
      <c r="AJ8" s="1">
        <v>14867699.308190281</v>
      </c>
      <c r="AK8" s="1">
        <v>18588236.272884306</v>
      </c>
      <c r="AL8" s="1">
        <v>14743354.776698627</v>
      </c>
      <c r="AM8" s="1">
        <v>20076236.294615448</v>
      </c>
      <c r="AN8" s="1">
        <v>13296515.253931554</v>
      </c>
      <c r="AO8" s="1">
        <v>9781003.8051358033</v>
      </c>
      <c r="AP8" s="1">
        <v>12939831.735277561</v>
      </c>
      <c r="AQ8" s="1">
        <v>0</v>
      </c>
      <c r="AR8" s="1">
        <v>418673353.8190282</v>
      </c>
      <c r="AS8" s="1">
        <v>24504384.425151106</v>
      </c>
      <c r="AT8" s="1">
        <v>16860175.493152179</v>
      </c>
      <c r="AU8" s="1">
        <v>15815607.205477837</v>
      </c>
      <c r="AV8" s="1">
        <v>17938612.764845684</v>
      </c>
      <c r="AW8" s="1">
        <v>15165785.75824726</v>
      </c>
      <c r="AX8" s="1">
        <v>13736524.10851815</v>
      </c>
      <c r="AY8" s="1">
        <v>20902844.934816949</v>
      </c>
      <c r="AZ8" s="1">
        <v>102452309.05819809</v>
      </c>
      <c r="BA8" s="1">
        <v>30578985.006464716</v>
      </c>
      <c r="BB8" s="1">
        <v>22671070.803230885</v>
      </c>
      <c r="BC8" s="1">
        <v>68671229.841626421</v>
      </c>
      <c r="BD8" s="1">
        <v>16820279.868460603</v>
      </c>
      <c r="BE8" s="1">
        <v>23045211.173794597</v>
      </c>
      <c r="BF8" s="1">
        <v>14710091.779571351</v>
      </c>
      <c r="BG8" s="1">
        <v>355713970.02924818</v>
      </c>
      <c r="BH8" s="1">
        <v>11975299.653030008</v>
      </c>
      <c r="BI8" s="1">
        <v>10094888.629267531</v>
      </c>
      <c r="BJ8" s="1">
        <v>11977756.554955896</v>
      </c>
      <c r="BK8" s="1">
        <v>16638287.456862856</v>
      </c>
      <c r="BL8" s="1">
        <v>33829909.892965756</v>
      </c>
      <c r="BM8" s="1">
        <v>14144572.108870465</v>
      </c>
      <c r="BN8" s="1">
        <v>11688972.041405814</v>
      </c>
      <c r="BO8" s="1">
        <v>9790779.4594341833</v>
      </c>
      <c r="BP8" s="1">
        <v>17497217.758019637</v>
      </c>
      <c r="BQ8" s="1">
        <v>12337885.182644105</v>
      </c>
      <c r="BR8" s="1">
        <v>9540833.6515172478</v>
      </c>
      <c r="BS8" s="1">
        <v>66927122.988956742</v>
      </c>
      <c r="BT8" s="1">
        <v>9301275.481335381</v>
      </c>
      <c r="BU8" s="1">
        <v>106645.90450640199</v>
      </c>
      <c r="BV8" s="1">
        <v>319473886.43420821</v>
      </c>
      <c r="BW8" s="1">
        <v>154212549.26506504</v>
      </c>
      <c r="BX8" s="1">
        <v>22887914.143769007</v>
      </c>
      <c r="BY8" s="1">
        <v>10146469.815117529</v>
      </c>
      <c r="BZ8" s="1">
        <v>24181302.39127861</v>
      </c>
      <c r="CA8" s="1">
        <v>24851419.310520407</v>
      </c>
      <c r="CB8" s="1">
        <v>16083776.826935695</v>
      </c>
      <c r="CC8" s="1">
        <v>0</v>
      </c>
      <c r="CD8" s="1">
        <v>0</v>
      </c>
      <c r="CE8" s="1">
        <v>888515352.53256714</v>
      </c>
      <c r="CF8" s="1">
        <v>20740325.73455511</v>
      </c>
      <c r="CG8" s="1">
        <v>89095280.494132057</v>
      </c>
      <c r="CH8" s="1">
        <v>17586422.699975464</v>
      </c>
      <c r="CI8" s="1">
        <v>19933105.334161114</v>
      </c>
      <c r="CJ8" s="1">
        <v>14404329.021437863</v>
      </c>
      <c r="CK8" s="1">
        <v>19360769.415128276</v>
      </c>
      <c r="CL8" s="1">
        <v>53098766.930937268</v>
      </c>
      <c r="CM8" s="1">
        <v>7738822.1383416299</v>
      </c>
      <c r="CN8" s="1">
        <v>20994261.270553857</v>
      </c>
      <c r="CO8" s="1">
        <v>19200427.408364609</v>
      </c>
      <c r="CP8" s="1">
        <v>16992968.167208336</v>
      </c>
      <c r="CQ8" s="1">
        <v>14398850.90421305</v>
      </c>
      <c r="CR8" s="1">
        <v>394481392.90737212</v>
      </c>
      <c r="CS8" s="1">
        <v>19901930.099111341</v>
      </c>
      <c r="CT8" s="1">
        <v>19588172.515686907</v>
      </c>
      <c r="CU8" s="1">
        <v>35679080.615789838</v>
      </c>
      <c r="CV8" s="1">
        <v>15215391.012751356</v>
      </c>
      <c r="CW8" s="1">
        <v>30839182.48522022</v>
      </c>
      <c r="CX8" s="1">
        <v>12364382.806551693</v>
      </c>
      <c r="CY8" s="1">
        <v>4372679.1856292877</v>
      </c>
      <c r="CZ8" s="1">
        <v>412894093.48775196</v>
      </c>
      <c r="DA8" s="1">
        <v>27864469.817099579</v>
      </c>
      <c r="DB8" s="1">
        <v>94212747.154091775</v>
      </c>
      <c r="DC8" s="1">
        <v>179156433.15909901</v>
      </c>
      <c r="DD8" s="1">
        <v>26339171.216621228</v>
      </c>
      <c r="DE8" s="1">
        <v>45311688.503814243</v>
      </c>
      <c r="DF8" s="1">
        <v>43678296.662677668</v>
      </c>
      <c r="DG8" s="1">
        <v>10249499.290543055</v>
      </c>
      <c r="DH8" s="1">
        <v>19966145.45749002</v>
      </c>
      <c r="DI8" s="1">
        <v>23540649.979337238</v>
      </c>
      <c r="DJ8" s="1">
        <v>57741018.168038219</v>
      </c>
      <c r="DK8" s="1">
        <v>227239106.79436815</v>
      </c>
      <c r="DL8" s="1">
        <v>202891575.44665238</v>
      </c>
      <c r="DM8" s="1">
        <v>17768953.029963978</v>
      </c>
      <c r="DN8" s="1">
        <v>15567252.32872038</v>
      </c>
      <c r="DO8" s="1">
        <v>54279981.764422804</v>
      </c>
      <c r="DP8" s="1">
        <v>41917611.257883802</v>
      </c>
      <c r="DQ8" s="1">
        <v>42681927.401337653</v>
      </c>
      <c r="DR8" s="1">
        <v>25996165.015152618</v>
      </c>
      <c r="DS8" s="1">
        <v>0</v>
      </c>
      <c r="DT8" s="1">
        <v>1147745733.6668277</v>
      </c>
      <c r="DU8" s="1">
        <v>17081528.073357292</v>
      </c>
      <c r="DV8" s="1">
        <v>36580592.484117202</v>
      </c>
      <c r="DW8" s="1">
        <v>17361682.029847655</v>
      </c>
      <c r="DX8" s="1">
        <v>26657108.353234246</v>
      </c>
      <c r="DY8" s="1">
        <v>17397166.210491233</v>
      </c>
      <c r="DZ8" s="1">
        <v>44912069.848458797</v>
      </c>
      <c r="EA8" s="1">
        <v>21671463.470190912</v>
      </c>
      <c r="EB8" s="1">
        <v>53238898.437636763</v>
      </c>
      <c r="EC8" s="1">
        <v>213043642.31160465</v>
      </c>
      <c r="ED8" s="1">
        <v>196389868.43848869</v>
      </c>
      <c r="EE8" s="1">
        <v>19548445.80684733</v>
      </c>
      <c r="EF8" s="1">
        <v>23104278.590966064</v>
      </c>
      <c r="EG8" s="1">
        <v>17535869.400493056</v>
      </c>
      <c r="EH8" s="1">
        <v>31402246.107230049</v>
      </c>
      <c r="EI8" s="1">
        <v>60848894.184492581</v>
      </c>
      <c r="EJ8" s="1">
        <v>9419611.3611881826</v>
      </c>
      <c r="EK8" s="1">
        <v>18826378.049753617</v>
      </c>
      <c r="EL8" s="1">
        <v>494200829.69394994</v>
      </c>
      <c r="EM8" s="1">
        <v>12458337.905920262</v>
      </c>
      <c r="EN8" s="1">
        <v>16708601.701017337</v>
      </c>
      <c r="EO8" s="1">
        <v>14249066.430635106</v>
      </c>
      <c r="EP8" s="1">
        <v>12112624.771721343</v>
      </c>
      <c r="EQ8" s="1">
        <v>7721321.6531859469</v>
      </c>
      <c r="ER8" s="1">
        <v>19675423.026299689</v>
      </c>
      <c r="ES8" s="1">
        <v>14354687.226861883</v>
      </c>
      <c r="ET8" s="1">
        <v>13234675.270687187</v>
      </c>
      <c r="EU8" s="1">
        <v>496397345.2788825</v>
      </c>
      <c r="EV8" s="1">
        <v>4159323.308363074</v>
      </c>
      <c r="EW8" s="1">
        <v>17410513.375198316</v>
      </c>
      <c r="EX8" s="1">
        <v>34705777.477988668</v>
      </c>
      <c r="EY8" s="1">
        <v>50717618.163425028</v>
      </c>
      <c r="EZ8" s="1">
        <v>61731887.370684229</v>
      </c>
      <c r="FA8" s="1">
        <v>25488133.653571803</v>
      </c>
      <c r="FB8" s="1">
        <v>10162038.249823388</v>
      </c>
      <c r="FC8" s="1">
        <v>16625109.843649646</v>
      </c>
      <c r="FD8" s="1">
        <v>12618020.831261871</v>
      </c>
      <c r="FE8" s="1">
        <v>12624692.603946941</v>
      </c>
      <c r="FF8" s="1">
        <v>6381847.9322975595</v>
      </c>
      <c r="FG8" s="1">
        <v>309394227.91712487</v>
      </c>
      <c r="FH8" s="1">
        <v>12796145.030858181</v>
      </c>
      <c r="FI8" s="1">
        <v>11559554.401169384</v>
      </c>
      <c r="FJ8" s="1">
        <v>12177199.494113512</v>
      </c>
      <c r="FK8" s="1">
        <v>26290858.606599752</v>
      </c>
      <c r="FL8" s="1">
        <v>15269735.493952023</v>
      </c>
      <c r="FM8" s="1">
        <v>11053748.149115775</v>
      </c>
      <c r="FN8" s="1">
        <v>0</v>
      </c>
      <c r="FO8" s="1">
        <v>814784077.21248996</v>
      </c>
      <c r="FP8" s="1">
        <v>12553842.6846203</v>
      </c>
      <c r="FQ8" s="1">
        <v>33871311.146376401</v>
      </c>
      <c r="FR8" s="1">
        <v>28095355.12104822</v>
      </c>
      <c r="FS8" s="1">
        <v>46524274.550237454</v>
      </c>
      <c r="FT8" s="1">
        <v>18091125.603231061</v>
      </c>
      <c r="FU8" s="1">
        <v>59776499.936066307</v>
      </c>
      <c r="FV8" s="1">
        <v>28229106.606450126</v>
      </c>
      <c r="FW8" s="1">
        <v>27759649.940043624</v>
      </c>
      <c r="FX8" s="1">
        <v>21607038.570305258</v>
      </c>
      <c r="FY8" s="1">
        <v>63109422.736377075</v>
      </c>
      <c r="FZ8" s="1">
        <v>17738273.936156698</v>
      </c>
      <c r="GA8" s="1">
        <v>15147100.964656724</v>
      </c>
      <c r="GB8" s="1">
        <v>0</v>
      </c>
      <c r="GC8" s="1">
        <v>346759185.35726714</v>
      </c>
      <c r="GD8" s="1">
        <v>21782888.569373496</v>
      </c>
      <c r="GE8" s="1">
        <v>15650854.752318168</v>
      </c>
      <c r="GF8" s="1">
        <v>57492185.229251646</v>
      </c>
      <c r="GG8" s="1">
        <v>18028989.820992388</v>
      </c>
      <c r="GH8" s="1">
        <v>16525612.801761093</v>
      </c>
      <c r="GI8" s="1">
        <v>16662349.930967882</v>
      </c>
      <c r="GJ8" s="1">
        <v>54598224.177395366</v>
      </c>
      <c r="GK8" s="1">
        <v>16936278.283481851</v>
      </c>
      <c r="GL8" s="1">
        <v>0</v>
      </c>
      <c r="GM8" s="1">
        <v>0</v>
      </c>
      <c r="GN8" s="1">
        <v>0</v>
      </c>
      <c r="GO8" s="1">
        <v>242588284.02009916</v>
      </c>
      <c r="GP8" s="1">
        <v>27976629.207335651</v>
      </c>
      <c r="GQ8" s="1">
        <v>19857587.07588749</v>
      </c>
      <c r="GR8" s="1">
        <v>32561004.985493708</v>
      </c>
      <c r="GS8" s="1">
        <v>5223944.3629688481</v>
      </c>
      <c r="GT8" s="1">
        <v>25795190.84113647</v>
      </c>
      <c r="GU8" s="1">
        <v>27815687.054693431</v>
      </c>
      <c r="GV8" s="1">
        <v>18868716.601362027</v>
      </c>
      <c r="GW8" s="1">
        <v>247639979.88479969</v>
      </c>
      <c r="GX8" s="1">
        <v>5040854.5838669278</v>
      </c>
      <c r="GY8" s="1">
        <v>30649348.09601019</v>
      </c>
      <c r="GZ8" s="1">
        <v>19372272.790335942</v>
      </c>
      <c r="HA8" s="1">
        <v>506099414.84769928</v>
      </c>
      <c r="HB8" s="1">
        <v>28408590.150294412</v>
      </c>
      <c r="HC8" s="1">
        <v>64778999.262574404</v>
      </c>
      <c r="HD8" s="1">
        <v>55659105.714090332</v>
      </c>
      <c r="HE8" s="1">
        <v>30230752.988275018</v>
      </c>
      <c r="HF8" s="1">
        <v>56159600.251772478</v>
      </c>
      <c r="HG8" s="1">
        <v>10487173.259373996</v>
      </c>
      <c r="HH8" s="1">
        <v>451082354.03012204</v>
      </c>
      <c r="HI8" s="1">
        <v>26988813.438199736</v>
      </c>
      <c r="HJ8" s="1">
        <v>29674028.275733203</v>
      </c>
      <c r="HK8" s="1">
        <v>26953687.626959618</v>
      </c>
      <c r="HL8" s="1">
        <v>16717270.93161512</v>
      </c>
      <c r="HM8" s="1">
        <v>16692781.604089053</v>
      </c>
      <c r="HN8" s="1">
        <v>24898220.848303281</v>
      </c>
      <c r="HO8" s="1">
        <v>16364564.603915269</v>
      </c>
      <c r="HP8" s="1">
        <v>464450990.85634226</v>
      </c>
      <c r="HQ8" s="1">
        <v>96359549.751336083</v>
      </c>
      <c r="HR8" s="1">
        <v>15932248.480266262</v>
      </c>
      <c r="HS8" s="1">
        <v>10387252.247988064</v>
      </c>
      <c r="HT8" s="1">
        <v>13468905.47641965</v>
      </c>
      <c r="HU8" s="1">
        <v>8651774.3313959017</v>
      </c>
      <c r="HV8" s="1">
        <v>40577302.536013812</v>
      </c>
      <c r="HW8" s="1">
        <v>13021818.017455114</v>
      </c>
      <c r="HX8" s="1">
        <v>13316719.733094759</v>
      </c>
      <c r="HY8" s="1">
        <v>12863791.507918457</v>
      </c>
      <c r="HZ8" s="1">
        <v>12680587.465041807</v>
      </c>
      <c r="IA8" s="1">
        <v>23371803.53765652</v>
      </c>
      <c r="IB8" s="1">
        <v>5486541.7635605661</v>
      </c>
      <c r="IC8" s="1">
        <v>12925098.563120862</v>
      </c>
      <c r="ID8" s="1">
        <v>10549619.842390323</v>
      </c>
      <c r="IE8" s="1">
        <v>9012361.9329917021</v>
      </c>
      <c r="IF8" s="1">
        <v>357920535.78293073</v>
      </c>
      <c r="IG8" s="1">
        <v>140768182.46586567</v>
      </c>
      <c r="IH8" s="1">
        <v>28084098.542839624</v>
      </c>
      <c r="II8" s="1">
        <v>61221482.733698167</v>
      </c>
      <c r="IJ8" s="1">
        <v>89528286.588011429</v>
      </c>
      <c r="IK8" s="1">
        <v>18442014.178377297</v>
      </c>
      <c r="IL8" s="1">
        <v>15164656.318912053</v>
      </c>
      <c r="IM8" s="1">
        <v>15798788.164727449</v>
      </c>
      <c r="IN8" s="1">
        <v>13386285.494844534</v>
      </c>
      <c r="IO8" s="1">
        <v>21807070.168657061</v>
      </c>
      <c r="IP8" s="1">
        <v>16475012.733197812</v>
      </c>
      <c r="IQ8" s="1">
        <v>661513511.61391222</v>
      </c>
      <c r="IR8" s="1">
        <v>200277732.08972502</v>
      </c>
      <c r="IS8" s="1">
        <v>33008438.16848116</v>
      </c>
      <c r="IT8" s="1">
        <v>17350615.921516836</v>
      </c>
      <c r="IU8" s="1">
        <v>16355126.582782773</v>
      </c>
      <c r="IV8" s="1">
        <v>6505587.3450408196</v>
      </c>
      <c r="IW8" s="1">
        <v>11724453.859841719</v>
      </c>
      <c r="IX8" s="1">
        <v>6121085.4265639819</v>
      </c>
      <c r="IY8" s="1">
        <v>8059612.78210223</v>
      </c>
      <c r="IZ8" s="1">
        <v>15351663.974687487</v>
      </c>
      <c r="JA8" s="1">
        <v>13142785.259453084</v>
      </c>
      <c r="JB8" s="1">
        <v>14879135.304041689</v>
      </c>
      <c r="JC8" s="1">
        <v>136013308.85074711</v>
      </c>
      <c r="JD8" s="1">
        <v>99517045.740219146</v>
      </c>
      <c r="JE8" s="1">
        <v>15612076.117308656</v>
      </c>
      <c r="JF8" s="1">
        <v>23032112.52246841</v>
      </c>
      <c r="JG8" s="1">
        <v>6899123.2536458233</v>
      </c>
      <c r="JH8" s="1">
        <v>15243208.332784854</v>
      </c>
      <c r="JI8" s="1">
        <v>196232669.37845239</v>
      </c>
      <c r="JJ8" s="1">
        <v>11897232.980162032</v>
      </c>
      <c r="JK8" s="1">
        <v>17924642.106328726</v>
      </c>
      <c r="JL8" s="1">
        <v>20416828.892190631</v>
      </c>
      <c r="JM8" s="1">
        <v>14208073.575870678</v>
      </c>
      <c r="JN8" s="1">
        <v>41412847.890479945</v>
      </c>
      <c r="JO8" s="1">
        <v>9116450.0988555402</v>
      </c>
      <c r="JP8" s="1">
        <v>292081484.22276413</v>
      </c>
      <c r="JQ8" s="1">
        <v>10340966.897434643</v>
      </c>
      <c r="JR8" s="1">
        <v>12116308.964314271</v>
      </c>
      <c r="JS8" s="1">
        <v>40044072.775604255</v>
      </c>
      <c r="JT8" s="1">
        <v>30085764.102815218</v>
      </c>
      <c r="JU8" s="1">
        <v>11995194.065738147</v>
      </c>
      <c r="JV8" s="1">
        <v>12289953.117389226</v>
      </c>
      <c r="JW8" s="1">
        <v>12056494.921375377</v>
      </c>
      <c r="JX8" s="1">
        <v>390948237.41334087</v>
      </c>
      <c r="JY8" s="1">
        <v>210505144.6347945</v>
      </c>
      <c r="JZ8" s="1">
        <v>11982843.788673496</v>
      </c>
      <c r="KA8" s="1">
        <v>9099435.4472389668</v>
      </c>
      <c r="KB8" s="1">
        <v>31043594.949037876</v>
      </c>
      <c r="KC8" s="1">
        <v>8152508.6646543099</v>
      </c>
      <c r="KD8" s="1">
        <v>81252470.105260283</v>
      </c>
      <c r="KE8" s="1">
        <v>46813335.660919711</v>
      </c>
      <c r="KF8" s="1">
        <v>11397108.762954731</v>
      </c>
      <c r="KG8" s="1">
        <v>18424521.82597642</v>
      </c>
      <c r="KH8" s="1">
        <v>18609506.222722314</v>
      </c>
      <c r="KI8" s="1">
        <v>16610545.576917138</v>
      </c>
      <c r="KJ8" s="1">
        <v>15812982.364471052</v>
      </c>
      <c r="KK8" s="1">
        <v>5978974.6348737599</v>
      </c>
      <c r="KL8" s="1">
        <v>14889676.25343675</v>
      </c>
      <c r="KM8" s="1">
        <v>735299003.02191758</v>
      </c>
      <c r="KN8" s="1">
        <v>47682239.971278504</v>
      </c>
      <c r="KO8" s="1">
        <v>17462208.736929961</v>
      </c>
      <c r="KP8" s="1">
        <v>19965752.598193467</v>
      </c>
      <c r="KQ8" s="1">
        <v>14321308.07965434</v>
      </c>
      <c r="KR8" s="1">
        <v>15430705.656502381</v>
      </c>
      <c r="KS8" s="1">
        <v>96045242.697027653</v>
      </c>
      <c r="KT8" s="1">
        <v>9407606.4068055004</v>
      </c>
      <c r="KU8" s="1">
        <v>7369858.1727618454</v>
      </c>
      <c r="KV8" s="1">
        <v>177723424.06176138</v>
      </c>
      <c r="KW8" s="1">
        <v>15230312.048581688</v>
      </c>
      <c r="KX8" s="1">
        <v>27271682.840025328</v>
      </c>
      <c r="KY8" s="1">
        <v>87158121.451304004</v>
      </c>
      <c r="KZ8" s="1">
        <v>16544432.6419213</v>
      </c>
      <c r="LA8" s="1">
        <v>22517096.62777029</v>
      </c>
      <c r="LB8" s="1">
        <v>233186469.32758072</v>
      </c>
      <c r="LC8" s="1">
        <v>31195657.407297667</v>
      </c>
      <c r="LD8" s="1">
        <v>650896033.79052401</v>
      </c>
      <c r="LE8" s="1">
        <v>135201519.2058633</v>
      </c>
      <c r="LF8" s="1">
        <v>185822622.71752551</v>
      </c>
      <c r="LG8" s="1">
        <v>156568956.79939568</v>
      </c>
      <c r="LH8" s="1">
        <v>18157607.137828894</v>
      </c>
      <c r="LI8" s="1">
        <v>17238659.48203114</v>
      </c>
      <c r="LJ8" s="1">
        <v>10095314.048437845</v>
      </c>
      <c r="LK8" s="1">
        <v>23026665.060670424</v>
      </c>
      <c r="LL8" s="1">
        <v>5829323.2025356051</v>
      </c>
      <c r="LM8" s="1">
        <v>30124738.53193482</v>
      </c>
      <c r="LN8" s="1">
        <v>19374670.638518196</v>
      </c>
      <c r="LO8" s="1">
        <v>169576370.50583276</v>
      </c>
      <c r="LP8" s="1">
        <v>22995681.828979295</v>
      </c>
      <c r="LQ8" s="1">
        <v>11279523.906124134</v>
      </c>
      <c r="LR8" s="1">
        <v>396370037.18902874</v>
      </c>
      <c r="LS8" s="1">
        <v>179658905.34725517</v>
      </c>
      <c r="LT8" s="1">
        <v>505476328.17358273</v>
      </c>
      <c r="LU8" s="1">
        <v>133327775.07322627</v>
      </c>
      <c r="LV8" s="1">
        <v>64579427.217679895</v>
      </c>
      <c r="LW8" s="1">
        <v>43657790.516799733</v>
      </c>
      <c r="LX8" s="1">
        <v>25266134.05746467</v>
      </c>
      <c r="LY8" s="1">
        <v>24008684.471511789</v>
      </c>
      <c r="LZ8" s="1">
        <v>24909685.069798019</v>
      </c>
      <c r="MA8" s="1">
        <v>20901998.756471545</v>
      </c>
      <c r="MB8" s="1">
        <v>85470662.149331391</v>
      </c>
      <c r="MC8" s="1">
        <v>23900922.960880898</v>
      </c>
      <c r="MD8" s="1">
        <v>695998698.59993935</v>
      </c>
      <c r="ME8" s="1">
        <v>15333755.564724201</v>
      </c>
      <c r="MF8" s="1">
        <v>7290884.801873493</v>
      </c>
      <c r="MG8" s="1">
        <v>13161753.445581952</v>
      </c>
      <c r="MH8" s="1">
        <v>9361723.0346852113</v>
      </c>
      <c r="MI8" s="1">
        <v>29247825.145321187</v>
      </c>
      <c r="MJ8" s="1">
        <v>14863938.169154692</v>
      </c>
      <c r="MK8" s="1">
        <v>11250079.096684892</v>
      </c>
      <c r="ML8" s="1">
        <v>29756763.700028539</v>
      </c>
      <c r="MM8" s="1">
        <v>14313077.109511822</v>
      </c>
      <c r="MN8" s="1">
        <v>13101921.164967796</v>
      </c>
      <c r="MO8" s="1">
        <v>10397337.531604586</v>
      </c>
      <c r="MP8" s="1">
        <v>466093456.89394265</v>
      </c>
      <c r="MQ8" s="1">
        <v>20159581.93215036</v>
      </c>
      <c r="MR8" s="1">
        <v>17134224.59721401</v>
      </c>
      <c r="MS8" s="1">
        <v>34057723.594462223</v>
      </c>
      <c r="MT8" s="1">
        <v>42998612.342353411</v>
      </c>
      <c r="MU8" s="1">
        <v>15769296.140663972</v>
      </c>
      <c r="MV8" s="1">
        <v>66953536.966131635</v>
      </c>
      <c r="MW8" s="1">
        <v>70448114.004110932</v>
      </c>
      <c r="MX8" s="1">
        <v>21255537.309755363</v>
      </c>
      <c r="MY8" s="1">
        <v>8767670.256731743</v>
      </c>
      <c r="MZ8" s="1">
        <v>5144514.6293669445</v>
      </c>
      <c r="NA8" s="1">
        <v>940833995.98876536</v>
      </c>
      <c r="NB8" s="1">
        <v>72135344.672858059</v>
      </c>
      <c r="NC8" s="1">
        <v>11911514.059428917</v>
      </c>
      <c r="ND8" s="1">
        <v>244288000.41222832</v>
      </c>
      <c r="NE8" s="1">
        <v>12647388.404858954</v>
      </c>
      <c r="NF8" s="1">
        <v>32139326.41628135</v>
      </c>
      <c r="NG8" s="1">
        <v>112725877.11559103</v>
      </c>
      <c r="NH8" s="1">
        <v>134781026.04969636</v>
      </c>
      <c r="NI8" s="1">
        <v>4431569.5332766566</v>
      </c>
      <c r="NJ8" s="1">
        <v>28986615.804732312</v>
      </c>
      <c r="NK8" s="1">
        <v>21219035.416926745</v>
      </c>
      <c r="NL8" s="1">
        <v>9646434.062312955</v>
      </c>
      <c r="NM8" s="1">
        <v>178115113.26821017</v>
      </c>
      <c r="NN8" s="1">
        <v>7220765.2791087078</v>
      </c>
      <c r="NO8" s="1">
        <v>9571254.4067981653</v>
      </c>
      <c r="NP8" s="1">
        <v>16534354.475786669</v>
      </c>
      <c r="NQ8" s="1">
        <v>8251885.1616447773</v>
      </c>
      <c r="NR8" s="1">
        <v>1920173.4640774603</v>
      </c>
      <c r="NS8" s="1">
        <v>5794338.9712585332</v>
      </c>
      <c r="NT8" s="1">
        <v>375092053.57515103</v>
      </c>
      <c r="NU8" s="1">
        <v>133802231.27501014</v>
      </c>
      <c r="NV8" s="1">
        <v>16852126.064424951</v>
      </c>
      <c r="NW8" s="1">
        <v>9045473.2758242115</v>
      </c>
      <c r="NX8" s="1">
        <v>7810530.8778484659</v>
      </c>
      <c r="NY8" s="1">
        <v>20567800.317450501</v>
      </c>
      <c r="NZ8" s="1">
        <v>10600581.81055613</v>
      </c>
      <c r="OA8" s="1">
        <v>507240495.31190896</v>
      </c>
      <c r="OB8" s="1">
        <v>90937736.301421911</v>
      </c>
      <c r="OC8" s="1">
        <v>33154413.527785666</v>
      </c>
      <c r="OD8" s="1">
        <v>124295074.91236676</v>
      </c>
      <c r="OE8" s="1">
        <v>8256400.4562281929</v>
      </c>
      <c r="OF8" s="1">
        <v>22013641.241237793</v>
      </c>
      <c r="OG8" s="1">
        <v>32684181.767604709</v>
      </c>
      <c r="OH8" s="1">
        <v>11576715.573446941</v>
      </c>
      <c r="OI8" s="1">
        <v>8484464.2513300534</v>
      </c>
      <c r="OJ8" s="1">
        <v>473439321.56181777</v>
      </c>
      <c r="OK8" s="1">
        <v>84707610.524616331</v>
      </c>
      <c r="OL8" s="1">
        <v>200936985.44591689</v>
      </c>
      <c r="OM8" s="1">
        <v>46566136.215604044</v>
      </c>
      <c r="ON8" s="1">
        <v>31235585.486007698</v>
      </c>
      <c r="OO8" s="1">
        <v>10190328.548483426</v>
      </c>
      <c r="OP8" s="1">
        <v>345026826.73666614</v>
      </c>
      <c r="OQ8" s="1">
        <v>15751392.717622554</v>
      </c>
      <c r="OR8" s="1">
        <v>15214248.75536911</v>
      </c>
      <c r="OS8" s="1">
        <v>28881504.006089445</v>
      </c>
      <c r="OT8" s="1">
        <v>27470991.583279692</v>
      </c>
      <c r="OU8" s="1">
        <v>71330737.580102488</v>
      </c>
      <c r="OV8" s="1">
        <v>19327129.955619227</v>
      </c>
      <c r="OW8" s="1">
        <v>11924897.210504398</v>
      </c>
      <c r="OX8" s="1">
        <v>7778385.8298626188</v>
      </c>
      <c r="OY8" s="1">
        <v>582406667.9766258</v>
      </c>
      <c r="OZ8" s="1">
        <v>15039347.596047295</v>
      </c>
      <c r="PA8" s="1">
        <v>49932596.705773935</v>
      </c>
      <c r="PB8" s="1">
        <v>10496428.531689081</v>
      </c>
      <c r="PC8" s="1">
        <v>30821095.251358993</v>
      </c>
      <c r="PD8" s="1">
        <v>69793131.545723692</v>
      </c>
      <c r="PE8" s="1">
        <v>15715121.776530849</v>
      </c>
      <c r="PF8" s="1">
        <v>18729311.46719617</v>
      </c>
      <c r="PG8" s="1">
        <v>27469268.27806168</v>
      </c>
      <c r="PH8" s="1">
        <v>18625521.376313034</v>
      </c>
      <c r="PI8" s="1">
        <v>29820671.064091228</v>
      </c>
      <c r="PJ8" s="1">
        <v>40197620.114398614</v>
      </c>
      <c r="PK8" s="1">
        <v>13988060.486777781</v>
      </c>
      <c r="PL8" s="1">
        <v>91538466.784851998</v>
      </c>
      <c r="PM8" s="1">
        <v>12022872.651492357</v>
      </c>
      <c r="PN8" s="1">
        <v>0</v>
      </c>
      <c r="PO8" s="1">
        <v>6230.5531047535023</v>
      </c>
      <c r="PP8" s="1">
        <v>7050586.0983104659</v>
      </c>
      <c r="PQ8" s="1">
        <v>1458993505.1818476</v>
      </c>
      <c r="PR8" s="1">
        <v>17885730.372076243</v>
      </c>
      <c r="PS8" s="1">
        <v>20835307.527572688</v>
      </c>
      <c r="PT8" s="1">
        <v>47788908.241219565</v>
      </c>
      <c r="PU8" s="1">
        <v>200354940.34598613</v>
      </c>
      <c r="PV8" s="1">
        <v>34975218.061106399</v>
      </c>
      <c r="PW8" s="1">
        <v>82170051.793860868</v>
      </c>
      <c r="PX8" s="1">
        <v>28491468.983063437</v>
      </c>
      <c r="PY8" s="1">
        <v>73290027.287215039</v>
      </c>
      <c r="PZ8" s="1">
        <v>20257175.90378195</v>
      </c>
      <c r="QA8" s="1">
        <v>42667074.874934614</v>
      </c>
      <c r="QB8" s="1">
        <v>18640465.03693999</v>
      </c>
      <c r="QC8" s="1">
        <v>21870562.053758632</v>
      </c>
      <c r="QD8" s="1">
        <v>33906783.640298486</v>
      </c>
      <c r="QE8" s="1">
        <v>49823930.581637681</v>
      </c>
      <c r="QF8" s="1">
        <v>42548442.549335852</v>
      </c>
      <c r="QG8" s="1">
        <v>20910135.67923725</v>
      </c>
      <c r="QH8" s="1">
        <v>15826619.434921967</v>
      </c>
      <c r="QI8" s="1">
        <v>15772226.094232343</v>
      </c>
      <c r="QJ8" s="1">
        <v>60166972.642970838</v>
      </c>
      <c r="QK8" s="1">
        <v>91939507.969126195</v>
      </c>
      <c r="QL8" s="1">
        <v>27355603.375102535</v>
      </c>
      <c r="QM8" s="1">
        <v>0</v>
      </c>
      <c r="QN8" s="1">
        <v>0</v>
      </c>
      <c r="QO8" s="1">
        <v>105042.4432714271</v>
      </c>
      <c r="QP8" s="1">
        <v>19081.272940967545</v>
      </c>
      <c r="QQ8" s="1">
        <v>517226529.88294154</v>
      </c>
      <c r="QR8" s="1">
        <v>10592328.097902127</v>
      </c>
      <c r="QS8" s="1">
        <v>52975124.914871424</v>
      </c>
      <c r="QT8" s="1">
        <v>23834901.156088561</v>
      </c>
      <c r="QU8" s="1">
        <v>22435789.447751477</v>
      </c>
      <c r="QV8" s="1">
        <v>70591579.224538371</v>
      </c>
      <c r="QW8" s="1">
        <v>18043632.442429006</v>
      </c>
      <c r="QX8" s="1">
        <v>44505607.711180404</v>
      </c>
      <c r="QY8" s="1">
        <v>50586675.625614561</v>
      </c>
      <c r="QZ8" s="1">
        <v>15719596.750559988</v>
      </c>
      <c r="RA8" s="1">
        <v>14105516.736214072</v>
      </c>
      <c r="RB8" s="1">
        <v>0</v>
      </c>
      <c r="RC8" s="1">
        <v>0</v>
      </c>
      <c r="RD8" s="1">
        <v>726167741.05238163</v>
      </c>
      <c r="RE8" s="1">
        <v>51386983.886367366</v>
      </c>
      <c r="RF8" s="1">
        <v>11772277.378147015</v>
      </c>
      <c r="RG8" s="1">
        <v>25941708.344122719</v>
      </c>
      <c r="RH8" s="1">
        <v>16301279.050826764</v>
      </c>
      <c r="RI8" s="1">
        <v>18916822.320397295</v>
      </c>
      <c r="RJ8" s="1">
        <v>70147708.011509255</v>
      </c>
      <c r="RK8" s="1">
        <v>22243377.241187807</v>
      </c>
      <c r="RL8" s="1">
        <v>22927569.106839258</v>
      </c>
      <c r="RM8" s="1">
        <v>37362081.484087996</v>
      </c>
      <c r="RN8" s="1">
        <v>65061521.891394794</v>
      </c>
      <c r="RO8" s="1">
        <v>13157743.178817401</v>
      </c>
      <c r="RP8" s="1">
        <v>10298369.038198669</v>
      </c>
      <c r="RQ8" s="1">
        <v>17468561.007781357</v>
      </c>
      <c r="RR8" s="1">
        <v>9202798.5098429583</v>
      </c>
      <c r="RS8" s="1">
        <v>21636369.619947392</v>
      </c>
      <c r="RT8" s="1">
        <v>14728955.334026437</v>
      </c>
      <c r="RU8" s="1">
        <v>4285561.6652549403</v>
      </c>
      <c r="RV8" s="1">
        <v>0</v>
      </c>
      <c r="RW8" s="1">
        <v>0</v>
      </c>
      <c r="RX8" s="1">
        <v>380342681.43508333</v>
      </c>
      <c r="RY8" s="1">
        <v>13519050.66936066</v>
      </c>
      <c r="RZ8" s="1">
        <v>21305557.507379603</v>
      </c>
      <c r="SA8" s="1">
        <v>23800005.364522472</v>
      </c>
      <c r="SB8" s="1">
        <v>8680582.2761580907</v>
      </c>
      <c r="SC8" s="1">
        <v>9948760.8156319559</v>
      </c>
      <c r="SD8" s="1">
        <v>12469315.605209295</v>
      </c>
      <c r="SE8" s="1">
        <v>51171056.488971792</v>
      </c>
      <c r="SF8" s="1">
        <v>18220882.988435168</v>
      </c>
      <c r="SG8" s="1">
        <v>17500069.116860364</v>
      </c>
      <c r="SH8" s="1">
        <v>19098866.930868458</v>
      </c>
      <c r="SI8" s="1">
        <v>30597165.616460081</v>
      </c>
      <c r="SJ8" s="1">
        <v>16445265.94382111</v>
      </c>
      <c r="SK8" s="1">
        <v>10536022.716552693</v>
      </c>
      <c r="SL8" s="1">
        <v>300479289.14442104</v>
      </c>
      <c r="SM8" s="1">
        <v>9555525.7215926778</v>
      </c>
      <c r="SN8" s="1">
        <v>12378121.87221357</v>
      </c>
      <c r="SO8" s="1">
        <v>12160680.042343369</v>
      </c>
      <c r="SP8" s="1">
        <v>9232179.3187488224</v>
      </c>
      <c r="SQ8" s="1">
        <v>11822940.788981797</v>
      </c>
      <c r="SR8" s="1">
        <v>22384128.524069294</v>
      </c>
      <c r="SS8" s="1">
        <v>35671801.326695852</v>
      </c>
      <c r="ST8" s="1">
        <v>14468292.022288745</v>
      </c>
      <c r="SU8" s="1">
        <v>17855629.015878491</v>
      </c>
      <c r="SV8" s="1">
        <v>58388845.497925162</v>
      </c>
      <c r="SW8" s="1">
        <v>5029905.8565515066</v>
      </c>
      <c r="SX8" s="1">
        <v>190734848.36580244</v>
      </c>
      <c r="SY8" s="1">
        <v>21493322.738466866</v>
      </c>
      <c r="SZ8" s="1">
        <v>33901617.452170335</v>
      </c>
      <c r="TA8" s="1">
        <v>75543425.208391905</v>
      </c>
      <c r="TB8" s="1">
        <v>22079132.646845326</v>
      </c>
      <c r="TC8" s="1">
        <v>25314054.806085799</v>
      </c>
      <c r="TD8" s="1">
        <v>14113962.540837761</v>
      </c>
      <c r="TE8" s="1">
        <v>10782868.098701889</v>
      </c>
      <c r="TF8" s="1">
        <v>811399820.61871994</v>
      </c>
      <c r="TG8" s="1">
        <v>23952762.657196335</v>
      </c>
      <c r="TH8" s="1">
        <v>14187975.885006445</v>
      </c>
      <c r="TI8" s="1">
        <v>63618595.377069406</v>
      </c>
      <c r="TJ8" s="1">
        <v>37982612.667816296</v>
      </c>
      <c r="TK8" s="1">
        <v>13869009.93031483</v>
      </c>
      <c r="TL8" s="1">
        <v>7242190.1542325169</v>
      </c>
      <c r="TM8" s="1">
        <v>98574960.443904161</v>
      </c>
      <c r="TN8" s="1">
        <v>16731290.028875856</v>
      </c>
      <c r="TO8" s="1">
        <v>38886456.043606073</v>
      </c>
      <c r="TP8" s="1">
        <v>36167146.885960028</v>
      </c>
      <c r="TQ8" s="1">
        <v>18409123.51706969</v>
      </c>
      <c r="TR8" s="1">
        <v>15221732.072333695</v>
      </c>
      <c r="TS8" s="1">
        <v>18650835.310857177</v>
      </c>
      <c r="TT8" s="1">
        <v>13805275.187461719</v>
      </c>
      <c r="TU8" s="1">
        <v>13288130.580477765</v>
      </c>
      <c r="TV8" s="1">
        <v>179250365.68696517</v>
      </c>
      <c r="TW8" s="1">
        <v>21043095.901101675</v>
      </c>
      <c r="TX8" s="1">
        <v>277707417.55893344</v>
      </c>
      <c r="TY8" s="1">
        <v>54561084.267171428</v>
      </c>
      <c r="TZ8" s="1">
        <v>13546924.028258869</v>
      </c>
      <c r="UA8" s="1">
        <v>16920109.355327792</v>
      </c>
      <c r="UB8" s="1">
        <v>195961061.44368044</v>
      </c>
      <c r="UC8" s="1">
        <v>10365510.109712366</v>
      </c>
      <c r="UD8" s="1">
        <v>10814305.225604387</v>
      </c>
      <c r="UE8" s="1">
        <v>14926705.38783947</v>
      </c>
      <c r="UF8" s="1">
        <v>12458174.869610252</v>
      </c>
      <c r="UG8" s="1">
        <v>247053929.86676252</v>
      </c>
      <c r="UH8" s="1">
        <v>40638249.727635242</v>
      </c>
      <c r="UI8" s="1">
        <v>25177667.509324476</v>
      </c>
      <c r="UJ8" s="1">
        <v>49630422.703843683</v>
      </c>
      <c r="UK8" s="1">
        <v>29839645.508310936</v>
      </c>
      <c r="UL8" s="1">
        <v>27592236.499104183</v>
      </c>
      <c r="UM8" s="1">
        <v>1335221694.9039886</v>
      </c>
      <c r="UN8" s="1">
        <v>25249216.062774818</v>
      </c>
      <c r="UO8" s="1">
        <v>29643202.006868072</v>
      </c>
      <c r="UP8" s="1">
        <v>145354693.9437944</v>
      </c>
      <c r="UQ8" s="1">
        <v>1126147.3079977338</v>
      </c>
      <c r="UR8" s="1">
        <v>21705585.970496904</v>
      </c>
      <c r="US8" s="1">
        <v>59996451.486868545</v>
      </c>
      <c r="UT8" s="1">
        <v>12373232.48012187</v>
      </c>
      <c r="UU8" s="1">
        <v>12719122.276903115</v>
      </c>
      <c r="UV8" s="1">
        <v>18369980.113706097</v>
      </c>
      <c r="UW8" s="1">
        <v>35757682.852991126</v>
      </c>
      <c r="UX8" s="1">
        <v>63773802.255480319</v>
      </c>
      <c r="UY8" s="1">
        <v>36321444.724591047</v>
      </c>
      <c r="UZ8" s="1">
        <v>50067413.358408824</v>
      </c>
      <c r="VA8" s="1">
        <v>11088220.055495767</v>
      </c>
      <c r="VB8" s="1">
        <v>14995975.104083261</v>
      </c>
      <c r="VC8" s="1">
        <v>14811684.730723621</v>
      </c>
      <c r="VD8" s="1">
        <v>22502275.675671335</v>
      </c>
      <c r="VE8" s="1">
        <v>89150634.10264796</v>
      </c>
      <c r="VF8" s="1">
        <v>9335248.1482283473</v>
      </c>
      <c r="VG8" s="1">
        <v>10734097.193400484</v>
      </c>
      <c r="VH8" s="1">
        <v>6701852.3820799384</v>
      </c>
      <c r="VI8" s="1">
        <v>592443103.65780795</v>
      </c>
      <c r="VJ8" s="1">
        <v>20067716.51749019</v>
      </c>
      <c r="VK8" s="1">
        <v>18480441.647162709</v>
      </c>
      <c r="VL8" s="1">
        <v>31103920.922146149</v>
      </c>
      <c r="VM8" s="1">
        <v>44813402.265067168</v>
      </c>
      <c r="VN8" s="1">
        <v>48313631.952220902</v>
      </c>
      <c r="VO8" s="1">
        <v>30379759.586554095</v>
      </c>
      <c r="VP8" s="1">
        <v>29637884.785656679</v>
      </c>
      <c r="VQ8" s="1">
        <v>22870713.985054761</v>
      </c>
      <c r="VR8" s="1">
        <v>162569586.5584119</v>
      </c>
      <c r="VS8" s="1">
        <v>19465200.931933794</v>
      </c>
      <c r="VT8" s="1">
        <v>44314027.327871524</v>
      </c>
      <c r="VU8" s="1">
        <v>27845972.03816643</v>
      </c>
      <c r="VV8" s="1">
        <v>10783882.949125011</v>
      </c>
      <c r="VW8" s="1">
        <v>14238855.605486356</v>
      </c>
      <c r="VX8" s="1">
        <v>0</v>
      </c>
      <c r="VY8" s="1">
        <v>0</v>
      </c>
      <c r="VZ8" s="1">
        <v>2121763894.4511514</v>
      </c>
      <c r="WA8" s="1">
        <v>60161540.491904594</v>
      </c>
      <c r="WB8" s="1">
        <v>30646673.009734992</v>
      </c>
      <c r="WC8" s="1">
        <v>19487270.314059388</v>
      </c>
      <c r="WD8" s="1">
        <v>20474508.351282414</v>
      </c>
      <c r="WE8" s="1">
        <v>35403011.678477407</v>
      </c>
      <c r="WF8" s="1">
        <v>62993253.4234901</v>
      </c>
      <c r="WG8" s="1">
        <v>65402162.833557531</v>
      </c>
      <c r="WH8" s="1">
        <v>33220913.548252098</v>
      </c>
      <c r="WI8" s="1">
        <v>43458689.313310273</v>
      </c>
      <c r="WJ8" s="1">
        <v>22520602.179644533</v>
      </c>
      <c r="WK8" s="1">
        <v>100299490.74839741</v>
      </c>
      <c r="WL8" s="1">
        <v>32028971.695780788</v>
      </c>
      <c r="WM8" s="1">
        <v>47737171.500368416</v>
      </c>
      <c r="WN8" s="1">
        <v>110219394.81287581</v>
      </c>
      <c r="WO8" s="1">
        <v>38200418.204246886</v>
      </c>
      <c r="WP8" s="1">
        <v>27198116.462402523</v>
      </c>
      <c r="WQ8" s="1">
        <v>44241310.73372262</v>
      </c>
      <c r="WR8" s="1">
        <v>20720423.125911098</v>
      </c>
      <c r="WS8" s="1">
        <v>68772385.891850352</v>
      </c>
      <c r="WT8" s="1">
        <v>186247413.09929171</v>
      </c>
      <c r="WU8" s="1">
        <v>32355237.41453195</v>
      </c>
      <c r="WV8" s="1">
        <v>14346099.367016019</v>
      </c>
      <c r="WW8" s="1">
        <v>16712970.45302943</v>
      </c>
      <c r="WX8" s="1">
        <v>25199456.282994766</v>
      </c>
      <c r="WY8" s="1">
        <v>13370951.35828105</v>
      </c>
      <c r="WZ8" s="1">
        <v>14078313.816012586</v>
      </c>
      <c r="XA8" s="1">
        <v>0</v>
      </c>
      <c r="XB8" s="1">
        <v>0</v>
      </c>
      <c r="XC8" s="1">
        <v>17838458.254805826</v>
      </c>
      <c r="XD8" s="1">
        <v>151642024.42851213</v>
      </c>
      <c r="XE8" s="1">
        <v>11785353.658189533</v>
      </c>
      <c r="XF8" s="1">
        <v>4065844.1210516798</v>
      </c>
      <c r="XG8" s="1">
        <v>7000668.4205697384</v>
      </c>
      <c r="XH8" s="1">
        <v>10805416.373585373</v>
      </c>
      <c r="XI8" s="1">
        <v>976622226.80934501</v>
      </c>
      <c r="XJ8" s="1">
        <v>33259013.004234634</v>
      </c>
      <c r="XK8" s="1">
        <v>35975040.938676201</v>
      </c>
      <c r="XL8" s="1">
        <v>230564814.0831829</v>
      </c>
      <c r="XM8" s="1">
        <v>34625874.432905756</v>
      </c>
      <c r="XN8" s="1">
        <v>55912311.082349867</v>
      </c>
      <c r="XO8" s="1">
        <v>63561391.285064034</v>
      </c>
      <c r="XP8" s="1">
        <v>30378385.0672075</v>
      </c>
      <c r="XQ8" s="1">
        <v>23963762.681024116</v>
      </c>
      <c r="XR8" s="1">
        <v>82408861.424587652</v>
      </c>
      <c r="XS8" s="1">
        <v>51364946.109941989</v>
      </c>
      <c r="XT8" s="1">
        <v>18575180.311754767</v>
      </c>
      <c r="XU8" s="1">
        <v>12910601.849688964</v>
      </c>
      <c r="XV8" s="1">
        <v>14877804.695546111</v>
      </c>
      <c r="XW8" s="1">
        <v>17383331.704379447</v>
      </c>
      <c r="XX8" s="1">
        <v>22508888.746046308</v>
      </c>
      <c r="XY8" s="1">
        <v>13239151.472266231</v>
      </c>
      <c r="XZ8" s="1">
        <v>17003838.143731415</v>
      </c>
      <c r="YA8" s="1">
        <v>13583915.543787075</v>
      </c>
      <c r="YB8" s="1">
        <v>21858151.207766816</v>
      </c>
      <c r="YC8" s="1">
        <v>14237553.532049416</v>
      </c>
      <c r="YD8" s="1">
        <v>16736591.108694782</v>
      </c>
      <c r="YE8" s="1">
        <v>20175597.974014331</v>
      </c>
      <c r="YF8" s="1">
        <v>844577750.28006983</v>
      </c>
      <c r="YG8" s="1">
        <v>21637823.061737094</v>
      </c>
      <c r="YH8" s="1">
        <v>60573362.856657259</v>
      </c>
      <c r="YI8" s="1">
        <v>24339220.179067843</v>
      </c>
      <c r="YJ8" s="1">
        <v>146860216.437536</v>
      </c>
      <c r="YK8" s="1">
        <v>38945379.849870488</v>
      </c>
      <c r="YL8" s="1">
        <v>58472887.892156191</v>
      </c>
      <c r="YM8" s="1">
        <v>27374724.554074101</v>
      </c>
      <c r="YN8" s="1">
        <v>133058267.50921476</v>
      </c>
      <c r="YO8" s="1">
        <v>81400362.64861536</v>
      </c>
      <c r="YP8" s="1">
        <v>62428419.289961495</v>
      </c>
      <c r="YQ8" s="1">
        <v>21453895.663302753</v>
      </c>
      <c r="YR8" s="1">
        <v>18968184.789491843</v>
      </c>
      <c r="YS8" s="1">
        <v>19753402.922058873</v>
      </c>
      <c r="YT8" s="1">
        <v>7055361.486438496</v>
      </c>
      <c r="YU8" s="1">
        <v>14046768.664271543</v>
      </c>
      <c r="YV8" s="1">
        <v>14462424.840519078</v>
      </c>
      <c r="YW8" s="1">
        <v>266839824.68619394</v>
      </c>
      <c r="YX8" s="1">
        <v>17319688.92597191</v>
      </c>
      <c r="YY8" s="1">
        <v>15228592.951790841</v>
      </c>
      <c r="YZ8" s="1">
        <v>15310826.793273386</v>
      </c>
      <c r="ZA8" s="1">
        <v>15119689.586218791</v>
      </c>
      <c r="ZB8" s="1">
        <v>13322777.180991355</v>
      </c>
      <c r="ZC8" s="1">
        <v>18078273.022316299</v>
      </c>
      <c r="ZD8" s="1">
        <v>374581817.74882281</v>
      </c>
      <c r="ZE8" s="1">
        <v>10975625.392498367</v>
      </c>
      <c r="ZF8" s="1">
        <v>28419065.990047146</v>
      </c>
      <c r="ZG8" s="1">
        <v>23290453.980203573</v>
      </c>
      <c r="ZH8" s="1">
        <v>12006928.995759934</v>
      </c>
      <c r="ZI8" s="1">
        <v>15718737.049180433</v>
      </c>
      <c r="ZJ8" s="1">
        <v>12491245.518874116</v>
      </c>
      <c r="ZK8" s="1">
        <v>12294011.337636953</v>
      </c>
      <c r="ZL8" s="1">
        <v>71654421.041909397</v>
      </c>
      <c r="ZM8" s="1">
        <v>729036699.65840268</v>
      </c>
      <c r="ZN8" s="1">
        <v>11840219.076601153</v>
      </c>
      <c r="ZO8" s="1">
        <v>37806769.409066126</v>
      </c>
      <c r="ZP8" s="1">
        <v>130693052.47956534</v>
      </c>
      <c r="ZQ8" s="1">
        <v>68156055.983728051</v>
      </c>
      <c r="ZR8" s="1">
        <v>14242468.999183079</v>
      </c>
      <c r="ZS8" s="1">
        <v>26716671.066118993</v>
      </c>
      <c r="ZT8" s="1">
        <v>53484824.55054684</v>
      </c>
      <c r="ZU8" s="1">
        <v>51432300.827263929</v>
      </c>
      <c r="ZV8" s="1">
        <v>101997650.64613564</v>
      </c>
      <c r="ZW8" s="1">
        <v>12274384.901090628</v>
      </c>
      <c r="ZX8" s="1">
        <v>17484560.85318815</v>
      </c>
      <c r="ZY8" s="1">
        <v>16456572.666130489</v>
      </c>
      <c r="ZZ8" s="1">
        <v>20351983.367311228</v>
      </c>
      <c r="AAA8" s="1">
        <v>18954322.326362841</v>
      </c>
      <c r="AAB8" s="1">
        <v>23725462.816504154</v>
      </c>
      <c r="AAC8" s="1">
        <v>19167717.234838877</v>
      </c>
      <c r="AAD8" s="1">
        <v>18741197.717183739</v>
      </c>
      <c r="AAE8" s="1">
        <v>18746911.529016208</v>
      </c>
      <c r="AAF8" s="1">
        <v>13257481.355078338</v>
      </c>
      <c r="AAG8" s="1">
        <v>14449091.897373499</v>
      </c>
      <c r="AAH8" s="1">
        <v>9854530.6491608489</v>
      </c>
      <c r="AAI8" s="1">
        <v>226394555.72457585</v>
      </c>
      <c r="AAJ8" s="1">
        <v>16425240.495316438</v>
      </c>
      <c r="AAK8" s="1">
        <v>18306747.041296445</v>
      </c>
      <c r="AAL8" s="1">
        <v>11731778.492075585</v>
      </c>
      <c r="AAM8" s="1">
        <v>18401912.77816914</v>
      </c>
      <c r="AAN8" s="1">
        <v>22169006.131168764</v>
      </c>
      <c r="AAO8" s="1">
        <v>12127925.097924883</v>
      </c>
      <c r="AAP8" s="1">
        <v>1488842042.1993728</v>
      </c>
      <c r="AAQ8" s="1">
        <v>25504858.47637983</v>
      </c>
      <c r="AAR8" s="1">
        <v>15662151.470147515</v>
      </c>
      <c r="AAS8" s="1">
        <v>40179952.108485237</v>
      </c>
      <c r="AAT8" s="1">
        <v>26530688.169788912</v>
      </c>
      <c r="AAU8" s="1">
        <v>17015856.333490223</v>
      </c>
      <c r="AAV8" s="1">
        <v>21276426.711723581</v>
      </c>
      <c r="AAW8" s="1">
        <v>39248072.372855768</v>
      </c>
      <c r="AAX8" s="1">
        <v>69783374.653892517</v>
      </c>
      <c r="AAY8" s="1">
        <v>12601397.031728573</v>
      </c>
      <c r="AAZ8" s="1">
        <v>29516104.341446444</v>
      </c>
      <c r="ABA8" s="1">
        <v>205525494.64503759</v>
      </c>
      <c r="ABB8" s="1">
        <v>64185833.259540781</v>
      </c>
      <c r="ABC8" s="1">
        <v>10746291.65221264</v>
      </c>
      <c r="ABD8" s="1">
        <v>18970797.191958509</v>
      </c>
      <c r="ABE8" s="1">
        <v>16113021.953554166</v>
      </c>
      <c r="ABF8" s="1">
        <v>12288376.199244848</v>
      </c>
      <c r="ABG8" s="1">
        <v>23561779.74525838</v>
      </c>
      <c r="ABH8" s="1">
        <v>10376089.047908969</v>
      </c>
      <c r="ABI8" s="1">
        <v>249488023.53736553</v>
      </c>
      <c r="ABJ8" s="1">
        <v>202204137.82289919</v>
      </c>
      <c r="ABK8" s="1">
        <v>12087493.340576991</v>
      </c>
      <c r="ABL8" s="1">
        <v>11569307.509558814</v>
      </c>
      <c r="ABM8" s="1">
        <v>10337718.99386552</v>
      </c>
      <c r="ABN8" s="1">
        <v>10448518.741263596</v>
      </c>
      <c r="ABO8" s="1">
        <v>8176192.7730265474</v>
      </c>
      <c r="ABP8" s="1">
        <v>313967040.21321034</v>
      </c>
      <c r="ABQ8" s="1">
        <v>33096873.080414128</v>
      </c>
      <c r="ABR8" s="1">
        <v>16088313.388320377</v>
      </c>
      <c r="ABS8" s="1">
        <v>36308163.970985301</v>
      </c>
      <c r="ABT8" s="1">
        <v>32016409.190936841</v>
      </c>
      <c r="ABU8" s="1">
        <v>17339309.431504998</v>
      </c>
      <c r="ABV8" s="1">
        <v>14051842.810649045</v>
      </c>
      <c r="ABW8" s="1">
        <v>23411398.104710225</v>
      </c>
      <c r="ABX8" s="1">
        <v>1222110.6902000532</v>
      </c>
      <c r="ABY8" s="1">
        <v>246855812.98537844</v>
      </c>
      <c r="ABZ8" s="1">
        <v>7385210.9721491812</v>
      </c>
      <c r="ACA8" s="1">
        <v>35396306.03659191</v>
      </c>
      <c r="ACB8" s="1">
        <v>17595083.021318678</v>
      </c>
      <c r="ACC8" s="1">
        <v>9922116.7906495947</v>
      </c>
      <c r="ACD8" s="1">
        <v>78116558.462032959</v>
      </c>
      <c r="ACE8" s="1">
        <v>7437346.29380171</v>
      </c>
      <c r="ACF8" s="1">
        <v>13334358.462739842</v>
      </c>
      <c r="ACG8" s="1">
        <v>12020279.978181042</v>
      </c>
      <c r="ACH8" s="1">
        <v>25268145.325604562</v>
      </c>
      <c r="ACI8" s="1">
        <v>12014994.891593002</v>
      </c>
      <c r="ACJ8" s="1">
        <v>776967792.61307645</v>
      </c>
      <c r="ACK8" s="1">
        <v>14225304.853657767</v>
      </c>
      <c r="ACL8" s="1">
        <v>17372060.842674613</v>
      </c>
      <c r="ACM8" s="1">
        <v>36172593.255803116</v>
      </c>
      <c r="ACN8" s="1">
        <v>11983253.367751749</v>
      </c>
      <c r="ACO8" s="1">
        <v>15932597.205275619</v>
      </c>
      <c r="ACP8" s="1">
        <v>35165221.347092278</v>
      </c>
      <c r="ACQ8" s="1">
        <v>106094838.25821708</v>
      </c>
      <c r="ACR8" s="1">
        <v>154563379.58693701</v>
      </c>
      <c r="ACS8" s="1">
        <v>18490545.276775885</v>
      </c>
      <c r="ACT8" s="1">
        <v>24269899.711547546</v>
      </c>
      <c r="ACU8" s="1">
        <v>33698675.559199408</v>
      </c>
      <c r="ACV8" s="1">
        <v>25206395.516834978</v>
      </c>
      <c r="ACW8" s="1">
        <v>138397741.65718979</v>
      </c>
      <c r="ACX8" s="1">
        <v>22913479.746021226</v>
      </c>
      <c r="ACY8" s="1">
        <v>20650167.795844689</v>
      </c>
      <c r="ACZ8" s="1">
        <v>21893925.489864752</v>
      </c>
      <c r="ADA8" s="1">
        <v>9240980.5106624253</v>
      </c>
      <c r="ADB8" s="1">
        <v>9273844.606832223</v>
      </c>
      <c r="ADC8" s="1">
        <v>5253509.5912070703</v>
      </c>
      <c r="ADD8" s="1">
        <v>0</v>
      </c>
      <c r="ADE8" s="1">
        <v>0</v>
      </c>
      <c r="ADF8" s="1">
        <v>0</v>
      </c>
      <c r="ADG8" s="1">
        <v>123944086.23684125</v>
      </c>
      <c r="ADH8" s="1">
        <v>126286754.97059943</v>
      </c>
      <c r="ADI8" s="1">
        <v>6658169.2574201999</v>
      </c>
      <c r="ADJ8" s="1">
        <v>6117188.0390195176</v>
      </c>
      <c r="ADK8" s="1">
        <v>19500081.009034522</v>
      </c>
      <c r="ADL8" s="1">
        <v>0</v>
      </c>
      <c r="ADM8" s="1">
        <v>10495641.406498779</v>
      </c>
      <c r="ADN8" s="1">
        <v>12279952.032769827</v>
      </c>
      <c r="ADO8" s="1">
        <v>15906589.841615764</v>
      </c>
      <c r="ADP8" s="1">
        <v>634316585.36206007</v>
      </c>
      <c r="ADQ8" s="1">
        <v>29749523.762541141</v>
      </c>
      <c r="ADR8" s="1">
        <v>27989774.251346104</v>
      </c>
      <c r="ADS8" s="1">
        <v>136328750.24770957</v>
      </c>
      <c r="ADT8" s="1">
        <v>8118019.7133436706</v>
      </c>
      <c r="ADU8" s="1">
        <v>14499805.731854474</v>
      </c>
      <c r="ADV8" s="1">
        <v>17298424.08218943</v>
      </c>
      <c r="ADW8" s="1">
        <v>10167536.557344887</v>
      </c>
      <c r="ADX8" s="1">
        <v>895975334.6820358</v>
      </c>
      <c r="ADY8" s="1">
        <v>111545540.55580713</v>
      </c>
      <c r="ADZ8" s="1">
        <v>74834178.016938299</v>
      </c>
      <c r="AEA8" s="1">
        <v>15143818.070993379</v>
      </c>
      <c r="AEB8" s="1">
        <v>17915546.574272856</v>
      </c>
      <c r="AEC8" s="1">
        <v>30677991.18401831</v>
      </c>
      <c r="AED8" s="1">
        <v>27790417.814903069</v>
      </c>
      <c r="AEE8" s="1">
        <v>20214892.507426795</v>
      </c>
      <c r="AEF8" s="1">
        <v>16856904.768478394</v>
      </c>
      <c r="AEG8" s="1">
        <v>23460680.957310978</v>
      </c>
      <c r="AEH8" s="1">
        <v>11666467.654433254</v>
      </c>
      <c r="AEI8" s="1">
        <v>29529271.462469105</v>
      </c>
      <c r="AEJ8" s="1">
        <v>15917901.614300504</v>
      </c>
      <c r="AEK8" s="1">
        <v>19273464.810056496</v>
      </c>
      <c r="AEL8" s="1">
        <v>28864695.89029159</v>
      </c>
      <c r="AEM8" s="1">
        <v>31738913.726763234</v>
      </c>
      <c r="AEN8" s="1">
        <v>15788667.108153258</v>
      </c>
      <c r="AEO8" s="1">
        <v>41565996.280118853</v>
      </c>
      <c r="AEP8" s="1">
        <v>12929506.756789843</v>
      </c>
      <c r="AEQ8" s="1">
        <v>21255393.943175383</v>
      </c>
      <c r="AER8" s="1">
        <v>599413706.72195876</v>
      </c>
      <c r="AES8" s="1">
        <v>37270729.880935274</v>
      </c>
      <c r="AET8" s="1">
        <v>35245591.611059606</v>
      </c>
      <c r="AEU8" s="1">
        <v>14980855.857032264</v>
      </c>
      <c r="AEV8" s="1">
        <v>18688516.994963802</v>
      </c>
      <c r="AEW8" s="1">
        <v>54589838.735159159</v>
      </c>
      <c r="AEX8" s="1">
        <v>19421141.771985471</v>
      </c>
      <c r="AEY8" s="1">
        <v>24207589.969607245</v>
      </c>
      <c r="AEZ8" s="1">
        <v>17443782.390707623</v>
      </c>
      <c r="AFA8" s="1">
        <v>13969717.205880271</v>
      </c>
      <c r="AFB8" s="1">
        <v>388979651.34418887</v>
      </c>
      <c r="AFC8" s="1">
        <v>177443463.38544971</v>
      </c>
      <c r="AFD8" s="1">
        <v>54270016.946977086</v>
      </c>
      <c r="AFE8" s="1">
        <v>43119359.918405712</v>
      </c>
      <c r="AFF8" s="1">
        <v>77127965.669751093</v>
      </c>
      <c r="AFG8" s="1">
        <v>60373522.235902071</v>
      </c>
      <c r="AFH8" s="1">
        <v>34828135.944237322</v>
      </c>
      <c r="AFI8" s="1">
        <v>38173820.409278661</v>
      </c>
      <c r="AFJ8" s="1">
        <v>28733907.93595155</v>
      </c>
      <c r="AFK8" s="1">
        <v>27745521.734401178</v>
      </c>
      <c r="AFL8" s="1">
        <v>50031579.408650815</v>
      </c>
      <c r="AFM8" s="1">
        <v>41765704.444107741</v>
      </c>
      <c r="AFN8" s="1">
        <v>27456755.578257337</v>
      </c>
      <c r="AFO8" s="1">
        <v>428939187.37293535</v>
      </c>
      <c r="AFP8" s="1">
        <v>48316727.797711894</v>
      </c>
      <c r="AFQ8" s="1">
        <v>43012165.3264236</v>
      </c>
      <c r="AFR8" s="1">
        <v>26055881.521741971</v>
      </c>
      <c r="AFS8" s="1">
        <v>31376882.150109768</v>
      </c>
      <c r="AFT8" s="1">
        <v>28750173.932486288</v>
      </c>
      <c r="AFU8" s="1">
        <v>24295560.417374905</v>
      </c>
      <c r="AFV8" s="1">
        <v>48492651.958920211</v>
      </c>
      <c r="AFW8" s="1">
        <v>56985467.833051905</v>
      </c>
      <c r="AFX8" s="1">
        <v>18926245.726884402</v>
      </c>
      <c r="AFY8" s="1">
        <v>64550662.111704707</v>
      </c>
      <c r="AFZ8" s="1">
        <v>24328288.815955698</v>
      </c>
      <c r="AGA8" s="1">
        <v>313754001.87761378</v>
      </c>
      <c r="AGB8" s="1">
        <v>12800903.706590768</v>
      </c>
      <c r="AGC8" s="1">
        <v>10559833.648044519</v>
      </c>
      <c r="AGD8" s="1">
        <v>14494805.439475792</v>
      </c>
      <c r="AGE8" s="1">
        <v>45156590.912435636</v>
      </c>
      <c r="AGF8" s="1">
        <v>18086604.43803205</v>
      </c>
      <c r="AGG8" s="1">
        <v>11274468.259324169</v>
      </c>
      <c r="AGH8" s="1">
        <v>13838269.277289381</v>
      </c>
      <c r="AGI8" s="1">
        <v>8346936.9747070307</v>
      </c>
      <c r="AGJ8" s="1">
        <v>15258697.269986631</v>
      </c>
      <c r="AGK8" s="1">
        <v>12522042.327330543</v>
      </c>
      <c r="AGL8" s="1">
        <v>501568327.81853986</v>
      </c>
      <c r="AGM8" s="1">
        <v>94020449.283532694</v>
      </c>
      <c r="AGN8" s="1">
        <v>44744934.157411076</v>
      </c>
      <c r="AGO8" s="1">
        <v>24919073.370134894</v>
      </c>
      <c r="AGP8" s="1">
        <v>72081640.902594164</v>
      </c>
      <c r="AGQ8" s="1">
        <v>62804390.32037767</v>
      </c>
      <c r="AGR8" s="1">
        <v>23242120.983803105</v>
      </c>
      <c r="AGS8" s="1">
        <v>33986654.840005308</v>
      </c>
      <c r="AGT8" s="1">
        <v>971246950.68119848</v>
      </c>
      <c r="AGU8" s="1">
        <v>406616037.07244366</v>
      </c>
      <c r="AGV8" s="1">
        <v>19140575.429735303</v>
      </c>
      <c r="AGW8" s="1">
        <v>41373866.075397469</v>
      </c>
      <c r="AGX8" s="1">
        <v>92767144.660547793</v>
      </c>
      <c r="AGY8" s="1">
        <v>40032543.43732363</v>
      </c>
      <c r="AGZ8" s="1">
        <v>50563208.597641908</v>
      </c>
      <c r="AHA8" s="1">
        <v>24089279.802912928</v>
      </c>
      <c r="AHB8" s="1">
        <v>7874913.2813203409</v>
      </c>
      <c r="AHC8" s="1">
        <v>23644690.776888557</v>
      </c>
      <c r="AHD8" s="1">
        <v>19968396.581546493</v>
      </c>
      <c r="AHE8" s="1">
        <v>18535365.802468773</v>
      </c>
      <c r="AHF8" s="1">
        <v>9785813.6545089204</v>
      </c>
      <c r="AHG8" s="1">
        <v>16355606.91118671</v>
      </c>
      <c r="AHH8" s="1">
        <v>12608155.493001968</v>
      </c>
      <c r="AHI8" s="1">
        <v>15743632.721208088</v>
      </c>
      <c r="AHJ8" s="1">
        <v>13672057.227901101</v>
      </c>
      <c r="AHK8" s="1">
        <v>197233856.19368172</v>
      </c>
      <c r="AHL8" s="1">
        <v>12104901.448817013</v>
      </c>
      <c r="AHM8" s="1">
        <v>20488310.340259653</v>
      </c>
      <c r="AHN8" s="1">
        <v>15178849.465854937</v>
      </c>
      <c r="AHO8" s="1">
        <v>41545902.826149508</v>
      </c>
      <c r="AHP8" s="1">
        <v>16165475.774106566</v>
      </c>
      <c r="AHQ8" s="1">
        <v>16646287.95917738</v>
      </c>
      <c r="AHR8" s="1">
        <v>70715295186.720154</v>
      </c>
    </row>
    <row r="9" spans="1:902">
      <c r="A9" s="1" t="s">
        <v>1811</v>
      </c>
      <c r="B9" s="1">
        <v>106773526.62545574</v>
      </c>
      <c r="C9" s="1">
        <v>14670664.851503035</v>
      </c>
      <c r="D9" s="1">
        <v>1378113.6539773184</v>
      </c>
      <c r="E9" s="1">
        <v>1371882.2941273348</v>
      </c>
      <c r="F9" s="1">
        <v>2849774.3716431423</v>
      </c>
      <c r="G9" s="1">
        <v>990920.09077599598</v>
      </c>
      <c r="H9" s="1">
        <v>1189157.9395875877</v>
      </c>
      <c r="I9" s="1">
        <v>11948629.167363718</v>
      </c>
      <c r="J9" s="1">
        <v>1186402.0228189752</v>
      </c>
      <c r="K9" s="1">
        <v>1494328.7993173194</v>
      </c>
      <c r="L9" s="1">
        <v>12973176.165848225</v>
      </c>
      <c r="M9" s="1">
        <v>1269059.2555703102</v>
      </c>
      <c r="N9" s="1">
        <v>10849818.195445884</v>
      </c>
      <c r="O9" s="1">
        <v>3179473.0692824638</v>
      </c>
      <c r="P9" s="1">
        <v>1894756.7450144778</v>
      </c>
      <c r="Q9" s="1">
        <v>1605863.2547999315</v>
      </c>
      <c r="R9" s="1">
        <v>999059.6698331912</v>
      </c>
      <c r="S9" s="1">
        <v>3220670.2077186513</v>
      </c>
      <c r="T9" s="1">
        <v>855390.74453305465</v>
      </c>
      <c r="U9" s="1">
        <v>538301.49010886007</v>
      </c>
      <c r="V9" s="1">
        <v>360343.02216940909</v>
      </c>
      <c r="W9" s="1">
        <v>834425.32344387157</v>
      </c>
      <c r="X9" s="1">
        <v>312009.47959305171</v>
      </c>
      <c r="Y9" s="1">
        <v>909268.71994042827</v>
      </c>
      <c r="Z9" s="1">
        <v>157345872.64925313</v>
      </c>
      <c r="AA9" s="1">
        <v>2787831.8965461012</v>
      </c>
      <c r="AB9" s="1">
        <v>6849317.0519912047</v>
      </c>
      <c r="AC9" s="1">
        <v>733952.32261602371</v>
      </c>
      <c r="AD9" s="1">
        <v>10114929.123912159</v>
      </c>
      <c r="AE9" s="1">
        <v>1307527.4321252792</v>
      </c>
      <c r="AF9" s="1">
        <v>2883023.1874119528</v>
      </c>
      <c r="AG9" s="1">
        <v>1036612.7977487138</v>
      </c>
      <c r="AH9" s="1">
        <v>2106921.1208830029</v>
      </c>
      <c r="AI9" s="1">
        <v>899565.99074275163</v>
      </c>
      <c r="AJ9" s="1">
        <v>750504.31680419308</v>
      </c>
      <c r="AK9" s="1">
        <v>2136981.1940860176</v>
      </c>
      <c r="AL9" s="1">
        <v>525044.69734820374</v>
      </c>
      <c r="AM9" s="1">
        <v>1394552.3323681653</v>
      </c>
      <c r="AN9" s="1">
        <v>644714.18375885906</v>
      </c>
      <c r="AO9" s="1">
        <v>1404913.027212908</v>
      </c>
      <c r="AP9" s="1">
        <v>917274.02239165618</v>
      </c>
      <c r="AQ9" s="1">
        <v>0</v>
      </c>
      <c r="AR9" s="1">
        <v>88100369.673759475</v>
      </c>
      <c r="AS9" s="1">
        <v>2334718.0202174229</v>
      </c>
      <c r="AT9" s="1">
        <v>1961362.7141467771</v>
      </c>
      <c r="AU9" s="1">
        <v>4612971.9494303586</v>
      </c>
      <c r="AV9" s="1">
        <v>1792709.0880852952</v>
      </c>
      <c r="AW9" s="1">
        <v>1098586.971647921</v>
      </c>
      <c r="AX9" s="1">
        <v>3470951.4059424549</v>
      </c>
      <c r="AY9" s="1">
        <v>2957959.7820801619</v>
      </c>
      <c r="AZ9" s="1">
        <v>25906007.374740642</v>
      </c>
      <c r="BA9" s="1">
        <v>2662521.0689218561</v>
      </c>
      <c r="BB9" s="1">
        <v>3337563.3817863516</v>
      </c>
      <c r="BC9" s="1">
        <v>12050359.397259539</v>
      </c>
      <c r="BD9" s="1">
        <v>1625224.8360859528</v>
      </c>
      <c r="BE9" s="1">
        <v>1125994.7263269946</v>
      </c>
      <c r="BF9" s="1">
        <v>798798.19490173494</v>
      </c>
      <c r="BG9" s="1">
        <v>92576617.521750867</v>
      </c>
      <c r="BH9" s="1">
        <v>1465923.2233344661</v>
      </c>
      <c r="BI9" s="1">
        <v>1650545.3926640316</v>
      </c>
      <c r="BJ9" s="1">
        <v>1993092.3005315014</v>
      </c>
      <c r="BK9" s="1">
        <v>4397246.3097773064</v>
      </c>
      <c r="BL9" s="1">
        <v>5934796.7681031544</v>
      </c>
      <c r="BM9" s="1">
        <v>1373778.5210408245</v>
      </c>
      <c r="BN9" s="1">
        <v>2512149.7136917957</v>
      </c>
      <c r="BO9" s="1">
        <v>1216303.1318877556</v>
      </c>
      <c r="BP9" s="1">
        <v>1220135.4003878278</v>
      </c>
      <c r="BQ9" s="1">
        <v>436455.70783883496</v>
      </c>
      <c r="BR9" s="1">
        <v>960501.39203914453</v>
      </c>
      <c r="BS9" s="1">
        <v>15926952.943224475</v>
      </c>
      <c r="BT9" s="1">
        <v>537957.59590055444</v>
      </c>
      <c r="BU9" s="1">
        <v>0</v>
      </c>
      <c r="BV9" s="1">
        <v>59047770.889792122</v>
      </c>
      <c r="BW9" s="1">
        <v>32183461.691915698</v>
      </c>
      <c r="BX9" s="1">
        <v>2163669.1682452913</v>
      </c>
      <c r="BY9" s="1">
        <v>1674054.6359088251</v>
      </c>
      <c r="BZ9" s="1">
        <v>2536432.4316678424</v>
      </c>
      <c r="CA9" s="1">
        <v>2197436.22761958</v>
      </c>
      <c r="CB9" s="1">
        <v>2498110.5613280386</v>
      </c>
      <c r="CC9" s="1">
        <v>0</v>
      </c>
      <c r="CD9" s="1">
        <v>0</v>
      </c>
      <c r="CE9" s="1">
        <v>183670741.80279699</v>
      </c>
      <c r="CF9" s="1">
        <v>637497.85183063592</v>
      </c>
      <c r="CG9" s="1">
        <v>12909296.232268767</v>
      </c>
      <c r="CH9" s="1">
        <v>1411370.3733816724</v>
      </c>
      <c r="CI9" s="1">
        <v>1337493.2656801203</v>
      </c>
      <c r="CJ9" s="1">
        <v>1731236.2347141448</v>
      </c>
      <c r="CK9" s="1">
        <v>1667410.2814153661</v>
      </c>
      <c r="CL9" s="1">
        <v>6663409.9688056856</v>
      </c>
      <c r="CM9" s="1">
        <v>731311.87813702016</v>
      </c>
      <c r="CN9" s="1">
        <v>1702373.7377063909</v>
      </c>
      <c r="CO9" s="1">
        <v>570622.85939582973</v>
      </c>
      <c r="CP9" s="1">
        <v>2452456.3546911096</v>
      </c>
      <c r="CQ9" s="1">
        <v>745495.02669015399</v>
      </c>
      <c r="CR9" s="1">
        <v>64766950.393400438</v>
      </c>
      <c r="CS9" s="1">
        <v>1262501.9267594661</v>
      </c>
      <c r="CT9" s="1">
        <v>1665601.1389648663</v>
      </c>
      <c r="CU9" s="1">
        <v>1935012.7618748688</v>
      </c>
      <c r="CV9" s="1">
        <v>1018636.8211813968</v>
      </c>
      <c r="CW9" s="1">
        <v>3340619.5563793425</v>
      </c>
      <c r="CX9" s="1">
        <v>987451.34204687877</v>
      </c>
      <c r="CY9" s="1">
        <v>262309.17349128425</v>
      </c>
      <c r="CZ9" s="1">
        <v>66381075.960838728</v>
      </c>
      <c r="DA9" s="1">
        <v>1340424.7425581561</v>
      </c>
      <c r="DB9" s="1">
        <v>19781250.305069715</v>
      </c>
      <c r="DC9" s="1">
        <v>21588119.136598866</v>
      </c>
      <c r="DD9" s="1">
        <v>1097542.666544948</v>
      </c>
      <c r="DE9" s="1">
        <v>3980478.591224636</v>
      </c>
      <c r="DF9" s="1">
        <v>3376838.2777423258</v>
      </c>
      <c r="DG9" s="1">
        <v>1016126.9685902186</v>
      </c>
      <c r="DH9" s="1">
        <v>762636.35713338584</v>
      </c>
      <c r="DI9" s="1">
        <v>1386791.6986037607</v>
      </c>
      <c r="DJ9" s="1">
        <v>8853779.5100191701</v>
      </c>
      <c r="DK9" s="1">
        <v>37173643.802601993</v>
      </c>
      <c r="DL9" s="1">
        <v>33941663.840183429</v>
      </c>
      <c r="DM9" s="1">
        <v>2298684.1979620014</v>
      </c>
      <c r="DN9" s="1">
        <v>1224745.4797028191</v>
      </c>
      <c r="DO9" s="1">
        <v>4764589.9707227498</v>
      </c>
      <c r="DP9" s="1">
        <v>2411204.6758681727</v>
      </c>
      <c r="DQ9" s="1">
        <v>1666516.7037813184</v>
      </c>
      <c r="DR9" s="1">
        <v>2911359.1780943107</v>
      </c>
      <c r="DS9" s="1">
        <v>0</v>
      </c>
      <c r="DT9" s="1">
        <v>196692998.94297785</v>
      </c>
      <c r="DU9" s="1">
        <v>1540450.7233261243</v>
      </c>
      <c r="DV9" s="1">
        <v>1593590.9446176747</v>
      </c>
      <c r="DW9" s="1">
        <v>1719864.3731460678</v>
      </c>
      <c r="DX9" s="1">
        <v>3837234.2308408925</v>
      </c>
      <c r="DY9" s="1">
        <v>1865750.3550322491</v>
      </c>
      <c r="DZ9" s="1">
        <v>5770013.8735928591</v>
      </c>
      <c r="EA9" s="1">
        <v>1175917.7214197144</v>
      </c>
      <c r="EB9" s="1">
        <v>4364881.8089715391</v>
      </c>
      <c r="EC9" s="1">
        <v>38052385.97070618</v>
      </c>
      <c r="ED9" s="1">
        <v>29867090.766992617</v>
      </c>
      <c r="EE9" s="1">
        <v>993680.11104271782</v>
      </c>
      <c r="EF9" s="1">
        <v>2479139.6331128422</v>
      </c>
      <c r="EG9" s="1">
        <v>1629107.3478043592</v>
      </c>
      <c r="EH9" s="1">
        <v>3001403.2007282181</v>
      </c>
      <c r="EI9" s="1">
        <v>8502093.0831813924</v>
      </c>
      <c r="EJ9" s="1">
        <v>935291.80622047256</v>
      </c>
      <c r="EK9" s="1">
        <v>2234563.1131066876</v>
      </c>
      <c r="EL9" s="1">
        <v>104259123.5553371</v>
      </c>
      <c r="EM9" s="1">
        <v>1569263.2081395213</v>
      </c>
      <c r="EN9" s="1">
        <v>644898.31624242943</v>
      </c>
      <c r="EO9" s="1">
        <v>1708396.416294687</v>
      </c>
      <c r="EP9" s="1">
        <v>39743.029749668618</v>
      </c>
      <c r="EQ9" s="1">
        <v>2044947.9790187215</v>
      </c>
      <c r="ER9" s="1">
        <v>1299631.5850732827</v>
      </c>
      <c r="ES9" s="1">
        <v>3512171.1600966658</v>
      </c>
      <c r="ET9" s="1">
        <v>1309118.8960162587</v>
      </c>
      <c r="EU9" s="1">
        <v>42255786.01448267</v>
      </c>
      <c r="EV9" s="1">
        <v>632583.68198727397</v>
      </c>
      <c r="EW9" s="1">
        <v>1152100.1398234526</v>
      </c>
      <c r="EX9" s="1">
        <v>2052604.1251293258</v>
      </c>
      <c r="EY9" s="1">
        <v>3123887.5595092694</v>
      </c>
      <c r="EZ9" s="1">
        <v>5023646.6509427894</v>
      </c>
      <c r="FA9" s="1">
        <v>1807954.8272125286</v>
      </c>
      <c r="FB9" s="1">
        <v>587870.52336011711</v>
      </c>
      <c r="FC9" s="1">
        <v>1450275.3155692532</v>
      </c>
      <c r="FD9" s="1">
        <v>733821.48800144019</v>
      </c>
      <c r="FE9" s="1">
        <v>1151613.5388119763</v>
      </c>
      <c r="FF9" s="1">
        <v>130644.14758894235</v>
      </c>
      <c r="FG9" s="1">
        <v>37828639.512527347</v>
      </c>
      <c r="FH9" s="1">
        <v>1365633.7748224859</v>
      </c>
      <c r="FI9" s="1">
        <v>1360389.563491293</v>
      </c>
      <c r="FJ9" s="1">
        <v>1491729.3395676983</v>
      </c>
      <c r="FK9" s="1">
        <v>2621338.4009363926</v>
      </c>
      <c r="FL9" s="1">
        <v>1109091.5024527463</v>
      </c>
      <c r="FM9" s="1">
        <v>716534.08885116677</v>
      </c>
      <c r="FN9" s="1">
        <v>0</v>
      </c>
      <c r="FO9" s="1">
        <v>109873662.94627643</v>
      </c>
      <c r="FP9" s="1">
        <v>1522561.8088755435</v>
      </c>
      <c r="FQ9" s="1">
        <v>4604038.3775481405</v>
      </c>
      <c r="FR9" s="1">
        <v>1984268.2612304322</v>
      </c>
      <c r="FS9" s="1">
        <v>4982136.3327432657</v>
      </c>
      <c r="FT9" s="1">
        <v>2181746.7653578003</v>
      </c>
      <c r="FU9" s="1">
        <v>10402295.557858894</v>
      </c>
      <c r="FV9" s="1">
        <v>3234561.832725917</v>
      </c>
      <c r="FW9" s="1">
        <v>2243893.5447653225</v>
      </c>
      <c r="FX9" s="1">
        <v>2438601.9108429463</v>
      </c>
      <c r="FY9" s="1">
        <v>5485789.2822284922</v>
      </c>
      <c r="FZ9" s="1">
        <v>2517136.7830533548</v>
      </c>
      <c r="GA9" s="1">
        <v>386007.28802992048</v>
      </c>
      <c r="GB9" s="1">
        <v>0</v>
      </c>
      <c r="GC9" s="1">
        <v>59237378.279110171</v>
      </c>
      <c r="GD9" s="1">
        <v>1874657.2445307674</v>
      </c>
      <c r="GE9" s="1">
        <v>1129039.4091003702</v>
      </c>
      <c r="GF9" s="1">
        <v>9698962.0632450748</v>
      </c>
      <c r="GG9" s="1">
        <v>1181952.9061760604</v>
      </c>
      <c r="GH9" s="1">
        <v>1769704.0250373981</v>
      </c>
      <c r="GI9" s="1">
        <v>1807741.5005457709</v>
      </c>
      <c r="GJ9" s="1">
        <v>12722114.393726667</v>
      </c>
      <c r="GK9" s="1">
        <v>863984.65494929452</v>
      </c>
      <c r="GL9" s="1">
        <v>0</v>
      </c>
      <c r="GM9" s="1">
        <v>0</v>
      </c>
      <c r="GN9" s="1">
        <v>0</v>
      </c>
      <c r="GO9" s="1">
        <v>46193382.929121055</v>
      </c>
      <c r="GP9" s="1">
        <v>7756856.8494550781</v>
      </c>
      <c r="GQ9" s="1">
        <v>2212062.3967408352</v>
      </c>
      <c r="GR9" s="1">
        <v>7112306.6566693904</v>
      </c>
      <c r="GS9" s="1">
        <v>621792.34389338258</v>
      </c>
      <c r="GT9" s="1">
        <v>1939488.9768968869</v>
      </c>
      <c r="GU9" s="1">
        <v>2156629.5857434007</v>
      </c>
      <c r="GV9" s="1">
        <v>2350781.4649201846</v>
      </c>
      <c r="GW9" s="1">
        <v>41353557.463747978</v>
      </c>
      <c r="GX9" s="1">
        <v>1109839.9696710536</v>
      </c>
      <c r="GY9" s="1">
        <v>4195640.159191981</v>
      </c>
      <c r="GZ9" s="1">
        <v>1081885.9824313479</v>
      </c>
      <c r="HA9" s="1">
        <v>76928820.978947431</v>
      </c>
      <c r="HB9" s="1">
        <v>6303002.36002002</v>
      </c>
      <c r="HC9" s="1">
        <v>2652195.2984179836</v>
      </c>
      <c r="HD9" s="1">
        <v>2860189.6136903623</v>
      </c>
      <c r="HE9" s="1">
        <v>2981735.5358407418</v>
      </c>
      <c r="HF9" s="1">
        <v>759895.31078725017</v>
      </c>
      <c r="HG9" s="1">
        <v>622909.42045008589</v>
      </c>
      <c r="HH9" s="1">
        <v>19199295.145715564</v>
      </c>
      <c r="HI9" s="1">
        <v>265877.42178912048</v>
      </c>
      <c r="HJ9" s="1">
        <v>477439.54415618128</v>
      </c>
      <c r="HK9" s="1">
        <v>292467.90220051812</v>
      </c>
      <c r="HL9" s="1">
        <v>245407.72670753198</v>
      </c>
      <c r="HM9" s="1">
        <v>957178.79041215614</v>
      </c>
      <c r="HN9" s="1">
        <v>159346.45028023436</v>
      </c>
      <c r="HO9" s="1">
        <v>363205.29780252412</v>
      </c>
      <c r="HP9" s="1">
        <v>68242896.796729028</v>
      </c>
      <c r="HQ9" s="1">
        <v>21503324.123473879</v>
      </c>
      <c r="HR9" s="1">
        <v>1638884.8291246865</v>
      </c>
      <c r="HS9" s="1">
        <v>1491758.106563373</v>
      </c>
      <c r="HT9" s="1">
        <v>1928554.298178101</v>
      </c>
      <c r="HU9" s="1">
        <v>1060474.5170213683</v>
      </c>
      <c r="HV9" s="1">
        <v>2300827.9810466412</v>
      </c>
      <c r="HW9" s="1">
        <v>1425736.9172416404</v>
      </c>
      <c r="HX9" s="1">
        <v>1468944.4103631401</v>
      </c>
      <c r="HY9" s="1">
        <v>3083513.3414672767</v>
      </c>
      <c r="HZ9" s="1">
        <v>981739.27602593252</v>
      </c>
      <c r="IA9" s="1">
        <v>1181010.0294844313</v>
      </c>
      <c r="IB9" s="1">
        <v>462980.87850476481</v>
      </c>
      <c r="IC9" s="1">
        <v>1413438.0444339563</v>
      </c>
      <c r="ID9" s="1">
        <v>1493542.6773725047</v>
      </c>
      <c r="IE9" s="1">
        <v>2061758.278542503</v>
      </c>
      <c r="IF9" s="1">
        <v>79748507.525970504</v>
      </c>
      <c r="IG9" s="1">
        <v>20994306.219516594</v>
      </c>
      <c r="IH9" s="1">
        <v>1030039.712968091</v>
      </c>
      <c r="II9" s="1">
        <v>6635336.6407096917</v>
      </c>
      <c r="IJ9" s="1">
        <v>7706998.8514877474</v>
      </c>
      <c r="IK9" s="1">
        <v>2133184.598496398</v>
      </c>
      <c r="IL9" s="1">
        <v>1093295.6337614488</v>
      </c>
      <c r="IM9" s="1">
        <v>838364.42334288824</v>
      </c>
      <c r="IN9" s="1">
        <v>747135.44219602377</v>
      </c>
      <c r="IO9" s="1">
        <v>685650.52212599036</v>
      </c>
      <c r="IP9" s="1">
        <v>740854.43197350577</v>
      </c>
      <c r="IQ9" s="1">
        <v>116991954.92921121</v>
      </c>
      <c r="IR9" s="1">
        <v>37750028.160497509</v>
      </c>
      <c r="IS9" s="1">
        <v>2246919.1981687983</v>
      </c>
      <c r="IT9" s="1">
        <v>1091835.3243165896</v>
      </c>
      <c r="IU9" s="1">
        <v>1393308.3759927007</v>
      </c>
      <c r="IV9" s="1">
        <v>1139355.6315934856</v>
      </c>
      <c r="IW9" s="1">
        <v>1411005.1324770858</v>
      </c>
      <c r="IX9" s="1">
        <v>1230440.2039699561</v>
      </c>
      <c r="IY9" s="1">
        <v>1420138.39152277</v>
      </c>
      <c r="IZ9" s="1">
        <v>7241079.2804286359</v>
      </c>
      <c r="JA9" s="1">
        <v>1034034.1382413354</v>
      </c>
      <c r="JB9" s="1">
        <v>1370301.8660161407</v>
      </c>
      <c r="JC9" s="1">
        <v>56399183.197104014</v>
      </c>
      <c r="JD9" s="1">
        <v>26841447.471372273</v>
      </c>
      <c r="JE9" s="1">
        <v>1534575.2541002054</v>
      </c>
      <c r="JF9" s="1">
        <v>1266356.7662708517</v>
      </c>
      <c r="JG9" s="1">
        <v>984155.72366387967</v>
      </c>
      <c r="JH9" s="1">
        <v>2690086.8998562736</v>
      </c>
      <c r="JI9" s="1">
        <v>45341743.699704342</v>
      </c>
      <c r="JJ9" s="1">
        <v>2113827.9296365664</v>
      </c>
      <c r="JK9" s="1">
        <v>4237143.2042636415</v>
      </c>
      <c r="JL9" s="1">
        <v>5183621.2388802432</v>
      </c>
      <c r="JM9" s="1">
        <v>2396175.7110376647</v>
      </c>
      <c r="JN9" s="1">
        <v>5513269.8497098181</v>
      </c>
      <c r="JO9" s="1">
        <v>2252744.4233261659</v>
      </c>
      <c r="JP9" s="1">
        <v>86552397.414693281</v>
      </c>
      <c r="JQ9" s="1">
        <v>1294862.026430059</v>
      </c>
      <c r="JR9" s="1">
        <v>1247863.5416691224</v>
      </c>
      <c r="JS9" s="1">
        <v>4458101.6663521351</v>
      </c>
      <c r="JT9" s="1">
        <v>5188594.9971991666</v>
      </c>
      <c r="JU9" s="1">
        <v>2407467.0598786026</v>
      </c>
      <c r="JV9" s="1">
        <v>923384.17698680551</v>
      </c>
      <c r="JW9" s="1">
        <v>832625.93441206694</v>
      </c>
      <c r="JX9" s="1">
        <v>78997383.384373054</v>
      </c>
      <c r="JY9" s="1">
        <v>26313209.265364949</v>
      </c>
      <c r="JZ9" s="1">
        <v>1576621.8798655786</v>
      </c>
      <c r="KA9" s="1">
        <v>1498949.4003590378</v>
      </c>
      <c r="KB9" s="1">
        <v>1093425.3367813232</v>
      </c>
      <c r="KC9" s="1">
        <v>623014.6452121333</v>
      </c>
      <c r="KD9" s="1">
        <v>16709522.74959041</v>
      </c>
      <c r="KE9" s="1">
        <v>1550577.2053673435</v>
      </c>
      <c r="KF9" s="1">
        <v>1461469.9756017353</v>
      </c>
      <c r="KG9" s="1">
        <v>3530171.2825632449</v>
      </c>
      <c r="KH9" s="1">
        <v>972711.13246646</v>
      </c>
      <c r="KI9" s="1">
        <v>1825721.4048735809</v>
      </c>
      <c r="KJ9" s="1">
        <v>871781.26484926231</v>
      </c>
      <c r="KK9" s="1">
        <v>341267.0774756078</v>
      </c>
      <c r="KL9" s="1">
        <v>672044.05243950966</v>
      </c>
      <c r="KM9" s="1">
        <v>113939108.92085887</v>
      </c>
      <c r="KN9" s="1">
        <v>4892153.9792225249</v>
      </c>
      <c r="KO9" s="1">
        <v>1598004.4402024595</v>
      </c>
      <c r="KP9" s="1">
        <v>3195747.6256354572</v>
      </c>
      <c r="KQ9" s="1">
        <v>2424735.654999895</v>
      </c>
      <c r="KR9" s="1">
        <v>1141703.5522200605</v>
      </c>
      <c r="KS9" s="1">
        <v>7017458.673206252</v>
      </c>
      <c r="KT9" s="1">
        <v>1476884.0788991523</v>
      </c>
      <c r="KU9" s="1">
        <v>2502379.4260169473</v>
      </c>
      <c r="KV9" s="1">
        <v>34883372.090711556</v>
      </c>
      <c r="KW9" s="1">
        <v>1357501.3887885793</v>
      </c>
      <c r="KX9" s="1">
        <v>2715627.3941247091</v>
      </c>
      <c r="KY9" s="1">
        <v>7489108.7658297978</v>
      </c>
      <c r="KZ9" s="1">
        <v>1231567.3335373488</v>
      </c>
      <c r="LA9" s="1">
        <v>1533603.8963568765</v>
      </c>
      <c r="LB9" s="1">
        <v>52123506.184640288</v>
      </c>
      <c r="LC9" s="1">
        <v>3799527.6531163226</v>
      </c>
      <c r="LD9" s="1">
        <v>144813012.50092858</v>
      </c>
      <c r="LE9" s="1">
        <v>24602611.857323941</v>
      </c>
      <c r="LF9" s="1">
        <v>26583643.376537651</v>
      </c>
      <c r="LG9" s="1">
        <v>31657248.00148258</v>
      </c>
      <c r="LH9" s="1">
        <v>3179288.8146128613</v>
      </c>
      <c r="LI9" s="1">
        <v>2028330.0728993202</v>
      </c>
      <c r="LJ9" s="1">
        <v>2619037.6846730611</v>
      </c>
      <c r="LK9" s="1">
        <v>3989495.3375819554</v>
      </c>
      <c r="LL9" s="1">
        <v>3652714.6669576466</v>
      </c>
      <c r="LM9" s="1">
        <v>3488997.2064033975</v>
      </c>
      <c r="LN9" s="1">
        <v>469977.11983855237</v>
      </c>
      <c r="LO9" s="1">
        <v>31164048.424969424</v>
      </c>
      <c r="LP9" s="1">
        <v>10163543.243793624</v>
      </c>
      <c r="LQ9" s="1">
        <v>2156846.7060661144</v>
      </c>
      <c r="LR9" s="1">
        <v>70812000.971895263</v>
      </c>
      <c r="LS9" s="1">
        <v>20755038.979003791</v>
      </c>
      <c r="LT9" s="1">
        <v>111365478.54558811</v>
      </c>
      <c r="LU9" s="1">
        <v>28967455.161432575</v>
      </c>
      <c r="LV9" s="1">
        <v>8883878.3355565816</v>
      </c>
      <c r="LW9" s="1">
        <v>4287251.6782214204</v>
      </c>
      <c r="LX9" s="1">
        <v>2762673.0030050301</v>
      </c>
      <c r="LY9" s="1">
        <v>4256447.4547953093</v>
      </c>
      <c r="LZ9" s="1">
        <v>3272182.3672570493</v>
      </c>
      <c r="MA9" s="1">
        <v>3492764.7926467271</v>
      </c>
      <c r="MB9" s="1">
        <v>14122232.218168238</v>
      </c>
      <c r="MC9" s="1">
        <v>3566007.7165473821</v>
      </c>
      <c r="MD9" s="1">
        <v>127949385.3059973</v>
      </c>
      <c r="ME9" s="1">
        <v>1797153.0862162847</v>
      </c>
      <c r="MF9" s="1">
        <v>849898.69272754015</v>
      </c>
      <c r="MG9" s="1">
        <v>982398.41744998062</v>
      </c>
      <c r="MH9" s="1">
        <v>1219671.132333362</v>
      </c>
      <c r="MI9" s="1">
        <v>2777401.2484403178</v>
      </c>
      <c r="MJ9" s="1">
        <v>1116673.6976644434</v>
      </c>
      <c r="MK9" s="1">
        <v>2165708.7163864719</v>
      </c>
      <c r="ML9" s="1">
        <v>2284610.8687242116</v>
      </c>
      <c r="MM9" s="1">
        <v>414538.63771226723</v>
      </c>
      <c r="MN9" s="1">
        <v>1318864.3550089633</v>
      </c>
      <c r="MO9" s="1">
        <v>997668.05246659706</v>
      </c>
      <c r="MP9" s="1">
        <v>50908459.080752231</v>
      </c>
      <c r="MQ9" s="1">
        <v>706542.76802898361</v>
      </c>
      <c r="MR9" s="1">
        <v>3308281.7710966156</v>
      </c>
      <c r="MS9" s="1">
        <v>1403918.5097176537</v>
      </c>
      <c r="MT9" s="1">
        <v>3952396.3184535629</v>
      </c>
      <c r="MU9" s="1">
        <v>3038742.0969956019</v>
      </c>
      <c r="MV9" s="1">
        <v>9045137.0822986364</v>
      </c>
      <c r="MW9" s="1">
        <v>3508969.4821518217</v>
      </c>
      <c r="MX9" s="1">
        <v>2285090.5344207771</v>
      </c>
      <c r="MY9" s="1">
        <v>194541.41142990408</v>
      </c>
      <c r="MZ9" s="1">
        <v>127451.73281791805</v>
      </c>
      <c r="NA9" s="1">
        <v>109083608.58526047</v>
      </c>
      <c r="NB9" s="1">
        <v>7603590.6718880432</v>
      </c>
      <c r="NC9" s="1">
        <v>555499.70155199314</v>
      </c>
      <c r="ND9" s="1">
        <v>9598476.6212848313</v>
      </c>
      <c r="NE9" s="1">
        <v>603374.92068291537</v>
      </c>
      <c r="NF9" s="1">
        <v>3247701.8108663899</v>
      </c>
      <c r="NG9" s="1">
        <v>15865469.637325758</v>
      </c>
      <c r="NH9" s="1">
        <v>2859971.9544044496</v>
      </c>
      <c r="NI9" s="1">
        <v>447018.48072847637</v>
      </c>
      <c r="NJ9" s="1">
        <v>365943.36699723947</v>
      </c>
      <c r="NK9" s="1">
        <v>1013717.6121320565</v>
      </c>
      <c r="NL9" s="1">
        <v>1235110.7160444595</v>
      </c>
      <c r="NM9" s="1">
        <v>34904944.969919495</v>
      </c>
      <c r="NN9" s="1">
        <v>597841.43416992237</v>
      </c>
      <c r="NO9" s="1">
        <v>938297.25915714493</v>
      </c>
      <c r="NP9" s="1">
        <v>1051068.1307799863</v>
      </c>
      <c r="NQ9" s="1">
        <v>1176720.980048809</v>
      </c>
      <c r="NR9" s="1">
        <v>66295.675161743027</v>
      </c>
      <c r="NS9" s="1">
        <v>560468.95882782678</v>
      </c>
      <c r="NT9" s="1">
        <v>85883234.699352011</v>
      </c>
      <c r="NU9" s="1">
        <v>9504267.1830385365</v>
      </c>
      <c r="NV9" s="1">
        <v>1599283.0127426188</v>
      </c>
      <c r="NW9" s="1">
        <v>999298.38891594578</v>
      </c>
      <c r="NX9" s="1">
        <v>1022337.8839267723</v>
      </c>
      <c r="NY9" s="1">
        <v>1130864.7061473299</v>
      </c>
      <c r="NZ9" s="1">
        <v>1401500.5512822655</v>
      </c>
      <c r="OA9" s="1">
        <v>25473929.865541544</v>
      </c>
      <c r="OB9" s="1">
        <v>3257606.2404859411</v>
      </c>
      <c r="OC9" s="1">
        <v>714476.49354773096</v>
      </c>
      <c r="OD9" s="1">
        <v>10682689.153691344</v>
      </c>
      <c r="OE9" s="1">
        <v>566855.62824560096</v>
      </c>
      <c r="OF9" s="1">
        <v>2525809.7632958558</v>
      </c>
      <c r="OG9" s="1">
        <v>1031973.9725391412</v>
      </c>
      <c r="OH9" s="1">
        <v>495158.52880890627</v>
      </c>
      <c r="OI9" s="1">
        <v>149623.1348725303</v>
      </c>
      <c r="OJ9" s="1">
        <v>37494876.144821107</v>
      </c>
      <c r="OK9" s="1">
        <v>10590529.377992041</v>
      </c>
      <c r="OL9" s="1">
        <v>31419180.377092212</v>
      </c>
      <c r="OM9" s="1">
        <v>2901313.9836392752</v>
      </c>
      <c r="ON9" s="1">
        <v>1242333.8799929228</v>
      </c>
      <c r="OO9" s="1">
        <v>152277.63287592542</v>
      </c>
      <c r="OP9" s="1">
        <v>29649538.341192406</v>
      </c>
      <c r="OQ9" s="1">
        <v>947061.26922927878</v>
      </c>
      <c r="OR9" s="1">
        <v>1299955.3178042357</v>
      </c>
      <c r="OS9" s="1">
        <v>2046435.7865195416</v>
      </c>
      <c r="OT9" s="1">
        <v>2373069.9838856198</v>
      </c>
      <c r="OU9" s="1">
        <v>13565399.008603405</v>
      </c>
      <c r="OV9" s="1">
        <v>797489.5557704923</v>
      </c>
      <c r="OW9" s="1">
        <v>269674.45561445033</v>
      </c>
      <c r="OX9" s="1">
        <v>482559.04789598548</v>
      </c>
      <c r="OY9" s="1">
        <v>74233370.175793648</v>
      </c>
      <c r="OZ9" s="1">
        <v>1021306.9858031105</v>
      </c>
      <c r="PA9" s="1">
        <v>10909119.361616494</v>
      </c>
      <c r="PB9" s="1">
        <v>2092770.77458575</v>
      </c>
      <c r="PC9" s="1">
        <v>7123291.1977914218</v>
      </c>
      <c r="PD9" s="1">
        <v>7079513.5895095384</v>
      </c>
      <c r="PE9" s="1">
        <v>1272561.4079199065</v>
      </c>
      <c r="PF9" s="1">
        <v>2382965.7674659393</v>
      </c>
      <c r="PG9" s="1">
        <v>3098281.6614277698</v>
      </c>
      <c r="PH9" s="1">
        <v>920511.02025395213</v>
      </c>
      <c r="PI9" s="1">
        <v>2768892.4426033534</v>
      </c>
      <c r="PJ9" s="1">
        <v>4787141.9176604375</v>
      </c>
      <c r="PK9" s="1">
        <v>2159199.556988134</v>
      </c>
      <c r="PL9" s="1">
        <v>17112381.612974439</v>
      </c>
      <c r="PM9" s="1">
        <v>1819061.8529817781</v>
      </c>
      <c r="PN9" s="1">
        <v>0</v>
      </c>
      <c r="PO9" s="1">
        <v>0</v>
      </c>
      <c r="PP9" s="1">
        <v>316606.23242971045</v>
      </c>
      <c r="PQ9" s="1">
        <v>147773244.02123463</v>
      </c>
      <c r="PR9" s="1">
        <v>1463062.9565594117</v>
      </c>
      <c r="PS9" s="1">
        <v>1983377.40947308</v>
      </c>
      <c r="PT9" s="1">
        <v>5140073.441024784</v>
      </c>
      <c r="PU9" s="1">
        <v>27731406.05460329</v>
      </c>
      <c r="PV9" s="1">
        <v>2434349.5490997224</v>
      </c>
      <c r="PW9" s="1">
        <v>7699432.5784091419</v>
      </c>
      <c r="PX9" s="1">
        <v>2355982.0841031475</v>
      </c>
      <c r="PY9" s="1">
        <v>6528286.2756513404</v>
      </c>
      <c r="PZ9" s="1">
        <v>2223787.6793666705</v>
      </c>
      <c r="QA9" s="1">
        <v>6779315.632565517</v>
      </c>
      <c r="QB9" s="1">
        <v>1638501.240976234</v>
      </c>
      <c r="QC9" s="1">
        <v>2059556.9629664165</v>
      </c>
      <c r="QD9" s="1">
        <v>5090811.7322940202</v>
      </c>
      <c r="QE9" s="1">
        <v>4344602.5809969539</v>
      </c>
      <c r="QF9" s="1">
        <v>4966059.9072895553</v>
      </c>
      <c r="QG9" s="1">
        <v>1906685.7761373974</v>
      </c>
      <c r="QH9" s="1">
        <v>1025797.7124253161</v>
      </c>
      <c r="QI9" s="1">
        <v>1433408.755554795</v>
      </c>
      <c r="QJ9" s="1">
        <v>11591518.111460619</v>
      </c>
      <c r="QK9" s="1">
        <v>8080481.5158397602</v>
      </c>
      <c r="QL9" s="1">
        <v>2834971.6981673925</v>
      </c>
      <c r="QM9" s="1">
        <v>0</v>
      </c>
      <c r="QN9" s="1">
        <v>0</v>
      </c>
      <c r="QO9" s="1">
        <v>0</v>
      </c>
      <c r="QP9" s="1">
        <v>0</v>
      </c>
      <c r="QQ9" s="1">
        <v>88769917.873053461</v>
      </c>
      <c r="QR9" s="1">
        <v>2497136.6298220395</v>
      </c>
      <c r="QS9" s="1">
        <v>6676960.1332321521</v>
      </c>
      <c r="QT9" s="1">
        <v>7854840.9915752197</v>
      </c>
      <c r="QU9" s="1">
        <v>2066705.8682896579</v>
      </c>
      <c r="QV9" s="1">
        <v>9249768.9708099719</v>
      </c>
      <c r="QW9" s="1">
        <v>2515775.7001809492</v>
      </c>
      <c r="QX9" s="1">
        <v>9677268.3857794646</v>
      </c>
      <c r="QY9" s="1">
        <v>10377807.360020492</v>
      </c>
      <c r="QZ9" s="1">
        <v>2634574.3765115328</v>
      </c>
      <c r="RA9" s="1">
        <v>2096435.7709501185</v>
      </c>
      <c r="RB9" s="1">
        <v>0</v>
      </c>
      <c r="RC9" s="1">
        <v>0</v>
      </c>
      <c r="RD9" s="1">
        <v>120495987.75365244</v>
      </c>
      <c r="RE9" s="1">
        <v>6364679.3166643837</v>
      </c>
      <c r="RF9" s="1">
        <v>2294194.9533729726</v>
      </c>
      <c r="RG9" s="1">
        <v>4043184.9796593823</v>
      </c>
      <c r="RH9" s="1">
        <v>2041372.5022716552</v>
      </c>
      <c r="RI9" s="1">
        <v>1709915.6539402546</v>
      </c>
      <c r="RJ9" s="1">
        <v>7380655.931327357</v>
      </c>
      <c r="RK9" s="1">
        <v>2041819.6844767537</v>
      </c>
      <c r="RL9" s="1">
        <v>1287443.8835478579</v>
      </c>
      <c r="RM9" s="1">
        <v>4785908.5534063093</v>
      </c>
      <c r="RN9" s="1">
        <v>7027789.0404384173</v>
      </c>
      <c r="RO9" s="1">
        <v>2797069.566516981</v>
      </c>
      <c r="RP9" s="1">
        <v>2675733.269145119</v>
      </c>
      <c r="RQ9" s="1">
        <v>1334432.1319557785</v>
      </c>
      <c r="RR9" s="1">
        <v>1240161.4332008534</v>
      </c>
      <c r="RS9" s="1">
        <v>4215990.3554630065</v>
      </c>
      <c r="RT9" s="1">
        <v>2032164.2199310113</v>
      </c>
      <c r="RU9" s="1">
        <v>369876.64669819368</v>
      </c>
      <c r="RV9" s="1">
        <v>0</v>
      </c>
      <c r="RW9" s="1">
        <v>0</v>
      </c>
      <c r="RX9" s="1">
        <v>54271182.398969457</v>
      </c>
      <c r="RY9" s="1">
        <v>1019944.557760357</v>
      </c>
      <c r="RZ9" s="1">
        <v>2163811.2926339507</v>
      </c>
      <c r="SA9" s="1">
        <v>1098690.3426139441</v>
      </c>
      <c r="SB9" s="1">
        <v>1029024.4702440425</v>
      </c>
      <c r="SC9" s="1">
        <v>982670.90986447118</v>
      </c>
      <c r="SD9" s="1">
        <v>2112826.2381632798</v>
      </c>
      <c r="SE9" s="1">
        <v>6298504.6818943797</v>
      </c>
      <c r="SF9" s="1">
        <v>1541249.1035848295</v>
      </c>
      <c r="SG9" s="1">
        <v>1814484.4887096167</v>
      </c>
      <c r="SH9" s="1">
        <v>1214971.3509729588</v>
      </c>
      <c r="SI9" s="1">
        <v>4208254.3711455772</v>
      </c>
      <c r="SJ9" s="1">
        <v>1656892.1015265791</v>
      </c>
      <c r="SK9" s="1">
        <v>885682.74233041063</v>
      </c>
      <c r="SL9" s="1">
        <v>38931214.710584737</v>
      </c>
      <c r="SM9" s="1">
        <v>1036381.3350433544</v>
      </c>
      <c r="SN9" s="1">
        <v>1490514.475634177</v>
      </c>
      <c r="SO9" s="1">
        <v>1843944.9953339535</v>
      </c>
      <c r="SP9" s="1">
        <v>704591.65089853446</v>
      </c>
      <c r="SQ9" s="1">
        <v>2555238.6632299824</v>
      </c>
      <c r="SR9" s="1">
        <v>2049120.6068482311</v>
      </c>
      <c r="SS9" s="1">
        <v>2759330.8220894882</v>
      </c>
      <c r="ST9" s="1">
        <v>928707.61244246853</v>
      </c>
      <c r="SU9" s="1">
        <v>951350.68915338989</v>
      </c>
      <c r="SV9" s="1">
        <v>9318259.8700601086</v>
      </c>
      <c r="SW9" s="1">
        <v>199846.4937395684</v>
      </c>
      <c r="SX9" s="1">
        <v>18722206.435822561</v>
      </c>
      <c r="SY9" s="1">
        <v>1557707.5754823254</v>
      </c>
      <c r="SZ9" s="1">
        <v>2137730.1820649719</v>
      </c>
      <c r="TA9" s="1">
        <v>6418689.7853624132</v>
      </c>
      <c r="TB9" s="1">
        <v>2125023.116366663</v>
      </c>
      <c r="TC9" s="1">
        <v>1941556.3653282896</v>
      </c>
      <c r="TD9" s="1">
        <v>1244673.9708088578</v>
      </c>
      <c r="TE9" s="1">
        <v>1794586.01626742</v>
      </c>
      <c r="TF9" s="1">
        <v>126756508.47554494</v>
      </c>
      <c r="TG9" s="1">
        <v>1039279.0747762312</v>
      </c>
      <c r="TH9" s="1">
        <v>1262492.9081818922</v>
      </c>
      <c r="TI9" s="1">
        <v>9717540.8735759296</v>
      </c>
      <c r="TJ9" s="1">
        <v>6281593.9137563258</v>
      </c>
      <c r="TK9" s="1">
        <v>2375176.2616564715</v>
      </c>
      <c r="TL9" s="1">
        <v>826721.24271825654</v>
      </c>
      <c r="TM9" s="1">
        <v>10019146.612388296</v>
      </c>
      <c r="TN9" s="1">
        <v>1367614.829748949</v>
      </c>
      <c r="TO9" s="1">
        <v>2212508.920173306</v>
      </c>
      <c r="TP9" s="1">
        <v>5853961.1312301122</v>
      </c>
      <c r="TQ9" s="1">
        <v>2066610.7770519089</v>
      </c>
      <c r="TR9" s="1">
        <v>1403195.3560028856</v>
      </c>
      <c r="TS9" s="1">
        <v>2526736.8603667687</v>
      </c>
      <c r="TT9" s="1">
        <v>641200.07954093209</v>
      </c>
      <c r="TU9" s="1">
        <v>741517.93275774806</v>
      </c>
      <c r="TV9" s="1">
        <v>18893624.701337118</v>
      </c>
      <c r="TW9" s="1">
        <v>2654287.2421114985</v>
      </c>
      <c r="TX9" s="1">
        <v>46667678.047278836</v>
      </c>
      <c r="TY9" s="1">
        <v>5563392.2073761718</v>
      </c>
      <c r="TZ9" s="1">
        <v>1198989.9062586387</v>
      </c>
      <c r="UA9" s="1">
        <v>1226496.4728402044</v>
      </c>
      <c r="UB9" s="1">
        <v>33838860.459328771</v>
      </c>
      <c r="UC9" s="1">
        <v>773853.98155903374</v>
      </c>
      <c r="UD9" s="1">
        <v>1037733.9330161071</v>
      </c>
      <c r="UE9" s="1">
        <v>531117.52661126247</v>
      </c>
      <c r="UF9" s="1">
        <v>1441487.5604493972</v>
      </c>
      <c r="UG9" s="1">
        <v>27576357.488518532</v>
      </c>
      <c r="UH9" s="1">
        <v>2569047.6538997772</v>
      </c>
      <c r="UI9" s="1">
        <v>2514431.9764044969</v>
      </c>
      <c r="UJ9" s="1">
        <v>4929921.5042218734</v>
      </c>
      <c r="UK9" s="1">
        <v>1444346.3353250478</v>
      </c>
      <c r="UL9" s="1">
        <v>2383837.0136894286</v>
      </c>
      <c r="UM9" s="1">
        <v>196518321.24688423</v>
      </c>
      <c r="UN9" s="1">
        <v>2482686.6102788551</v>
      </c>
      <c r="UO9" s="1">
        <v>2958838.0669997358</v>
      </c>
      <c r="UP9" s="1">
        <v>15509717.474756885</v>
      </c>
      <c r="UQ9" s="1">
        <v>597809.3491707769</v>
      </c>
      <c r="UR9" s="1">
        <v>1422186.3635680901</v>
      </c>
      <c r="US9" s="1">
        <v>4351968.5963477399</v>
      </c>
      <c r="UT9" s="1">
        <v>937536.9686843222</v>
      </c>
      <c r="UU9" s="1">
        <v>1037597.1751693578</v>
      </c>
      <c r="UV9" s="1">
        <v>2693637.9921459248</v>
      </c>
      <c r="UW9" s="1">
        <v>3172420.4492465137</v>
      </c>
      <c r="UX9" s="1">
        <v>3319113.7568855355</v>
      </c>
      <c r="UY9" s="1">
        <v>2747314.2771392306</v>
      </c>
      <c r="UZ9" s="1">
        <v>4011872.4499607719</v>
      </c>
      <c r="VA9" s="1">
        <v>1669748.410478214</v>
      </c>
      <c r="VB9" s="1">
        <v>1459625.433167719</v>
      </c>
      <c r="VC9" s="1">
        <v>1103396.8463812505</v>
      </c>
      <c r="VD9" s="1">
        <v>1846813.1127780438</v>
      </c>
      <c r="VE9" s="1">
        <v>6340421.7169269565</v>
      </c>
      <c r="VF9" s="1">
        <v>539225.4486424342</v>
      </c>
      <c r="VG9" s="1">
        <v>381626.13647393038</v>
      </c>
      <c r="VH9" s="1">
        <v>210219.79546417558</v>
      </c>
      <c r="VI9" s="1">
        <v>74619876.503342167</v>
      </c>
      <c r="VJ9" s="1">
        <v>2829242.5735767847</v>
      </c>
      <c r="VK9" s="1">
        <v>2558408.7069725315</v>
      </c>
      <c r="VL9" s="1">
        <v>2238050.8086481122</v>
      </c>
      <c r="VM9" s="1">
        <v>1613244.5953710107</v>
      </c>
      <c r="VN9" s="1">
        <v>4940324.990246729</v>
      </c>
      <c r="VO9" s="1">
        <v>2839321.4498259546</v>
      </c>
      <c r="VP9" s="1">
        <v>2354133.820132934</v>
      </c>
      <c r="VQ9" s="1">
        <v>667680.2542741237</v>
      </c>
      <c r="VR9" s="1">
        <v>19000882.14133507</v>
      </c>
      <c r="VS9" s="1">
        <v>1819440.6966639957</v>
      </c>
      <c r="VT9" s="1">
        <v>5424100.1007922962</v>
      </c>
      <c r="VU9" s="1">
        <v>2014437.2575005069</v>
      </c>
      <c r="VV9" s="1">
        <v>496422.78469445423</v>
      </c>
      <c r="VW9" s="1">
        <v>720824.90654304763</v>
      </c>
      <c r="VX9" s="1">
        <v>0</v>
      </c>
      <c r="VY9" s="1">
        <v>0</v>
      </c>
      <c r="VZ9" s="1">
        <v>294103298.54543763</v>
      </c>
      <c r="WA9" s="1">
        <v>5795126.2558629094</v>
      </c>
      <c r="WB9" s="1">
        <v>2265209.8070218414</v>
      </c>
      <c r="WC9" s="1">
        <v>1681465.2854475619</v>
      </c>
      <c r="WD9" s="1">
        <v>1657622.2304351369</v>
      </c>
      <c r="WE9" s="1">
        <v>2926189.7131882519</v>
      </c>
      <c r="WF9" s="1">
        <v>4698117.0628801323</v>
      </c>
      <c r="WG9" s="1">
        <v>5047324.072613419</v>
      </c>
      <c r="WH9" s="1">
        <v>3705912.5591263017</v>
      </c>
      <c r="WI9" s="1">
        <v>5318786.7680723015</v>
      </c>
      <c r="WJ9" s="1">
        <v>2290702.6195882522</v>
      </c>
      <c r="WK9" s="1">
        <v>15465364.043991543</v>
      </c>
      <c r="WL9" s="1">
        <v>3274318.7439754121</v>
      </c>
      <c r="WM9" s="1">
        <v>3911367.2699400485</v>
      </c>
      <c r="WN9" s="1">
        <v>8735469.3633042462</v>
      </c>
      <c r="WO9" s="1">
        <v>3419301.4451943897</v>
      </c>
      <c r="WP9" s="1">
        <v>1868932.9081816438</v>
      </c>
      <c r="WQ9" s="1">
        <v>3046768.6877036858</v>
      </c>
      <c r="WR9" s="1">
        <v>1285902.1492031179</v>
      </c>
      <c r="WS9" s="1">
        <v>5009971.7967361454</v>
      </c>
      <c r="WT9" s="1">
        <v>16275355.399659133</v>
      </c>
      <c r="WU9" s="1">
        <v>1187019.6247145673</v>
      </c>
      <c r="WV9" s="1">
        <v>630113.76966244692</v>
      </c>
      <c r="WW9" s="1">
        <v>1276810.6201847419</v>
      </c>
      <c r="WX9" s="1">
        <v>1013210.4610392626</v>
      </c>
      <c r="WY9" s="1">
        <v>604698.38185844501</v>
      </c>
      <c r="WZ9" s="1">
        <v>1237909.019540797</v>
      </c>
      <c r="XA9" s="1">
        <v>0</v>
      </c>
      <c r="XB9" s="1">
        <v>0</v>
      </c>
      <c r="XC9" s="1">
        <v>996828.94065211678</v>
      </c>
      <c r="XD9" s="1">
        <v>20439661.90771316</v>
      </c>
      <c r="XE9" s="1">
        <v>893659.44867492619</v>
      </c>
      <c r="XF9" s="1">
        <v>425883.94498058321</v>
      </c>
      <c r="XG9" s="1">
        <v>311634.77406995202</v>
      </c>
      <c r="XH9" s="1">
        <v>435616.2817037123</v>
      </c>
      <c r="XI9" s="1">
        <v>105916064.11527759</v>
      </c>
      <c r="XJ9" s="1">
        <v>2202538.1393068093</v>
      </c>
      <c r="XK9" s="1">
        <v>2399591.3492101594</v>
      </c>
      <c r="XL9" s="1">
        <v>43026339.82491862</v>
      </c>
      <c r="XM9" s="1">
        <v>2935840.8361111409</v>
      </c>
      <c r="XN9" s="1">
        <v>4337303.0973505676</v>
      </c>
      <c r="XO9" s="1">
        <v>8321800.395869039</v>
      </c>
      <c r="XP9" s="1">
        <v>3629791.1665612492</v>
      </c>
      <c r="XQ9" s="1">
        <v>4127421.0992226182</v>
      </c>
      <c r="XR9" s="1">
        <v>15665922.12450253</v>
      </c>
      <c r="XS9" s="1">
        <v>4807406.268556037</v>
      </c>
      <c r="XT9" s="1">
        <v>2022419.9863539743</v>
      </c>
      <c r="XU9" s="1">
        <v>2419066.6390200886</v>
      </c>
      <c r="XV9" s="1">
        <v>1955655.8896741753</v>
      </c>
      <c r="XW9" s="1">
        <v>1341999.8340686774</v>
      </c>
      <c r="XX9" s="1">
        <v>1626167.8368115267</v>
      </c>
      <c r="XY9" s="1">
        <v>1267094.1597414748</v>
      </c>
      <c r="XZ9" s="1">
        <v>1439780.5048660566</v>
      </c>
      <c r="YA9" s="1">
        <v>2085960.7628766992</v>
      </c>
      <c r="YB9" s="1">
        <v>1478358.0723124896</v>
      </c>
      <c r="YC9" s="1">
        <v>2822262.6897391663</v>
      </c>
      <c r="YD9" s="1">
        <v>1082485.2583543349</v>
      </c>
      <c r="YE9" s="1">
        <v>1227446.1693347613</v>
      </c>
      <c r="YF9" s="1">
        <v>114787986.8937642</v>
      </c>
      <c r="YG9" s="1">
        <v>2529767.2184591177</v>
      </c>
      <c r="YH9" s="1">
        <v>7067129.6997645628</v>
      </c>
      <c r="YI9" s="1">
        <v>1408445.7650260623</v>
      </c>
      <c r="YJ9" s="1">
        <v>13536044.679319831</v>
      </c>
      <c r="YK9" s="1">
        <v>4027520.0694256863</v>
      </c>
      <c r="YL9" s="1">
        <v>5634989.8444184484</v>
      </c>
      <c r="YM9" s="1">
        <v>2225589.4733973816</v>
      </c>
      <c r="YN9" s="1">
        <v>8892961.5691633094</v>
      </c>
      <c r="YO9" s="1">
        <v>6980077.0334841795</v>
      </c>
      <c r="YP9" s="1">
        <v>8227589.078546918</v>
      </c>
      <c r="YQ9" s="1">
        <v>1711630.8828203683</v>
      </c>
      <c r="YR9" s="1">
        <v>1017781.8685361529</v>
      </c>
      <c r="YS9" s="1">
        <v>1750557.2318083793</v>
      </c>
      <c r="YT9" s="1">
        <v>294256.81424131268</v>
      </c>
      <c r="YU9" s="1">
        <v>962703.43224946805</v>
      </c>
      <c r="YV9" s="1">
        <v>682045.13868908805</v>
      </c>
      <c r="YW9" s="1">
        <v>45854940.751091875</v>
      </c>
      <c r="YX9" s="1">
        <v>2072042.5290462503</v>
      </c>
      <c r="YY9" s="1">
        <v>2023754.22919669</v>
      </c>
      <c r="YZ9" s="1">
        <v>1219839.3858210058</v>
      </c>
      <c r="ZA9" s="1">
        <v>2902861.2256984673</v>
      </c>
      <c r="ZB9" s="1">
        <v>1080362.0264563898</v>
      </c>
      <c r="ZC9" s="1">
        <v>6084983.7814707095</v>
      </c>
      <c r="ZD9" s="1">
        <v>52682432.956714809</v>
      </c>
      <c r="ZE9" s="1">
        <v>1375635.6903067615</v>
      </c>
      <c r="ZF9" s="1">
        <v>2973072.113944123</v>
      </c>
      <c r="ZG9" s="1">
        <v>2873741.3143381607</v>
      </c>
      <c r="ZH9" s="1">
        <v>1059617.7436793805</v>
      </c>
      <c r="ZI9" s="1">
        <v>1731651.6718920828</v>
      </c>
      <c r="ZJ9" s="1">
        <v>1153129.9572297223</v>
      </c>
      <c r="ZK9" s="1">
        <v>934509.45862287877</v>
      </c>
      <c r="ZL9" s="1">
        <v>6076603.2344298586</v>
      </c>
      <c r="ZM9" s="1">
        <v>100501219.50648287</v>
      </c>
      <c r="ZN9" s="1">
        <v>1914540.7542823672</v>
      </c>
      <c r="ZO9" s="1">
        <v>4537125.9704336384</v>
      </c>
      <c r="ZP9" s="1">
        <v>12827336.751521667</v>
      </c>
      <c r="ZQ9" s="1">
        <v>5761863.5580786429</v>
      </c>
      <c r="ZR9" s="1">
        <v>759844.16889648465</v>
      </c>
      <c r="ZS9" s="1">
        <v>2363575.7871289928</v>
      </c>
      <c r="ZT9" s="1">
        <v>4586412.3036977947</v>
      </c>
      <c r="ZU9" s="1">
        <v>5585781.199646309</v>
      </c>
      <c r="ZV9" s="1">
        <v>13713485.170859287</v>
      </c>
      <c r="ZW9" s="1">
        <v>3048227.3615982174</v>
      </c>
      <c r="ZX9" s="1">
        <v>1105009.7855580701</v>
      </c>
      <c r="ZY9" s="1">
        <v>1416706.7596128881</v>
      </c>
      <c r="ZZ9" s="1">
        <v>1721763.7566629518</v>
      </c>
      <c r="AAA9" s="1">
        <v>1206565.7010311731</v>
      </c>
      <c r="AAB9" s="1">
        <v>1265223.3938936666</v>
      </c>
      <c r="AAC9" s="1">
        <v>1305097.758669721</v>
      </c>
      <c r="AAD9" s="1">
        <v>2614381.0776786553</v>
      </c>
      <c r="AAE9" s="1">
        <v>628552.31550218945</v>
      </c>
      <c r="AAF9" s="1">
        <v>1512529.0220381804</v>
      </c>
      <c r="AAG9" s="1">
        <v>1206274.4801746428</v>
      </c>
      <c r="AAH9" s="1">
        <v>672580.80470177403</v>
      </c>
      <c r="AAI9" s="1">
        <v>38930272.849970914</v>
      </c>
      <c r="AAJ9" s="1">
        <v>1106003.2088048924</v>
      </c>
      <c r="AAK9" s="1">
        <v>1648448.2838753602</v>
      </c>
      <c r="AAL9" s="1">
        <v>2395207.5205686903</v>
      </c>
      <c r="AAM9" s="1">
        <v>2854462.944095769</v>
      </c>
      <c r="AAN9" s="1">
        <v>3576696.030848579</v>
      </c>
      <c r="AAO9" s="1">
        <v>1052621.9653301106</v>
      </c>
      <c r="AAP9" s="1">
        <v>373517716.73814243</v>
      </c>
      <c r="AAQ9" s="1">
        <v>1761925.6199343496</v>
      </c>
      <c r="AAR9" s="1">
        <v>986617.73525215802</v>
      </c>
      <c r="AAS9" s="1">
        <v>3527588.0420745173</v>
      </c>
      <c r="AAT9" s="1">
        <v>3523007.363969781</v>
      </c>
      <c r="AAU9" s="1">
        <v>1517878.0071529509</v>
      </c>
      <c r="AAV9" s="1">
        <v>1689226.0147570197</v>
      </c>
      <c r="AAW9" s="1">
        <v>2336984.9363229177</v>
      </c>
      <c r="AAX9" s="1">
        <v>7310787.8773234878</v>
      </c>
      <c r="AAY9" s="1">
        <v>1493529.1345232879</v>
      </c>
      <c r="AAZ9" s="1">
        <v>3622059.4388993965</v>
      </c>
      <c r="ABA9" s="1">
        <v>17135931.057198178</v>
      </c>
      <c r="ABB9" s="1">
        <v>3722485.0289070411</v>
      </c>
      <c r="ABC9" s="1">
        <v>656942.8267853146</v>
      </c>
      <c r="ABD9" s="1">
        <v>2585207.6852650987</v>
      </c>
      <c r="ABE9" s="1">
        <v>831359.5991175595</v>
      </c>
      <c r="ABF9" s="1">
        <v>1127628.4322819584</v>
      </c>
      <c r="ABG9" s="1">
        <v>1562495.474396484</v>
      </c>
      <c r="ABH9" s="1">
        <v>971175.84378699644</v>
      </c>
      <c r="ABI9" s="1">
        <v>26263284.768389013</v>
      </c>
      <c r="ABJ9" s="1">
        <v>28814446.832892556</v>
      </c>
      <c r="ABK9" s="1">
        <v>839557.1568712641</v>
      </c>
      <c r="ABL9" s="1">
        <v>935920.79749701021</v>
      </c>
      <c r="ABM9" s="1">
        <v>270831.35446508939</v>
      </c>
      <c r="ABN9" s="1">
        <v>628528.2479497859</v>
      </c>
      <c r="ABO9" s="1">
        <v>362823.79294985719</v>
      </c>
      <c r="ABP9" s="1">
        <v>33696890.279474445</v>
      </c>
      <c r="ABQ9" s="1">
        <v>2312107.0879239207</v>
      </c>
      <c r="ABR9" s="1">
        <v>531398.97829942126</v>
      </c>
      <c r="ABS9" s="1">
        <v>2045825.7212430397</v>
      </c>
      <c r="ABT9" s="1">
        <v>2364333.5279854946</v>
      </c>
      <c r="ABU9" s="1">
        <v>1200379.6506172628</v>
      </c>
      <c r="ABV9" s="1">
        <v>1622525.7860746018</v>
      </c>
      <c r="ABW9" s="1">
        <v>2310782.9946248117</v>
      </c>
      <c r="ABX9" s="1">
        <v>42044.160383287228</v>
      </c>
      <c r="ABY9" s="1">
        <v>59471956.771081187</v>
      </c>
      <c r="ABZ9" s="1">
        <v>712974.62186431768</v>
      </c>
      <c r="ACA9" s="1">
        <v>3408183.1074466957</v>
      </c>
      <c r="ACB9" s="1">
        <v>2824845.432216906</v>
      </c>
      <c r="ACC9" s="1">
        <v>1134707.4009836302</v>
      </c>
      <c r="ACD9" s="1">
        <v>11219924.728598444</v>
      </c>
      <c r="ACE9" s="1">
        <v>822743.92852196214</v>
      </c>
      <c r="ACF9" s="1">
        <v>1341474.7871179618</v>
      </c>
      <c r="ACG9" s="1">
        <v>1156570.3379439851</v>
      </c>
      <c r="ACH9" s="1">
        <v>4199502.9541363195</v>
      </c>
      <c r="ACI9" s="1">
        <v>1180634.0536094706</v>
      </c>
      <c r="ACJ9" s="1">
        <v>120763830.8809824</v>
      </c>
      <c r="ACK9" s="1">
        <v>2805198.0571638998</v>
      </c>
      <c r="ACL9" s="1">
        <v>3386441.5417598067</v>
      </c>
      <c r="ACM9" s="1">
        <v>7144516.6961598406</v>
      </c>
      <c r="ACN9" s="1">
        <v>992236.07577987004</v>
      </c>
      <c r="ACO9" s="1">
        <v>6998230.2167473137</v>
      </c>
      <c r="ACP9" s="1">
        <v>5751651.8511615787</v>
      </c>
      <c r="ACQ9" s="1">
        <v>30348911.732460409</v>
      </c>
      <c r="ACR9" s="1">
        <v>33454480.335074607</v>
      </c>
      <c r="ACS9" s="1">
        <v>3396889.2615446183</v>
      </c>
      <c r="ACT9" s="1">
        <v>2604514.4678792516</v>
      </c>
      <c r="ACU9" s="1">
        <v>5035944.458038738</v>
      </c>
      <c r="ACV9" s="1">
        <v>3714993.6429900122</v>
      </c>
      <c r="ACW9" s="1">
        <v>18362223.483334947</v>
      </c>
      <c r="ACX9" s="1">
        <v>2777488.4172350834</v>
      </c>
      <c r="ACY9" s="1">
        <v>4559768.4180459799</v>
      </c>
      <c r="ACZ9" s="1">
        <v>980872.50811737811</v>
      </c>
      <c r="ADA9" s="1">
        <v>1403285.138073642</v>
      </c>
      <c r="ADB9" s="1">
        <v>2154822.9740245868</v>
      </c>
      <c r="ADC9" s="1">
        <v>0</v>
      </c>
      <c r="ADD9" s="1">
        <v>0</v>
      </c>
      <c r="ADE9" s="1">
        <v>0</v>
      </c>
      <c r="ADF9" s="1">
        <v>0</v>
      </c>
      <c r="ADG9" s="1">
        <v>26841945.279197074</v>
      </c>
      <c r="ADH9" s="1">
        <v>14445896.338155873</v>
      </c>
      <c r="ADI9" s="1">
        <v>740906.91033541167</v>
      </c>
      <c r="ADJ9" s="1">
        <v>616662.06075563014</v>
      </c>
      <c r="ADK9" s="1">
        <v>915230.63242490566</v>
      </c>
      <c r="ADL9" s="1">
        <v>0</v>
      </c>
      <c r="ADM9" s="1">
        <v>764870.06274684647</v>
      </c>
      <c r="ADN9" s="1">
        <v>1471313.4955436559</v>
      </c>
      <c r="ADO9" s="1">
        <v>681055.54603200289</v>
      </c>
      <c r="ADP9" s="1">
        <v>83088281.098927289</v>
      </c>
      <c r="ADQ9" s="1">
        <v>1657533.4556370967</v>
      </c>
      <c r="ADR9" s="1">
        <v>1346825.5636227285</v>
      </c>
      <c r="ADS9" s="1">
        <v>24991466.464613046</v>
      </c>
      <c r="ADT9" s="1">
        <v>809580.47419984092</v>
      </c>
      <c r="ADU9" s="1">
        <v>1352752.744124738</v>
      </c>
      <c r="ADV9" s="1">
        <v>1758291.6566409878</v>
      </c>
      <c r="ADW9" s="1">
        <v>806852.67510246905</v>
      </c>
      <c r="ADX9" s="1">
        <v>150559084.95944634</v>
      </c>
      <c r="ADY9" s="1">
        <v>10610523.477563905</v>
      </c>
      <c r="ADZ9" s="1">
        <v>9297625.7788180485</v>
      </c>
      <c r="AEA9" s="1">
        <v>1327193.1402733533</v>
      </c>
      <c r="AEB9" s="1">
        <v>1116767.9643949047</v>
      </c>
      <c r="AEC9" s="1">
        <v>4853919.6478263466</v>
      </c>
      <c r="AED9" s="1">
        <v>2998090.2282341942</v>
      </c>
      <c r="AEE9" s="1">
        <v>1968951.4847070561</v>
      </c>
      <c r="AEF9" s="1">
        <v>2822189.7781833983</v>
      </c>
      <c r="AEG9" s="1">
        <v>1669708.9012573306</v>
      </c>
      <c r="AEH9" s="1">
        <v>1775324.3786828085</v>
      </c>
      <c r="AEI9" s="1">
        <v>4088437.1284883977</v>
      </c>
      <c r="AEJ9" s="1">
        <v>2286468.6060115867</v>
      </c>
      <c r="AEK9" s="1">
        <v>1228598.0478949451</v>
      </c>
      <c r="AEL9" s="1">
        <v>1656867.5372051529</v>
      </c>
      <c r="AEM9" s="1">
        <v>5600682.8980812449</v>
      </c>
      <c r="AEN9" s="1">
        <v>1247709.8966887766</v>
      </c>
      <c r="AEO9" s="1">
        <v>4722571.1613310333</v>
      </c>
      <c r="AEP9" s="1">
        <v>1200937.7355241701</v>
      </c>
      <c r="AEQ9" s="1">
        <v>2580213.0551826558</v>
      </c>
      <c r="AER9" s="1">
        <v>86387597.130444005</v>
      </c>
      <c r="AES9" s="1">
        <v>5138411.1815878358</v>
      </c>
      <c r="AET9" s="1">
        <v>5091477.1088850144</v>
      </c>
      <c r="AEU9" s="1">
        <v>1676184.2711512565</v>
      </c>
      <c r="AEV9" s="1">
        <v>1962841.2979696195</v>
      </c>
      <c r="AEW9" s="1">
        <v>7052590.0094842073</v>
      </c>
      <c r="AEX9" s="1">
        <v>1330484.3553884004</v>
      </c>
      <c r="AEY9" s="1">
        <v>4457196.0213006428</v>
      </c>
      <c r="AEZ9" s="1">
        <v>4731851.0149883963</v>
      </c>
      <c r="AFA9" s="1">
        <v>1251026.6698131093</v>
      </c>
      <c r="AFB9" s="1">
        <v>74920962.523749784</v>
      </c>
      <c r="AFC9" s="1">
        <v>32124248.065173279</v>
      </c>
      <c r="AFD9" s="1">
        <v>4098359.3295600931</v>
      </c>
      <c r="AFE9" s="1">
        <v>4471746.512118699</v>
      </c>
      <c r="AFF9" s="1">
        <v>6955593.4345567254</v>
      </c>
      <c r="AFG9" s="1">
        <v>3777906.6029242957</v>
      </c>
      <c r="AFH9" s="1">
        <v>1928694.1643369345</v>
      </c>
      <c r="AFI9" s="1">
        <v>2037503.1961191297</v>
      </c>
      <c r="AFJ9" s="1">
        <v>1948536.8667436251</v>
      </c>
      <c r="AFK9" s="1">
        <v>1565230.7137288256</v>
      </c>
      <c r="AFL9" s="1">
        <v>2671098.6180474814</v>
      </c>
      <c r="AFM9" s="1">
        <v>3035540.5384683195</v>
      </c>
      <c r="AFN9" s="1">
        <v>4764177.1960448865</v>
      </c>
      <c r="AFO9" s="1">
        <v>81692472.26443398</v>
      </c>
      <c r="AFP9" s="1">
        <v>10011602.350963226</v>
      </c>
      <c r="AFQ9" s="1">
        <v>2029502.7935854909</v>
      </c>
      <c r="AFR9" s="1">
        <v>3323085.4659217489</v>
      </c>
      <c r="AFS9" s="1">
        <v>1254172.1020867128</v>
      </c>
      <c r="AFT9" s="1">
        <v>1294241.7864069489</v>
      </c>
      <c r="AFU9" s="1">
        <v>2863419.83028233</v>
      </c>
      <c r="AFV9" s="1">
        <v>2568303.047137761</v>
      </c>
      <c r="AFW9" s="1">
        <v>2353164.7024878627</v>
      </c>
      <c r="AFX9" s="1">
        <v>2418619.503715788</v>
      </c>
      <c r="AFY9" s="1">
        <v>7430729.578217742</v>
      </c>
      <c r="AFZ9" s="1">
        <v>2160800.7761022206</v>
      </c>
      <c r="AGA9" s="1">
        <v>136236553.14895377</v>
      </c>
      <c r="AGB9" s="1">
        <v>1423879.4366888395</v>
      </c>
      <c r="AGC9" s="1">
        <v>2500233.0976285855</v>
      </c>
      <c r="AGD9" s="1">
        <v>2135172.834975725</v>
      </c>
      <c r="AGE9" s="1">
        <v>9402727.0316908956</v>
      </c>
      <c r="AGF9" s="1">
        <v>3390484.0982739478</v>
      </c>
      <c r="AGG9" s="1">
        <v>3250832.6882547657</v>
      </c>
      <c r="AGH9" s="1">
        <v>946390.78225287446</v>
      </c>
      <c r="AGI9" s="1">
        <v>1591034.7541214826</v>
      </c>
      <c r="AGJ9" s="1">
        <v>2566997.0420792284</v>
      </c>
      <c r="AGK9" s="1">
        <v>1513469.6995236205</v>
      </c>
      <c r="AGL9" s="1">
        <v>115582004.33102567</v>
      </c>
      <c r="AGM9" s="1">
        <v>13999279.470460961</v>
      </c>
      <c r="AGN9" s="1">
        <v>1189919.4491509786</v>
      </c>
      <c r="AGO9" s="1">
        <v>1413813.0935532665</v>
      </c>
      <c r="AGP9" s="1">
        <v>5505124.089690404</v>
      </c>
      <c r="AGQ9" s="1">
        <v>2058873.4678884386</v>
      </c>
      <c r="AGR9" s="1">
        <v>511371.45844703872</v>
      </c>
      <c r="AGS9" s="1">
        <v>1352772.1045420035</v>
      </c>
      <c r="AGT9" s="1">
        <v>118466294.22669682</v>
      </c>
      <c r="AGU9" s="1">
        <v>99066074.499978006</v>
      </c>
      <c r="AGV9" s="1">
        <v>4112921.5483767176</v>
      </c>
      <c r="AGW9" s="1">
        <v>7120185.1855181791</v>
      </c>
      <c r="AGX9" s="1">
        <v>16406139.352385931</v>
      </c>
      <c r="AGY9" s="1">
        <v>5443276.1356566614</v>
      </c>
      <c r="AGZ9" s="1">
        <v>2882883.4411035851</v>
      </c>
      <c r="AHA9" s="1">
        <v>5818091.0658194674</v>
      </c>
      <c r="AHB9" s="1">
        <v>3252141.1995606367</v>
      </c>
      <c r="AHC9" s="1">
        <v>1729735.8460388242</v>
      </c>
      <c r="AHD9" s="1">
        <v>1982497.1436107613</v>
      </c>
      <c r="AHE9" s="1">
        <v>2941134.1438258286</v>
      </c>
      <c r="AHF9" s="1">
        <v>2725271.32405166</v>
      </c>
      <c r="AHG9" s="1">
        <v>755498.14428111957</v>
      </c>
      <c r="AHH9" s="1">
        <v>2637917.762000632</v>
      </c>
      <c r="AHI9" s="1">
        <v>1322792.6150404718</v>
      </c>
      <c r="AHJ9" s="1">
        <v>1503537.6922690293</v>
      </c>
      <c r="AHK9" s="1">
        <v>34468428.807977609</v>
      </c>
      <c r="AHL9" s="1">
        <v>3220465.9764689514</v>
      </c>
      <c r="AHM9" s="1">
        <v>2849712.1256313398</v>
      </c>
      <c r="AHN9" s="1">
        <v>2017395.2725524076</v>
      </c>
      <c r="AHO9" s="1">
        <v>5848540.6627558153</v>
      </c>
      <c r="AHP9" s="1">
        <v>2116617.3573367125</v>
      </c>
      <c r="AHQ9" s="1">
        <v>900064.08033109049</v>
      </c>
      <c r="AHR9" s="1">
        <v>10352921220.517973</v>
      </c>
    </row>
    <row r="10" spans="1:902">
      <c r="A10" s="1" t="s">
        <v>1814</v>
      </c>
      <c r="B10" s="1">
        <v>49384418.238651052</v>
      </c>
      <c r="C10" s="1">
        <v>3436531.3430032311</v>
      </c>
      <c r="D10" s="1">
        <v>368470.27326084627</v>
      </c>
      <c r="E10" s="1">
        <v>729155.96632423939</v>
      </c>
      <c r="F10" s="1">
        <v>410898.61199938128</v>
      </c>
      <c r="G10" s="1">
        <v>524684.57739367685</v>
      </c>
      <c r="H10" s="1">
        <v>264012.74642973818</v>
      </c>
      <c r="I10" s="1">
        <v>5942259.2693958571</v>
      </c>
      <c r="J10" s="1">
        <v>727015.31929103471</v>
      </c>
      <c r="K10" s="1">
        <v>356494.40842997725</v>
      </c>
      <c r="L10" s="1">
        <v>4223209.6116392333</v>
      </c>
      <c r="M10" s="1">
        <v>920702.61299092323</v>
      </c>
      <c r="N10" s="1">
        <v>1161476.994322553</v>
      </c>
      <c r="O10" s="1">
        <v>590086.42111496395</v>
      </c>
      <c r="P10" s="1">
        <v>705645.77944319532</v>
      </c>
      <c r="Q10" s="1">
        <v>181207.34561903417</v>
      </c>
      <c r="R10" s="1">
        <v>380437.8890642171</v>
      </c>
      <c r="S10" s="1">
        <v>333038.2535161894</v>
      </c>
      <c r="T10" s="1">
        <v>140672.58857530559</v>
      </c>
      <c r="U10" s="1">
        <v>620321.37844578852</v>
      </c>
      <c r="V10" s="1">
        <v>310417.35403368273</v>
      </c>
      <c r="W10" s="1">
        <v>442192.13305157056</v>
      </c>
      <c r="X10" s="1">
        <v>285341.81253520033</v>
      </c>
      <c r="Y10" s="1">
        <v>274526.66348511656</v>
      </c>
      <c r="Z10" s="1">
        <v>52947181.421911538</v>
      </c>
      <c r="AA10" s="1">
        <v>425721.30344111513</v>
      </c>
      <c r="AB10" s="1">
        <v>1288114.4882171762</v>
      </c>
      <c r="AC10" s="1">
        <v>279946.54458286613</v>
      </c>
      <c r="AD10" s="1">
        <v>1871343.0780477356</v>
      </c>
      <c r="AE10" s="1">
        <v>451930.84710472071</v>
      </c>
      <c r="AF10" s="1">
        <v>738341.85828946566</v>
      </c>
      <c r="AG10" s="1">
        <v>589448.69057267788</v>
      </c>
      <c r="AH10" s="1">
        <v>439215.92038512568</v>
      </c>
      <c r="AI10" s="1">
        <v>386561.10752235859</v>
      </c>
      <c r="AJ10" s="1">
        <v>312838.95771270659</v>
      </c>
      <c r="AK10" s="1">
        <v>388490.09348980471</v>
      </c>
      <c r="AL10" s="1">
        <v>31021.564155304211</v>
      </c>
      <c r="AM10" s="1">
        <v>795418.83943733398</v>
      </c>
      <c r="AN10" s="1">
        <v>422965.75707573735</v>
      </c>
      <c r="AO10" s="1">
        <v>294159.29247295583</v>
      </c>
      <c r="AP10" s="1">
        <v>352712.34527149389</v>
      </c>
      <c r="AQ10" s="1">
        <v>8892.8744608111538</v>
      </c>
      <c r="AR10" s="1">
        <v>28653743.472754028</v>
      </c>
      <c r="AS10" s="1">
        <v>882524.67173418461</v>
      </c>
      <c r="AT10" s="1">
        <v>883321.92046629661</v>
      </c>
      <c r="AU10" s="1">
        <v>719065.93594718934</v>
      </c>
      <c r="AV10" s="1">
        <v>537596.95263093559</v>
      </c>
      <c r="AW10" s="1">
        <v>457573.48454219673</v>
      </c>
      <c r="AX10" s="1">
        <v>576874.79302402213</v>
      </c>
      <c r="AY10" s="1">
        <v>951547.314426317</v>
      </c>
      <c r="AZ10" s="1">
        <v>7593063.075166123</v>
      </c>
      <c r="BA10" s="1">
        <v>888081.78169367474</v>
      </c>
      <c r="BB10" s="1">
        <v>764243.2546310738</v>
      </c>
      <c r="BC10" s="1">
        <v>2037990.2829639872</v>
      </c>
      <c r="BD10" s="1">
        <v>252034.38393852813</v>
      </c>
      <c r="BE10" s="1">
        <v>258969.49066475438</v>
      </c>
      <c r="BF10" s="1">
        <v>331201.51022311585</v>
      </c>
      <c r="BG10" s="1">
        <v>24575051.059557993</v>
      </c>
      <c r="BH10" s="1">
        <v>403687.20974117034</v>
      </c>
      <c r="BI10" s="1">
        <v>279181.57329253235</v>
      </c>
      <c r="BJ10" s="1">
        <v>542481.52814229717</v>
      </c>
      <c r="BK10" s="1">
        <v>723658.34195390018</v>
      </c>
      <c r="BL10" s="1">
        <v>2069398.1407676442</v>
      </c>
      <c r="BM10" s="1">
        <v>323873.02384411881</v>
      </c>
      <c r="BN10" s="1">
        <v>401027.29342668032</v>
      </c>
      <c r="BO10" s="1">
        <v>227115.16189283945</v>
      </c>
      <c r="BP10" s="1">
        <v>474381.23513201374</v>
      </c>
      <c r="BQ10" s="1">
        <v>340944.82717522018</v>
      </c>
      <c r="BR10" s="1">
        <v>320825.75077200058</v>
      </c>
      <c r="BS10" s="1">
        <v>3425042.9634782635</v>
      </c>
      <c r="BT10" s="1">
        <v>113476.0984779612</v>
      </c>
      <c r="BU10" s="1">
        <v>0</v>
      </c>
      <c r="BV10" s="1">
        <v>30210447.374396432</v>
      </c>
      <c r="BW10" s="1">
        <v>10485863.06505131</v>
      </c>
      <c r="BX10" s="1">
        <v>493316.23306278553</v>
      </c>
      <c r="BY10" s="1">
        <v>212975.95721772141</v>
      </c>
      <c r="BZ10" s="1">
        <v>603382.8469410541</v>
      </c>
      <c r="CA10" s="1">
        <v>560746.61772739619</v>
      </c>
      <c r="CB10" s="1">
        <v>730185.63711706467</v>
      </c>
      <c r="CC10" s="1">
        <v>0</v>
      </c>
      <c r="CD10" s="1">
        <v>0</v>
      </c>
      <c r="CE10" s="1">
        <v>126538379.34491588</v>
      </c>
      <c r="CF10" s="1">
        <v>3900969.4683267912</v>
      </c>
      <c r="CG10" s="1">
        <v>4968773.2787203016</v>
      </c>
      <c r="CH10" s="1">
        <v>254268.04444039855</v>
      </c>
      <c r="CI10" s="1">
        <v>342123.71078413283</v>
      </c>
      <c r="CJ10" s="1">
        <v>733994.01972026681</v>
      </c>
      <c r="CK10" s="1">
        <v>608407.5816463962</v>
      </c>
      <c r="CL10" s="1">
        <v>2620204.1401057187</v>
      </c>
      <c r="CM10" s="1">
        <v>320031.33183510177</v>
      </c>
      <c r="CN10" s="1">
        <v>1474346.0506881513</v>
      </c>
      <c r="CO10" s="1">
        <v>598254.86689090461</v>
      </c>
      <c r="CP10" s="1">
        <v>949932.82129173097</v>
      </c>
      <c r="CQ10" s="1">
        <v>553419.12004491489</v>
      </c>
      <c r="CR10" s="1">
        <v>40008846.697160706</v>
      </c>
      <c r="CS10" s="1">
        <v>667595.35690631298</v>
      </c>
      <c r="CT10" s="1">
        <v>662901.2428191402</v>
      </c>
      <c r="CU10" s="1">
        <v>757883.71729129006</v>
      </c>
      <c r="CV10" s="1">
        <v>383042.54620948207</v>
      </c>
      <c r="CW10" s="1">
        <v>861284.65124243591</v>
      </c>
      <c r="CX10" s="1">
        <v>351656.46677422518</v>
      </c>
      <c r="CY10" s="1">
        <v>88829.338486875902</v>
      </c>
      <c r="CZ10" s="1">
        <v>27913027.97686917</v>
      </c>
      <c r="DA10" s="1">
        <v>550530.28304955235</v>
      </c>
      <c r="DB10" s="1">
        <v>4495120.8007350955</v>
      </c>
      <c r="DC10" s="1">
        <v>15140104.534271004</v>
      </c>
      <c r="DD10" s="1">
        <v>1059755.8673493329</v>
      </c>
      <c r="DE10" s="1">
        <v>599397.25179028721</v>
      </c>
      <c r="DF10" s="1">
        <v>3606392.9703275408</v>
      </c>
      <c r="DG10" s="1">
        <v>263395.02310494619</v>
      </c>
      <c r="DH10" s="1">
        <v>420980.54144482635</v>
      </c>
      <c r="DI10" s="1">
        <v>964046.70686202496</v>
      </c>
      <c r="DJ10" s="1">
        <v>1843542.6505695439</v>
      </c>
      <c r="DK10" s="1">
        <v>18166187.417378519</v>
      </c>
      <c r="DL10" s="1">
        <v>24126182.700908143</v>
      </c>
      <c r="DM10" s="1">
        <v>769275.6623671836</v>
      </c>
      <c r="DN10" s="1">
        <v>467861.5206126991</v>
      </c>
      <c r="DO10" s="1">
        <v>1305587.2591075322</v>
      </c>
      <c r="DP10" s="1">
        <v>1376097.2532426249</v>
      </c>
      <c r="DQ10" s="1">
        <v>1302549.9495303349</v>
      </c>
      <c r="DR10" s="1">
        <v>962765.12354088761</v>
      </c>
      <c r="DS10" s="1">
        <v>0</v>
      </c>
      <c r="DT10" s="1">
        <v>124000207.44876078</v>
      </c>
      <c r="DU10" s="1">
        <v>543723.23580649425</v>
      </c>
      <c r="DV10" s="1">
        <v>851339.08888984646</v>
      </c>
      <c r="DW10" s="1">
        <v>749465.61968660192</v>
      </c>
      <c r="DX10" s="1">
        <v>1288435.5204896512</v>
      </c>
      <c r="DY10" s="1">
        <v>1073088.2563839296</v>
      </c>
      <c r="DZ10" s="1">
        <v>2475310.9068481661</v>
      </c>
      <c r="EA10" s="1">
        <v>738945.27993069624</v>
      </c>
      <c r="EB10" s="1">
        <v>1553836.3614689007</v>
      </c>
      <c r="EC10" s="1">
        <v>12569301.031406537</v>
      </c>
      <c r="ED10" s="1">
        <v>11985772.256111121</v>
      </c>
      <c r="EE10" s="1">
        <v>672313.98720974626</v>
      </c>
      <c r="EF10" s="1">
        <v>606541.21912126685</v>
      </c>
      <c r="EG10" s="1">
        <v>267554.29061396065</v>
      </c>
      <c r="EH10" s="1">
        <v>504468.45706363604</v>
      </c>
      <c r="EI10" s="1">
        <v>1861060.2587979704</v>
      </c>
      <c r="EJ10" s="1">
        <v>233314.13958838646</v>
      </c>
      <c r="EK10" s="1">
        <v>439162.72427323501</v>
      </c>
      <c r="EL10" s="1">
        <v>38875131.868926138</v>
      </c>
      <c r="EM10" s="1">
        <v>422327.70786969585</v>
      </c>
      <c r="EN10" s="1">
        <v>633556.04305996874</v>
      </c>
      <c r="EO10" s="1">
        <v>471488.2859222407</v>
      </c>
      <c r="EP10" s="1">
        <v>290910.00654608849</v>
      </c>
      <c r="EQ10" s="1">
        <v>273317.76537267759</v>
      </c>
      <c r="ER10" s="1">
        <v>423795.65684706066</v>
      </c>
      <c r="ES10" s="1">
        <v>282320.97884270875</v>
      </c>
      <c r="ET10" s="1">
        <v>550518.9885850487</v>
      </c>
      <c r="EU10" s="1">
        <v>26852639.671954952</v>
      </c>
      <c r="EV10" s="1">
        <v>150666.83643000457</v>
      </c>
      <c r="EW10" s="1">
        <v>460871.40737873031</v>
      </c>
      <c r="EX10" s="1">
        <v>1076062.3796175718</v>
      </c>
      <c r="EY10" s="1">
        <v>1415733.4628449285</v>
      </c>
      <c r="EZ10" s="1">
        <v>1729646.9845989544</v>
      </c>
      <c r="FA10" s="1">
        <v>1018367.0040968125</v>
      </c>
      <c r="FB10" s="1">
        <v>458179.26975813671</v>
      </c>
      <c r="FC10" s="1">
        <v>303892.40190364164</v>
      </c>
      <c r="FD10" s="1">
        <v>276014.07032170333</v>
      </c>
      <c r="FE10" s="1">
        <v>431799.78918088775</v>
      </c>
      <c r="FF10" s="1">
        <v>176527.10556601465</v>
      </c>
      <c r="FG10" s="1">
        <v>34486515.107049607</v>
      </c>
      <c r="FH10" s="1">
        <v>652237.85120744596</v>
      </c>
      <c r="FI10" s="1">
        <v>356298.63977170375</v>
      </c>
      <c r="FJ10" s="1">
        <v>362245.85178791755</v>
      </c>
      <c r="FK10" s="1">
        <v>975479.89337756485</v>
      </c>
      <c r="FL10" s="1">
        <v>309495.79711391998</v>
      </c>
      <c r="FM10" s="1">
        <v>135468.56884961031</v>
      </c>
      <c r="FN10" s="1">
        <v>0</v>
      </c>
      <c r="FO10" s="1">
        <v>112531704.51073866</v>
      </c>
      <c r="FP10" s="1">
        <v>386154.38946076803</v>
      </c>
      <c r="FQ10" s="1">
        <v>819932.09289059567</v>
      </c>
      <c r="FR10" s="1">
        <v>962342.44664907339</v>
      </c>
      <c r="FS10" s="1">
        <v>2228307.1362857148</v>
      </c>
      <c r="FT10" s="1">
        <v>1136707.598540982</v>
      </c>
      <c r="FU10" s="1">
        <v>1499051.4468362259</v>
      </c>
      <c r="FV10" s="1">
        <v>1003116.5280945458</v>
      </c>
      <c r="FW10" s="1">
        <v>634554.54777477856</v>
      </c>
      <c r="FX10" s="1">
        <v>937081.9846357099</v>
      </c>
      <c r="FY10" s="1">
        <v>1931510.9264744096</v>
      </c>
      <c r="FZ10" s="1">
        <v>689561.46098307276</v>
      </c>
      <c r="GA10" s="1">
        <v>315980.46391403431</v>
      </c>
      <c r="GB10" s="1">
        <v>0</v>
      </c>
      <c r="GC10" s="1">
        <v>45116567.351354204</v>
      </c>
      <c r="GD10" s="1">
        <v>688946.59463165922</v>
      </c>
      <c r="GE10" s="1">
        <v>383317.19729793991</v>
      </c>
      <c r="GF10" s="1">
        <v>1495103.225703829</v>
      </c>
      <c r="GG10" s="1">
        <v>653039.48682832264</v>
      </c>
      <c r="GH10" s="1">
        <v>557513.70667166158</v>
      </c>
      <c r="GI10" s="1">
        <v>447811.94272511639</v>
      </c>
      <c r="GJ10" s="1">
        <v>2684156.309545089</v>
      </c>
      <c r="GK10" s="1">
        <v>562627.52457213332</v>
      </c>
      <c r="GL10" s="1">
        <v>0</v>
      </c>
      <c r="GM10" s="1">
        <v>0</v>
      </c>
      <c r="GN10" s="1">
        <v>0</v>
      </c>
      <c r="GO10" s="1">
        <v>16151493.215700721</v>
      </c>
      <c r="GP10" s="1">
        <v>1369397.3386663666</v>
      </c>
      <c r="GQ10" s="1">
        <v>558826.41635546414</v>
      </c>
      <c r="GR10" s="1">
        <v>1654427.0512748589</v>
      </c>
      <c r="GS10" s="1">
        <v>123209.87328552637</v>
      </c>
      <c r="GT10" s="1">
        <v>546153.76446401642</v>
      </c>
      <c r="GU10" s="1">
        <v>847886.44618112687</v>
      </c>
      <c r="GV10" s="1">
        <v>294396.47534178582</v>
      </c>
      <c r="GW10" s="1">
        <v>38433320.52411034</v>
      </c>
      <c r="GX10" s="1">
        <v>200896.63974183553</v>
      </c>
      <c r="GY10" s="1">
        <v>1533600.8315820186</v>
      </c>
      <c r="GZ10" s="1">
        <v>1137709.4777951364</v>
      </c>
      <c r="HA10" s="1">
        <v>93575867.277201653</v>
      </c>
      <c r="HB10" s="1">
        <v>140027.54495933675</v>
      </c>
      <c r="HC10" s="1">
        <v>818361.62439943326</v>
      </c>
      <c r="HD10" s="1">
        <v>307897.00020681531</v>
      </c>
      <c r="HE10" s="1">
        <v>1375177.6942607614</v>
      </c>
      <c r="HF10" s="1">
        <v>79225.038418984055</v>
      </c>
      <c r="HG10" s="1">
        <v>192156.44167983124</v>
      </c>
      <c r="HH10" s="1">
        <v>45100753.904489823</v>
      </c>
      <c r="HI10" s="1">
        <v>25179.881366196132</v>
      </c>
      <c r="HJ10" s="1">
        <v>82490.376490836803</v>
      </c>
      <c r="HK10" s="1">
        <v>0</v>
      </c>
      <c r="HL10" s="1">
        <v>73410.478474909323</v>
      </c>
      <c r="HM10" s="1">
        <v>1057450.8421602184</v>
      </c>
      <c r="HN10" s="1">
        <v>34954.957944327703</v>
      </c>
      <c r="HO10" s="1">
        <v>27798.348938699131</v>
      </c>
      <c r="HP10" s="1">
        <v>83178006.403561994</v>
      </c>
      <c r="HQ10" s="1">
        <v>41421147.153300911</v>
      </c>
      <c r="HR10" s="1">
        <v>958814.76129384176</v>
      </c>
      <c r="HS10" s="1">
        <v>729246.6199848901</v>
      </c>
      <c r="HT10" s="1">
        <v>1223261.1474983636</v>
      </c>
      <c r="HU10" s="1">
        <v>343776.19838277734</v>
      </c>
      <c r="HV10" s="1">
        <v>1726423.3947310511</v>
      </c>
      <c r="HW10" s="1">
        <v>1056073.0493453064</v>
      </c>
      <c r="HX10" s="1">
        <v>554912.27442463674</v>
      </c>
      <c r="HY10" s="1">
        <v>1125417.8267323005</v>
      </c>
      <c r="HZ10" s="1">
        <v>830729.29490255401</v>
      </c>
      <c r="IA10" s="1">
        <v>1061661.002813187</v>
      </c>
      <c r="IB10" s="1">
        <v>92846.118632582205</v>
      </c>
      <c r="IC10" s="1">
        <v>1335545.4594664068</v>
      </c>
      <c r="ID10" s="1">
        <v>263664.21596534166</v>
      </c>
      <c r="IE10" s="1">
        <v>344082.13334918057</v>
      </c>
      <c r="IF10" s="1">
        <v>53574860.135225542</v>
      </c>
      <c r="IG10" s="1">
        <v>28225154.134009976</v>
      </c>
      <c r="IH10" s="1">
        <v>2534327.9648447116</v>
      </c>
      <c r="II10" s="1">
        <v>2757308.1803694624</v>
      </c>
      <c r="IJ10" s="1">
        <v>2638052.8724250845</v>
      </c>
      <c r="IK10" s="1">
        <v>374286.1248588353</v>
      </c>
      <c r="IL10" s="1">
        <v>1100747.0769118604</v>
      </c>
      <c r="IM10" s="1">
        <v>767372.36285864317</v>
      </c>
      <c r="IN10" s="1">
        <v>381190.13865841372</v>
      </c>
      <c r="IO10" s="1">
        <v>496752.40768688114</v>
      </c>
      <c r="IP10" s="1">
        <v>725475.80817544553</v>
      </c>
      <c r="IQ10" s="1">
        <v>169990106.41230038</v>
      </c>
      <c r="IR10" s="1">
        <v>42407237.533601694</v>
      </c>
      <c r="IS10" s="1">
        <v>6390237.2968434142</v>
      </c>
      <c r="IT10" s="1">
        <v>2263734.462364356</v>
      </c>
      <c r="IU10" s="1">
        <v>1653608.2838064751</v>
      </c>
      <c r="IV10" s="1">
        <v>382139.21696747001</v>
      </c>
      <c r="IW10" s="1">
        <v>1249408.776481498</v>
      </c>
      <c r="IX10" s="1">
        <v>204467.92185585675</v>
      </c>
      <c r="IY10" s="1">
        <v>686250.16716428567</v>
      </c>
      <c r="IZ10" s="1">
        <v>793536.26982906938</v>
      </c>
      <c r="JA10" s="1">
        <v>1060655.1306377973</v>
      </c>
      <c r="JB10" s="1">
        <v>1083390.2085015094</v>
      </c>
      <c r="JC10" s="1">
        <v>31087243.079524178</v>
      </c>
      <c r="JD10" s="1">
        <v>6547673.6702981703</v>
      </c>
      <c r="JE10" s="1">
        <v>476987.57318602875</v>
      </c>
      <c r="JF10" s="1">
        <v>776848.29098803678</v>
      </c>
      <c r="JG10" s="1">
        <v>518665.65863737615</v>
      </c>
      <c r="JH10" s="1">
        <v>686167.42320838431</v>
      </c>
      <c r="JI10" s="1">
        <v>38802395.451985538</v>
      </c>
      <c r="JJ10" s="1">
        <v>805811.53015969566</v>
      </c>
      <c r="JK10" s="1">
        <v>1580329.1971422208</v>
      </c>
      <c r="JL10" s="1">
        <v>1167398.6044294783</v>
      </c>
      <c r="JM10" s="1">
        <v>565026.41998392507</v>
      </c>
      <c r="JN10" s="1">
        <v>2312878.3951597754</v>
      </c>
      <c r="JO10" s="1">
        <v>489095.17427362571</v>
      </c>
      <c r="JP10" s="1">
        <v>34637327.539917037</v>
      </c>
      <c r="JQ10" s="1">
        <v>1595091.1844034726</v>
      </c>
      <c r="JR10" s="1">
        <v>644083.5283109491</v>
      </c>
      <c r="JS10" s="1">
        <v>4080590.9425985389</v>
      </c>
      <c r="JT10" s="1">
        <v>1194304.380622868</v>
      </c>
      <c r="JU10" s="1">
        <v>663508.94852003769</v>
      </c>
      <c r="JV10" s="1">
        <v>416641.86385002581</v>
      </c>
      <c r="JW10" s="1">
        <v>355068.27524448041</v>
      </c>
      <c r="JX10" s="1">
        <v>41801652.016603813</v>
      </c>
      <c r="JY10" s="1">
        <v>26754606.082284819</v>
      </c>
      <c r="JZ10" s="1">
        <v>1220737.9984162434</v>
      </c>
      <c r="KA10" s="1">
        <v>568444.91257502569</v>
      </c>
      <c r="KB10" s="1">
        <v>1015897.0956196086</v>
      </c>
      <c r="KC10" s="1">
        <v>722163.20326966047</v>
      </c>
      <c r="KD10" s="1">
        <v>3195280.7750699711</v>
      </c>
      <c r="KE10" s="1">
        <v>793134.6557556726</v>
      </c>
      <c r="KF10" s="1">
        <v>107798.94673222532</v>
      </c>
      <c r="KG10" s="1">
        <v>1043067.0086272879</v>
      </c>
      <c r="KH10" s="1">
        <v>243624.29761117633</v>
      </c>
      <c r="KI10" s="1">
        <v>710215.08796307782</v>
      </c>
      <c r="KJ10" s="1">
        <v>173320.62405523725</v>
      </c>
      <c r="KK10" s="1">
        <v>105426.94362539722</v>
      </c>
      <c r="KL10" s="1">
        <v>433480.93137217331</v>
      </c>
      <c r="KM10" s="1">
        <v>88957537.366569728</v>
      </c>
      <c r="KN10" s="1">
        <v>3747065.2487784503</v>
      </c>
      <c r="KO10" s="1">
        <v>2001715.6652272011</v>
      </c>
      <c r="KP10" s="1">
        <v>1858503.8674987527</v>
      </c>
      <c r="KQ10" s="1">
        <v>1021120.266451652</v>
      </c>
      <c r="KR10" s="1">
        <v>1941940.6617697186</v>
      </c>
      <c r="KS10" s="1">
        <v>2033959.5615962935</v>
      </c>
      <c r="KT10" s="1">
        <v>499048.90989884106</v>
      </c>
      <c r="KU10" s="1">
        <v>760283.07745181734</v>
      </c>
      <c r="KV10" s="1">
        <v>23174151.106316227</v>
      </c>
      <c r="KW10" s="1">
        <v>1018428.3493604889</v>
      </c>
      <c r="KX10" s="1">
        <v>1211302.0476510169</v>
      </c>
      <c r="KY10" s="1">
        <v>9543690.0967863407</v>
      </c>
      <c r="KZ10" s="1">
        <v>467479.15411922836</v>
      </c>
      <c r="LA10" s="1">
        <v>1447962.5374744593</v>
      </c>
      <c r="LB10" s="1">
        <v>40369747.078522786</v>
      </c>
      <c r="LC10" s="1">
        <v>2273304.0449301689</v>
      </c>
      <c r="LD10" s="1">
        <v>74097683.391004369</v>
      </c>
      <c r="LE10" s="1">
        <v>5279045.4883465162</v>
      </c>
      <c r="LF10" s="1">
        <v>35904472.910893172</v>
      </c>
      <c r="LG10" s="1">
        <v>17618122.771657471</v>
      </c>
      <c r="LH10" s="1">
        <v>1236407.6793394401</v>
      </c>
      <c r="LI10" s="1">
        <v>176514.30150537947</v>
      </c>
      <c r="LJ10" s="1">
        <v>1337743.5558547245</v>
      </c>
      <c r="LK10" s="1">
        <v>2057038.9553073572</v>
      </c>
      <c r="LL10" s="1">
        <v>758583.40099755069</v>
      </c>
      <c r="LM10" s="1">
        <v>1377534.8025841643</v>
      </c>
      <c r="LN10" s="1">
        <v>0</v>
      </c>
      <c r="LO10" s="1">
        <v>21006546.697473705</v>
      </c>
      <c r="LP10" s="1">
        <v>1234727.171997797</v>
      </c>
      <c r="LQ10" s="1">
        <v>517708.33457754384</v>
      </c>
      <c r="LR10" s="1">
        <v>96086439.053376585</v>
      </c>
      <c r="LS10" s="1">
        <v>17554218.720259748</v>
      </c>
      <c r="LT10" s="1">
        <v>72991204.183944926</v>
      </c>
      <c r="LU10" s="1">
        <v>13004148.517073549</v>
      </c>
      <c r="LV10" s="1">
        <v>1358626.4819584216</v>
      </c>
      <c r="LW10" s="1">
        <v>795405.86707995564</v>
      </c>
      <c r="LX10" s="1">
        <v>700023.67624906858</v>
      </c>
      <c r="LY10" s="1">
        <v>278397.70712355507</v>
      </c>
      <c r="LZ10" s="1">
        <v>1070695.8269642536</v>
      </c>
      <c r="MA10" s="1">
        <v>709750.26990776521</v>
      </c>
      <c r="MB10" s="1">
        <v>9159499.0373564158</v>
      </c>
      <c r="MC10" s="1">
        <v>940492.71375095891</v>
      </c>
      <c r="MD10" s="1">
        <v>91494135.332470343</v>
      </c>
      <c r="ME10" s="1">
        <v>479200.81270668062</v>
      </c>
      <c r="MF10" s="1">
        <v>360251.55243103881</v>
      </c>
      <c r="MG10" s="1">
        <v>433682.69856028719</v>
      </c>
      <c r="MH10" s="1">
        <v>492898.22454405657</v>
      </c>
      <c r="MI10" s="1">
        <v>1007910.3855772029</v>
      </c>
      <c r="MJ10" s="1">
        <v>568627.61541465449</v>
      </c>
      <c r="MK10" s="1">
        <v>470154.58337768476</v>
      </c>
      <c r="ML10" s="1">
        <v>1313012.172776015</v>
      </c>
      <c r="MM10" s="1">
        <v>247046.90832169956</v>
      </c>
      <c r="MN10" s="1">
        <v>907312.80043885822</v>
      </c>
      <c r="MO10" s="1">
        <v>236453.53805764046</v>
      </c>
      <c r="MP10" s="1">
        <v>118578433.15176025</v>
      </c>
      <c r="MQ10" s="1">
        <v>459112.15585506096</v>
      </c>
      <c r="MR10" s="1">
        <v>908024.55768012651</v>
      </c>
      <c r="MS10" s="1">
        <v>1988930.6591373747</v>
      </c>
      <c r="MT10" s="1">
        <v>1422666.2399374899</v>
      </c>
      <c r="MU10" s="1">
        <v>2119159.0462661907</v>
      </c>
      <c r="MV10" s="1">
        <v>6351344.9349555261</v>
      </c>
      <c r="MW10" s="1">
        <v>2634702.1616404476</v>
      </c>
      <c r="MX10" s="1">
        <v>2985757.7661444307</v>
      </c>
      <c r="MY10" s="1">
        <v>404558.7070852358</v>
      </c>
      <c r="MZ10" s="1">
        <v>167249.61234018463</v>
      </c>
      <c r="NA10" s="1">
        <v>143318927.51577026</v>
      </c>
      <c r="NB10" s="1">
        <v>11403058.617405318</v>
      </c>
      <c r="NC10" s="1">
        <v>2581644.7429968403</v>
      </c>
      <c r="ND10" s="1">
        <v>4922284.9821354868</v>
      </c>
      <c r="NE10" s="1">
        <v>442243.44411851407</v>
      </c>
      <c r="NF10" s="1">
        <v>6674077.0711694369</v>
      </c>
      <c r="NG10" s="1">
        <v>12108862.185622165</v>
      </c>
      <c r="NH10" s="1">
        <v>5019899.7014900343</v>
      </c>
      <c r="NI10" s="1">
        <v>173420.88801694274</v>
      </c>
      <c r="NJ10" s="1">
        <v>235778.94553774266</v>
      </c>
      <c r="NK10" s="1">
        <v>2498465.1762286639</v>
      </c>
      <c r="NL10" s="1">
        <v>599064.56029517134</v>
      </c>
      <c r="NM10" s="1">
        <v>23782305.686804447</v>
      </c>
      <c r="NN10" s="1">
        <v>242226.64665017885</v>
      </c>
      <c r="NO10" s="1">
        <v>626091.77972436941</v>
      </c>
      <c r="NP10" s="1">
        <v>258154.73105469538</v>
      </c>
      <c r="NQ10" s="1">
        <v>829762.14380644762</v>
      </c>
      <c r="NR10" s="1">
        <v>328706.0435744712</v>
      </c>
      <c r="NS10" s="1">
        <v>1929534.8525346385</v>
      </c>
      <c r="NT10" s="1">
        <v>80207971.935710728</v>
      </c>
      <c r="NU10" s="1">
        <v>33574003.54933247</v>
      </c>
      <c r="NV10" s="1">
        <v>1761610.6622352258</v>
      </c>
      <c r="NW10" s="1">
        <v>785472.39524341049</v>
      </c>
      <c r="NX10" s="1">
        <v>804302.31167355343</v>
      </c>
      <c r="NY10" s="1">
        <v>3647632.1600873484</v>
      </c>
      <c r="NZ10" s="1">
        <v>775354.21985944815</v>
      </c>
      <c r="OA10" s="1">
        <v>143324796.05859846</v>
      </c>
      <c r="OB10" s="1">
        <v>13411479.984609133</v>
      </c>
      <c r="OC10" s="1">
        <v>1965246.4436971408</v>
      </c>
      <c r="OD10" s="1">
        <v>7808321.7526175175</v>
      </c>
      <c r="OE10" s="1">
        <v>660099.1576991867</v>
      </c>
      <c r="OF10" s="1">
        <v>1484074.6112727725</v>
      </c>
      <c r="OG10" s="1">
        <v>2699449.8438154473</v>
      </c>
      <c r="OH10" s="1">
        <v>287068.309587333</v>
      </c>
      <c r="OI10" s="1">
        <v>1469280.6361897208</v>
      </c>
      <c r="OJ10" s="1">
        <v>19414509.509075783</v>
      </c>
      <c r="OK10" s="1">
        <v>4902568.3401615163</v>
      </c>
      <c r="OL10" s="1">
        <v>14371353.034543205</v>
      </c>
      <c r="OM10" s="1">
        <v>100277.2088876043</v>
      </c>
      <c r="ON10" s="1">
        <v>337725.16132922395</v>
      </c>
      <c r="OO10" s="1">
        <v>15180.249582226832</v>
      </c>
      <c r="OP10" s="1">
        <v>29732213.887702122</v>
      </c>
      <c r="OQ10" s="1">
        <v>547648.00454957003</v>
      </c>
      <c r="OR10" s="1">
        <v>506824.23445541208</v>
      </c>
      <c r="OS10" s="1">
        <v>934362.49749423086</v>
      </c>
      <c r="OT10" s="1">
        <v>1982874.5290492622</v>
      </c>
      <c r="OU10" s="1">
        <v>3823314.2052001702</v>
      </c>
      <c r="OV10" s="1">
        <v>537392.84147563076</v>
      </c>
      <c r="OW10" s="1">
        <v>359279.41534807393</v>
      </c>
      <c r="OX10" s="1">
        <v>215538.56857642045</v>
      </c>
      <c r="OY10" s="1">
        <v>40405313.163456753</v>
      </c>
      <c r="OZ10" s="1">
        <v>220436.38231391061</v>
      </c>
      <c r="PA10" s="1">
        <v>1883683.8176436869</v>
      </c>
      <c r="PB10" s="1">
        <v>408556.07694276923</v>
      </c>
      <c r="PC10" s="1">
        <v>983150.08003339334</v>
      </c>
      <c r="PD10" s="1">
        <v>3056247.6498593641</v>
      </c>
      <c r="PE10" s="1">
        <v>375880.12871935841</v>
      </c>
      <c r="PF10" s="1">
        <v>735850.07052533154</v>
      </c>
      <c r="PG10" s="1">
        <v>782044.93185178691</v>
      </c>
      <c r="PH10" s="1">
        <v>1075265.345396989</v>
      </c>
      <c r="PI10" s="1">
        <v>904562.91418665031</v>
      </c>
      <c r="PJ10" s="1">
        <v>2414948.0925953528</v>
      </c>
      <c r="PK10" s="1">
        <v>550961.33129792218</v>
      </c>
      <c r="PL10" s="1">
        <v>4019977.4049389721</v>
      </c>
      <c r="PM10" s="1">
        <v>271882.61657480011</v>
      </c>
      <c r="PN10" s="1">
        <v>0</v>
      </c>
      <c r="PO10" s="1">
        <v>0</v>
      </c>
      <c r="PP10" s="1">
        <v>122749.92561683957</v>
      </c>
      <c r="PQ10" s="1">
        <v>229988954.2612426</v>
      </c>
      <c r="PR10" s="1">
        <v>1536199.0515783695</v>
      </c>
      <c r="PS10" s="1">
        <v>1193824.5580552102</v>
      </c>
      <c r="PT10" s="1">
        <v>2898875.839699734</v>
      </c>
      <c r="PU10" s="1">
        <v>16186231.525384683</v>
      </c>
      <c r="PV10" s="1">
        <v>653078.00988703524</v>
      </c>
      <c r="PW10" s="1">
        <v>7732923.5303856432</v>
      </c>
      <c r="PX10" s="1">
        <v>1717495.9883770619</v>
      </c>
      <c r="PY10" s="1">
        <v>6082646.1296491483</v>
      </c>
      <c r="PZ10" s="1">
        <v>339898.01295704336</v>
      </c>
      <c r="QA10" s="1">
        <v>2349407.7298949515</v>
      </c>
      <c r="QB10" s="1">
        <v>544289.9914183974</v>
      </c>
      <c r="QC10" s="1">
        <v>808167.87613370828</v>
      </c>
      <c r="QD10" s="1">
        <v>700496.53040741151</v>
      </c>
      <c r="QE10" s="1">
        <v>1169601.7643771423</v>
      </c>
      <c r="QF10" s="1">
        <v>1552021.410912157</v>
      </c>
      <c r="QG10" s="1">
        <v>743855.30428260192</v>
      </c>
      <c r="QH10" s="1">
        <v>733627.76543978998</v>
      </c>
      <c r="QI10" s="1">
        <v>341650.996468417</v>
      </c>
      <c r="QJ10" s="1">
        <v>2925112.485541333</v>
      </c>
      <c r="QK10" s="1">
        <v>6599392.2803182676</v>
      </c>
      <c r="QL10" s="1">
        <v>913842.91211720626</v>
      </c>
      <c r="QM10" s="1">
        <v>0</v>
      </c>
      <c r="QN10" s="1">
        <v>0</v>
      </c>
      <c r="QO10" s="1">
        <v>0</v>
      </c>
      <c r="QP10" s="1">
        <v>0</v>
      </c>
      <c r="QQ10" s="1">
        <v>51460237.088711768</v>
      </c>
      <c r="QR10" s="1">
        <v>259912.21043067455</v>
      </c>
      <c r="QS10" s="1">
        <v>2681914.0028593489</v>
      </c>
      <c r="QT10" s="1">
        <v>1039603.192437747</v>
      </c>
      <c r="QU10" s="1">
        <v>755543.78722058865</v>
      </c>
      <c r="QV10" s="1">
        <v>2638981.7027271097</v>
      </c>
      <c r="QW10" s="1">
        <v>728925.01244750794</v>
      </c>
      <c r="QX10" s="1">
        <v>1881599.9347242734</v>
      </c>
      <c r="QY10" s="1">
        <v>2549195.2025293573</v>
      </c>
      <c r="QZ10" s="1">
        <v>520058.78228655714</v>
      </c>
      <c r="RA10" s="1">
        <v>358858.22060516017</v>
      </c>
      <c r="RB10" s="1">
        <v>0</v>
      </c>
      <c r="RC10" s="1">
        <v>0</v>
      </c>
      <c r="RD10" s="1">
        <v>74414709.283112064</v>
      </c>
      <c r="RE10" s="1">
        <v>1179866.4900816362</v>
      </c>
      <c r="RF10" s="1">
        <v>509414.21194724302</v>
      </c>
      <c r="RG10" s="1">
        <v>839913.59175798821</v>
      </c>
      <c r="RH10" s="1">
        <v>711587.84346481517</v>
      </c>
      <c r="RI10" s="1">
        <v>812522.17465344328</v>
      </c>
      <c r="RJ10" s="1">
        <v>3220140.575223662</v>
      </c>
      <c r="RK10" s="1">
        <v>484400.58001293987</v>
      </c>
      <c r="RL10" s="1">
        <v>761369.60539705341</v>
      </c>
      <c r="RM10" s="1">
        <v>1152419.8022528579</v>
      </c>
      <c r="RN10" s="1">
        <v>1652559.8804736163</v>
      </c>
      <c r="RO10" s="1">
        <v>732947.63743065146</v>
      </c>
      <c r="RP10" s="1">
        <v>57843.365566955676</v>
      </c>
      <c r="RQ10" s="1">
        <v>475427.56839910266</v>
      </c>
      <c r="RR10" s="1">
        <v>548995.7383341199</v>
      </c>
      <c r="RS10" s="1">
        <v>578061.73508704058</v>
      </c>
      <c r="RT10" s="1">
        <v>800271.43171662069</v>
      </c>
      <c r="RU10" s="1">
        <v>117967.55885962324</v>
      </c>
      <c r="RV10" s="1">
        <v>0</v>
      </c>
      <c r="RW10" s="1">
        <v>0</v>
      </c>
      <c r="RX10" s="1">
        <v>25168173.365356933</v>
      </c>
      <c r="RY10" s="1">
        <v>364171.58719100611</v>
      </c>
      <c r="RZ10" s="1">
        <v>724101.03690358473</v>
      </c>
      <c r="SA10" s="1">
        <v>580026.31102999824</v>
      </c>
      <c r="SB10" s="1">
        <v>339965.05251168169</v>
      </c>
      <c r="SC10" s="1">
        <v>359785.34958661778</v>
      </c>
      <c r="SD10" s="1">
        <v>382672.73538810847</v>
      </c>
      <c r="SE10" s="1">
        <v>1953156.1183268358</v>
      </c>
      <c r="SF10" s="1">
        <v>586419.11560069316</v>
      </c>
      <c r="SG10" s="1">
        <v>408449.2449446065</v>
      </c>
      <c r="SH10" s="1">
        <v>397637.87440760818</v>
      </c>
      <c r="SI10" s="1">
        <v>1087323.5267797462</v>
      </c>
      <c r="SJ10" s="1">
        <v>434043.55465280992</v>
      </c>
      <c r="SK10" s="1">
        <v>300265.68042573216</v>
      </c>
      <c r="SL10" s="1">
        <v>19664871.515431225</v>
      </c>
      <c r="SM10" s="1">
        <v>283024.37506244879</v>
      </c>
      <c r="SN10" s="1">
        <v>269430.59044704464</v>
      </c>
      <c r="SO10" s="1">
        <v>377031.53112724284</v>
      </c>
      <c r="SP10" s="1">
        <v>203348.16597085365</v>
      </c>
      <c r="SQ10" s="1">
        <v>495046.83828071645</v>
      </c>
      <c r="SR10" s="1">
        <v>575402.03554381267</v>
      </c>
      <c r="SS10" s="1">
        <v>839938.6738599625</v>
      </c>
      <c r="ST10" s="1">
        <v>525195.84325460251</v>
      </c>
      <c r="SU10" s="1">
        <v>347816.87577781576</v>
      </c>
      <c r="SV10" s="1">
        <v>1864819.8575128557</v>
      </c>
      <c r="SW10" s="1">
        <v>154118.3032794813</v>
      </c>
      <c r="SX10" s="1">
        <v>10682940.143565832</v>
      </c>
      <c r="SY10" s="1">
        <v>522231.22617807135</v>
      </c>
      <c r="SZ10" s="1">
        <v>1084423.1645696443</v>
      </c>
      <c r="TA10" s="1">
        <v>1438830.8394955087</v>
      </c>
      <c r="TB10" s="1">
        <v>812653.2437927362</v>
      </c>
      <c r="TC10" s="1">
        <v>772129.94982933567</v>
      </c>
      <c r="TD10" s="1">
        <v>243575.20931572738</v>
      </c>
      <c r="TE10" s="1">
        <v>445406.08517663984</v>
      </c>
      <c r="TF10" s="1">
        <v>50672064.113994546</v>
      </c>
      <c r="TG10" s="1">
        <v>650297.42344495526</v>
      </c>
      <c r="TH10" s="1">
        <v>359271.84913726791</v>
      </c>
      <c r="TI10" s="1">
        <v>1511144.443463641</v>
      </c>
      <c r="TJ10" s="1">
        <v>2260352.6101936731</v>
      </c>
      <c r="TK10" s="1">
        <v>717891.33107141871</v>
      </c>
      <c r="TL10" s="1">
        <v>244645.13029508307</v>
      </c>
      <c r="TM10" s="1">
        <v>2920600.6950732623</v>
      </c>
      <c r="TN10" s="1">
        <v>483861.49563070876</v>
      </c>
      <c r="TO10" s="1">
        <v>724000.62953099806</v>
      </c>
      <c r="TP10" s="1">
        <v>1268710.7336341229</v>
      </c>
      <c r="TQ10" s="1">
        <v>590625.98729845113</v>
      </c>
      <c r="TR10" s="1">
        <v>542905.61631800281</v>
      </c>
      <c r="TS10" s="1">
        <v>761203.36069618945</v>
      </c>
      <c r="TT10" s="1">
        <v>344989.7287087022</v>
      </c>
      <c r="TU10" s="1">
        <v>400850.74335395341</v>
      </c>
      <c r="TV10" s="1">
        <v>8557011.9230497871</v>
      </c>
      <c r="TW10" s="1">
        <v>667194.48731539352</v>
      </c>
      <c r="TX10" s="1">
        <v>26683488.932259198</v>
      </c>
      <c r="TY10" s="1">
        <v>2160671.8325965703</v>
      </c>
      <c r="TZ10" s="1">
        <v>678325.00806086382</v>
      </c>
      <c r="UA10" s="1">
        <v>416035.80126239319</v>
      </c>
      <c r="UB10" s="1">
        <v>9201809.2603357919</v>
      </c>
      <c r="UC10" s="1">
        <v>668776.83780412737</v>
      </c>
      <c r="UD10" s="1">
        <v>235772.59784592688</v>
      </c>
      <c r="UE10" s="1">
        <v>220253.13308193898</v>
      </c>
      <c r="UF10" s="1">
        <v>276387.88276879711</v>
      </c>
      <c r="UG10" s="1">
        <v>14511616.970682718</v>
      </c>
      <c r="UH10" s="1">
        <v>1322370.2985578065</v>
      </c>
      <c r="UI10" s="1">
        <v>997441.38454793871</v>
      </c>
      <c r="UJ10" s="1">
        <v>1768070.863373196</v>
      </c>
      <c r="UK10" s="1">
        <v>949885.71970566968</v>
      </c>
      <c r="UL10" s="1">
        <v>325503.2229148373</v>
      </c>
      <c r="UM10" s="1">
        <v>95799471.019844472</v>
      </c>
      <c r="UN10" s="1">
        <v>1273505.6623412154</v>
      </c>
      <c r="UO10" s="1">
        <v>565237.54430824472</v>
      </c>
      <c r="UP10" s="1">
        <v>7666347.3480688101</v>
      </c>
      <c r="UQ10" s="1">
        <v>77251.789608861902</v>
      </c>
      <c r="UR10" s="1">
        <v>583631.05795142683</v>
      </c>
      <c r="US10" s="1">
        <v>2576773.0686488119</v>
      </c>
      <c r="UT10" s="1">
        <v>255312.40903690498</v>
      </c>
      <c r="UU10" s="1">
        <v>406145.58934329357</v>
      </c>
      <c r="UV10" s="1">
        <v>575370.694505658</v>
      </c>
      <c r="UW10" s="1">
        <v>988476.84367291396</v>
      </c>
      <c r="UX10" s="1">
        <v>1962899.8361802103</v>
      </c>
      <c r="UY10" s="1">
        <v>1296980.6686687968</v>
      </c>
      <c r="UZ10" s="1">
        <v>1970553.9239178482</v>
      </c>
      <c r="VA10" s="1">
        <v>251194.29368715343</v>
      </c>
      <c r="VB10" s="1">
        <v>354380.39192924835</v>
      </c>
      <c r="VC10" s="1">
        <v>296666.62860235781</v>
      </c>
      <c r="VD10" s="1">
        <v>478487.8792543122</v>
      </c>
      <c r="VE10" s="1">
        <v>2780573.4595659347</v>
      </c>
      <c r="VF10" s="1">
        <v>148589.47108681806</v>
      </c>
      <c r="VG10" s="1">
        <v>281505.9262150008</v>
      </c>
      <c r="VH10" s="1">
        <v>149008.32551177309</v>
      </c>
      <c r="VI10" s="1">
        <v>38543858.585884474</v>
      </c>
      <c r="VJ10" s="1">
        <v>782665.2307226737</v>
      </c>
      <c r="VK10" s="1">
        <v>1189061.2029088212</v>
      </c>
      <c r="VL10" s="1">
        <v>884165.33482085261</v>
      </c>
      <c r="VM10" s="1">
        <v>2821773.17729114</v>
      </c>
      <c r="VN10" s="1">
        <v>318204.27437774924</v>
      </c>
      <c r="VO10" s="1">
        <v>1378832.3443302619</v>
      </c>
      <c r="VP10" s="1">
        <v>597147.69861545321</v>
      </c>
      <c r="VQ10" s="1">
        <v>523793.74897202424</v>
      </c>
      <c r="VR10" s="1">
        <v>5952753.9498142321</v>
      </c>
      <c r="VS10" s="1">
        <v>450810.47937771812</v>
      </c>
      <c r="VT10" s="1">
        <v>1327037.8215247141</v>
      </c>
      <c r="VU10" s="1">
        <v>802918.35052684788</v>
      </c>
      <c r="VV10" s="1">
        <v>189512.36423976949</v>
      </c>
      <c r="VW10" s="1">
        <v>851937.58582596586</v>
      </c>
      <c r="VX10" s="1">
        <v>0</v>
      </c>
      <c r="VY10" s="1">
        <v>0</v>
      </c>
      <c r="VZ10" s="1">
        <v>229118551.24911177</v>
      </c>
      <c r="WA10" s="1">
        <v>3609351.5695542893</v>
      </c>
      <c r="WB10" s="1">
        <v>965251.59702065168</v>
      </c>
      <c r="WC10" s="1">
        <v>543643.6863558878</v>
      </c>
      <c r="WD10" s="1">
        <v>614569.10510183126</v>
      </c>
      <c r="WE10" s="1">
        <v>1180863.5252697875</v>
      </c>
      <c r="WF10" s="1">
        <v>7135575.3422750384</v>
      </c>
      <c r="WG10" s="1">
        <v>3175643.1139705032</v>
      </c>
      <c r="WH10" s="1">
        <v>2218053.7942789132</v>
      </c>
      <c r="WI10" s="1">
        <v>2490776.8637912101</v>
      </c>
      <c r="WJ10" s="1">
        <v>492066.47934082203</v>
      </c>
      <c r="WK10" s="1">
        <v>5087744.2027732767</v>
      </c>
      <c r="WL10" s="1">
        <v>1053760.0383208804</v>
      </c>
      <c r="WM10" s="1">
        <v>2993605.2201455277</v>
      </c>
      <c r="WN10" s="1">
        <v>8211112.6190686747</v>
      </c>
      <c r="WO10" s="1">
        <v>883232.55986612535</v>
      </c>
      <c r="WP10" s="1">
        <v>685021.03424125339</v>
      </c>
      <c r="WQ10" s="1">
        <v>4728001.6608663779</v>
      </c>
      <c r="WR10" s="1">
        <v>1622257.9171998964</v>
      </c>
      <c r="WS10" s="1">
        <v>4508529.8534874553</v>
      </c>
      <c r="WT10" s="1">
        <v>23120251.743515916</v>
      </c>
      <c r="WU10" s="1">
        <v>1510137.6522332621</v>
      </c>
      <c r="WV10" s="1">
        <v>623919.73580563278</v>
      </c>
      <c r="WW10" s="1">
        <v>800505.30215664627</v>
      </c>
      <c r="WX10" s="1">
        <v>802952.85427228513</v>
      </c>
      <c r="WY10" s="1">
        <v>162079.31556180559</v>
      </c>
      <c r="WZ10" s="1">
        <v>398288.4129406921</v>
      </c>
      <c r="XA10" s="1">
        <v>0</v>
      </c>
      <c r="XB10" s="1">
        <v>0</v>
      </c>
      <c r="XC10" s="1">
        <v>393977.98518749134</v>
      </c>
      <c r="XD10" s="1">
        <v>16150813.592725158</v>
      </c>
      <c r="XE10" s="1">
        <v>452373.34140269429</v>
      </c>
      <c r="XF10" s="1">
        <v>42305.504126063526</v>
      </c>
      <c r="XG10" s="1">
        <v>271466.8531238577</v>
      </c>
      <c r="XH10" s="1">
        <v>149881.9546761135</v>
      </c>
      <c r="XI10" s="1">
        <v>40691530.875196084</v>
      </c>
      <c r="XJ10" s="1">
        <v>1516712.9877267324</v>
      </c>
      <c r="XK10" s="1">
        <v>777462.97083720588</v>
      </c>
      <c r="XL10" s="1">
        <v>14578996.776366523</v>
      </c>
      <c r="XM10" s="1">
        <v>1220515.335268501</v>
      </c>
      <c r="XN10" s="1">
        <v>1183781.3325303802</v>
      </c>
      <c r="XO10" s="1">
        <v>2400827.7210502294</v>
      </c>
      <c r="XP10" s="1">
        <v>902454.37451500329</v>
      </c>
      <c r="XQ10" s="1">
        <v>882411.94435927935</v>
      </c>
      <c r="XR10" s="1">
        <v>2715565.2370519033</v>
      </c>
      <c r="XS10" s="1">
        <v>2285270.8090550173</v>
      </c>
      <c r="XT10" s="1">
        <v>465076.895418589</v>
      </c>
      <c r="XU10" s="1">
        <v>488103.98411326611</v>
      </c>
      <c r="XV10" s="1">
        <v>495397.76373278059</v>
      </c>
      <c r="XW10" s="1">
        <v>554140.77079643181</v>
      </c>
      <c r="XX10" s="1">
        <v>461333.97353963414</v>
      </c>
      <c r="XY10" s="1">
        <v>426891.46873144805</v>
      </c>
      <c r="XZ10" s="1">
        <v>591784.91164982726</v>
      </c>
      <c r="YA10" s="1">
        <v>542511.51461236028</v>
      </c>
      <c r="YB10" s="1">
        <v>346010.31797016214</v>
      </c>
      <c r="YC10" s="1">
        <v>616062.64422038745</v>
      </c>
      <c r="YD10" s="1">
        <v>609398.09446274897</v>
      </c>
      <c r="YE10" s="1">
        <v>1491365.8119786393</v>
      </c>
      <c r="YF10" s="1">
        <v>47327577.462309875</v>
      </c>
      <c r="YG10" s="1">
        <v>579284.172384526</v>
      </c>
      <c r="YH10" s="1">
        <v>2269914.4995658975</v>
      </c>
      <c r="YI10" s="1">
        <v>1008638.0430147775</v>
      </c>
      <c r="YJ10" s="1">
        <v>7288042.224431742</v>
      </c>
      <c r="YK10" s="1">
        <v>1375678.5400361745</v>
      </c>
      <c r="YL10" s="1">
        <v>3230834.1873314655</v>
      </c>
      <c r="YM10" s="1">
        <v>1201752.6924555774</v>
      </c>
      <c r="YN10" s="1">
        <v>4433156.3827678077</v>
      </c>
      <c r="YO10" s="1">
        <v>2148424.9055880671</v>
      </c>
      <c r="YP10" s="1">
        <v>2286051.7994299331</v>
      </c>
      <c r="YQ10" s="1">
        <v>593864.99673364533</v>
      </c>
      <c r="YR10" s="1">
        <v>490822.86899681925</v>
      </c>
      <c r="YS10" s="1">
        <v>608416.15739729768</v>
      </c>
      <c r="YT10" s="1">
        <v>174861.29014158019</v>
      </c>
      <c r="YU10" s="1">
        <v>350468.78215585928</v>
      </c>
      <c r="YV10" s="1">
        <v>372279.9162502379</v>
      </c>
      <c r="YW10" s="1">
        <v>19403269.142898727</v>
      </c>
      <c r="YX10" s="1">
        <v>426293.66493380291</v>
      </c>
      <c r="YY10" s="1">
        <v>829698.47326413181</v>
      </c>
      <c r="YZ10" s="1">
        <v>339730.43292793003</v>
      </c>
      <c r="ZA10" s="1">
        <v>605905.81349721958</v>
      </c>
      <c r="ZB10" s="1">
        <v>706816.34766484122</v>
      </c>
      <c r="ZC10" s="1">
        <v>763969.52205559704</v>
      </c>
      <c r="ZD10" s="1">
        <v>20715828.391321063</v>
      </c>
      <c r="ZE10" s="1">
        <v>501077.4157860803</v>
      </c>
      <c r="ZF10" s="1">
        <v>420668.41057535179</v>
      </c>
      <c r="ZG10" s="1">
        <v>710155.21847731282</v>
      </c>
      <c r="ZH10" s="1">
        <v>370372.88882838673</v>
      </c>
      <c r="ZI10" s="1">
        <v>308746.57682493539</v>
      </c>
      <c r="ZJ10" s="1">
        <v>208937.56190497227</v>
      </c>
      <c r="ZK10" s="1">
        <v>306346.02400937007</v>
      </c>
      <c r="ZL10" s="1">
        <v>1467304.7941623067</v>
      </c>
      <c r="ZM10" s="1">
        <v>43012901.93625468</v>
      </c>
      <c r="ZN10" s="1">
        <v>538990.18638725148</v>
      </c>
      <c r="ZO10" s="1">
        <v>1342582.3850476218</v>
      </c>
      <c r="ZP10" s="1">
        <v>3756491.4574732785</v>
      </c>
      <c r="ZQ10" s="1">
        <v>1908006.0998968708</v>
      </c>
      <c r="ZR10" s="1">
        <v>438550.43809317099</v>
      </c>
      <c r="ZS10" s="1">
        <v>1268719.2421605571</v>
      </c>
      <c r="ZT10" s="1">
        <v>1423109.0467392064</v>
      </c>
      <c r="ZU10" s="1">
        <v>2047166.310098357</v>
      </c>
      <c r="ZV10" s="1">
        <v>2548587.5229250281</v>
      </c>
      <c r="ZW10" s="1">
        <v>507018.86640039267</v>
      </c>
      <c r="ZX10" s="1">
        <v>551335.36234720261</v>
      </c>
      <c r="ZY10" s="1">
        <v>326086.52518616209</v>
      </c>
      <c r="ZZ10" s="1">
        <v>1069701.3936284748</v>
      </c>
      <c r="AAA10" s="1">
        <v>556278.89801069803</v>
      </c>
      <c r="AAB10" s="1">
        <v>490786.67447228933</v>
      </c>
      <c r="AAC10" s="1">
        <v>388088.98079270264</v>
      </c>
      <c r="AAD10" s="1">
        <v>1076505.5835996561</v>
      </c>
      <c r="AAE10" s="1">
        <v>402531.05578454235</v>
      </c>
      <c r="AAF10" s="1">
        <v>268410.63733697223</v>
      </c>
      <c r="AAG10" s="1">
        <v>731464.12925601786</v>
      </c>
      <c r="AAH10" s="1">
        <v>162874.09304992532</v>
      </c>
      <c r="AAI10" s="1">
        <v>14808758.634909732</v>
      </c>
      <c r="AAJ10" s="1">
        <v>260192.40252938404</v>
      </c>
      <c r="AAK10" s="1">
        <v>628682.10062427446</v>
      </c>
      <c r="AAL10" s="1">
        <v>463031.14299855795</v>
      </c>
      <c r="AAM10" s="1">
        <v>526269.4024240966</v>
      </c>
      <c r="AAN10" s="1">
        <v>1278491.380726144</v>
      </c>
      <c r="AAO10" s="1">
        <v>322094.92853463633</v>
      </c>
      <c r="AAP10" s="1">
        <v>112451853.91480845</v>
      </c>
      <c r="AAQ10" s="1">
        <v>400669.02973698312</v>
      </c>
      <c r="AAR10" s="1">
        <v>489595.17010016681</v>
      </c>
      <c r="AAS10" s="1">
        <v>1091824.1678521337</v>
      </c>
      <c r="AAT10" s="1">
        <v>739422.44575118041</v>
      </c>
      <c r="AAU10" s="1">
        <v>327032.03806783416</v>
      </c>
      <c r="AAV10" s="1">
        <v>866280.35695689963</v>
      </c>
      <c r="AAW10" s="1">
        <v>1140238.5629862372</v>
      </c>
      <c r="AAX10" s="1">
        <v>1785870.4216086208</v>
      </c>
      <c r="AAY10" s="1">
        <v>402114.49442589667</v>
      </c>
      <c r="AAZ10" s="1">
        <v>806071.73639746639</v>
      </c>
      <c r="ABA10" s="1">
        <v>5950524.1974239405</v>
      </c>
      <c r="ABB10" s="1">
        <v>1769342.5739733526</v>
      </c>
      <c r="ABC10" s="1">
        <v>231208.17585771219</v>
      </c>
      <c r="ABD10" s="1">
        <v>344839.15813992365</v>
      </c>
      <c r="ABE10" s="1">
        <v>638848.46622896811</v>
      </c>
      <c r="ABF10" s="1">
        <v>387960.97285001189</v>
      </c>
      <c r="ABG10" s="1">
        <v>376822.35868012806</v>
      </c>
      <c r="ABH10" s="1">
        <v>162429.73768670615</v>
      </c>
      <c r="ABI10" s="1">
        <v>8798021.7674997505</v>
      </c>
      <c r="ABJ10" s="1">
        <v>8013007.1913727624</v>
      </c>
      <c r="ABK10" s="1">
        <v>196566.98067968761</v>
      </c>
      <c r="ABL10" s="1">
        <v>313102.17495864979</v>
      </c>
      <c r="ABM10" s="1">
        <v>248270.13501841656</v>
      </c>
      <c r="ABN10" s="1">
        <v>209480.54697302057</v>
      </c>
      <c r="ABO10" s="1">
        <v>208744.23009932507</v>
      </c>
      <c r="ABP10" s="1">
        <v>51903518.042768657</v>
      </c>
      <c r="ABQ10" s="1">
        <v>1376507.9641847885</v>
      </c>
      <c r="ABR10" s="1">
        <v>1671149.7273099518</v>
      </c>
      <c r="ABS10" s="1">
        <v>813314.30273928039</v>
      </c>
      <c r="ABT10" s="1">
        <v>1303869.1769508419</v>
      </c>
      <c r="ABU10" s="1">
        <v>751971.74281323294</v>
      </c>
      <c r="ABV10" s="1">
        <v>515911.35288697504</v>
      </c>
      <c r="ABW10" s="1">
        <v>711915.73652995401</v>
      </c>
      <c r="ABX10" s="1">
        <v>640049.05069663282</v>
      </c>
      <c r="ABY10" s="1">
        <v>30170555.677764848</v>
      </c>
      <c r="ABZ10" s="1">
        <v>1311446.0050007075</v>
      </c>
      <c r="ACA10" s="1">
        <v>1420906.6442213568</v>
      </c>
      <c r="ACB10" s="1">
        <v>920542.09243088681</v>
      </c>
      <c r="ACC10" s="1">
        <v>489876.13942373649</v>
      </c>
      <c r="ACD10" s="1">
        <v>3163256.1339709423</v>
      </c>
      <c r="ACE10" s="1">
        <v>255110.92152314199</v>
      </c>
      <c r="ACF10" s="1">
        <v>596962.53963316267</v>
      </c>
      <c r="ACG10" s="1">
        <v>248811.28228873867</v>
      </c>
      <c r="ACH10" s="1">
        <v>803637.26643985684</v>
      </c>
      <c r="ACI10" s="1">
        <v>273981.8857117006</v>
      </c>
      <c r="ACJ10" s="1">
        <v>43481233.693048052</v>
      </c>
      <c r="ACK10" s="1">
        <v>801910.21725255169</v>
      </c>
      <c r="ACL10" s="1">
        <v>688579.95795035816</v>
      </c>
      <c r="ACM10" s="1">
        <v>1010481.295343853</v>
      </c>
      <c r="ACN10" s="1">
        <v>314737.33121784264</v>
      </c>
      <c r="ACO10" s="1">
        <v>587894.36952860991</v>
      </c>
      <c r="ACP10" s="1">
        <v>959794.74078630109</v>
      </c>
      <c r="ACQ10" s="1">
        <v>3424374.287085271</v>
      </c>
      <c r="ACR10" s="1">
        <v>13622658.74139533</v>
      </c>
      <c r="ACS10" s="1">
        <v>821956.82409180608</v>
      </c>
      <c r="ACT10" s="1">
        <v>373188.21963032329</v>
      </c>
      <c r="ACU10" s="1">
        <v>1618637.3371992297</v>
      </c>
      <c r="ACV10" s="1">
        <v>812469.16463464871</v>
      </c>
      <c r="ACW10" s="1">
        <v>6218622.9981822912</v>
      </c>
      <c r="ACX10" s="1">
        <v>802431.64159688563</v>
      </c>
      <c r="ACY10" s="1">
        <v>674625.64229699445</v>
      </c>
      <c r="ACZ10" s="1">
        <v>497922.97745968227</v>
      </c>
      <c r="ADA10" s="1">
        <v>292290.07482257194</v>
      </c>
      <c r="ADB10" s="1">
        <v>248370.72821389569</v>
      </c>
      <c r="ADC10" s="1">
        <v>41377.988900734934</v>
      </c>
      <c r="ADD10" s="1">
        <v>0</v>
      </c>
      <c r="ADE10" s="1">
        <v>0</v>
      </c>
      <c r="ADF10" s="1">
        <v>0</v>
      </c>
      <c r="ADG10" s="1">
        <v>10844797.427284414</v>
      </c>
      <c r="ADH10" s="1">
        <v>12914450.229140962</v>
      </c>
      <c r="ADI10" s="1">
        <v>378474.4745123217</v>
      </c>
      <c r="ADJ10" s="1">
        <v>177590.18400993035</v>
      </c>
      <c r="ADK10" s="1">
        <v>888058.38258472655</v>
      </c>
      <c r="ADL10" s="1">
        <v>0</v>
      </c>
      <c r="ADM10" s="1">
        <v>454598.46025766869</v>
      </c>
      <c r="ADN10" s="1">
        <v>739231.81597216136</v>
      </c>
      <c r="ADO10" s="1">
        <v>753029.67667548812</v>
      </c>
      <c r="ADP10" s="1">
        <v>194792544.97850877</v>
      </c>
      <c r="ADQ10" s="1">
        <v>10162049.731061244</v>
      </c>
      <c r="ADR10" s="1">
        <v>3888974.0005765641</v>
      </c>
      <c r="ADS10" s="1">
        <v>18114730.372641187</v>
      </c>
      <c r="ADT10" s="1">
        <v>310069.49213171523</v>
      </c>
      <c r="ADU10" s="1">
        <v>413993.41207858443</v>
      </c>
      <c r="ADV10" s="1">
        <v>279077.16844508157</v>
      </c>
      <c r="ADW10" s="1">
        <v>448015.58855452266</v>
      </c>
      <c r="ADX10" s="1">
        <v>128179647.08516917</v>
      </c>
      <c r="ADY10" s="1">
        <v>26022836.846246812</v>
      </c>
      <c r="ADZ10" s="1">
        <v>6027694.4068959523</v>
      </c>
      <c r="AEA10" s="1">
        <v>1046329.4138006088</v>
      </c>
      <c r="AEB10" s="1">
        <v>2039706.9814218141</v>
      </c>
      <c r="AEC10" s="1">
        <v>1170624.497857159</v>
      </c>
      <c r="AED10" s="1">
        <v>796205.39735687233</v>
      </c>
      <c r="AEE10" s="1">
        <v>855713.46891844156</v>
      </c>
      <c r="AEF10" s="1">
        <v>986099.24638646131</v>
      </c>
      <c r="AEG10" s="1">
        <v>704836.16344449273</v>
      </c>
      <c r="AEH10" s="1">
        <v>680968.3176196299</v>
      </c>
      <c r="AEI10" s="1">
        <v>867122.46499840065</v>
      </c>
      <c r="AEJ10" s="1">
        <v>823200.95665101532</v>
      </c>
      <c r="AEK10" s="1">
        <v>392599.3578710194</v>
      </c>
      <c r="AEL10" s="1">
        <v>932018.64749998949</v>
      </c>
      <c r="AEM10" s="1">
        <v>1821628.7423983857</v>
      </c>
      <c r="AEN10" s="1">
        <v>363135.20841116441</v>
      </c>
      <c r="AEO10" s="1">
        <v>2032598.0519512047</v>
      </c>
      <c r="AEP10" s="1">
        <v>464539.53612658125</v>
      </c>
      <c r="AEQ10" s="1">
        <v>1800410.1572846598</v>
      </c>
      <c r="AER10" s="1">
        <v>51088996.633863784</v>
      </c>
      <c r="AES10" s="1">
        <v>2415634.668554238</v>
      </c>
      <c r="AET10" s="1">
        <v>1786752.069288535</v>
      </c>
      <c r="AEU10" s="1">
        <v>567331.24295817479</v>
      </c>
      <c r="AEV10" s="1">
        <v>1002884.2421679188</v>
      </c>
      <c r="AEW10" s="1">
        <v>2813160.9543818571</v>
      </c>
      <c r="AEX10" s="1">
        <v>433489.34772596572</v>
      </c>
      <c r="AEY10" s="1">
        <v>1491204.007813632</v>
      </c>
      <c r="AEZ10" s="1">
        <v>729581.32149037474</v>
      </c>
      <c r="AFA10" s="1">
        <v>525515.5258475811</v>
      </c>
      <c r="AFB10" s="1">
        <v>27384481.875798084</v>
      </c>
      <c r="AFC10" s="1">
        <v>10639569.493461099</v>
      </c>
      <c r="AFD10" s="1">
        <v>492108.71219878027</v>
      </c>
      <c r="AFE10" s="1">
        <v>1320209.4859978633</v>
      </c>
      <c r="AFF10" s="1">
        <v>1979362.1776635947</v>
      </c>
      <c r="AFG10" s="1">
        <v>789880.9097547601</v>
      </c>
      <c r="AFH10" s="1">
        <v>365180.69250162155</v>
      </c>
      <c r="AFI10" s="1">
        <v>396151.87585318513</v>
      </c>
      <c r="AFJ10" s="1">
        <v>276655.65216804406</v>
      </c>
      <c r="AFK10" s="1">
        <v>269005.77722084871</v>
      </c>
      <c r="AFL10" s="1">
        <v>291285.88209611655</v>
      </c>
      <c r="AFM10" s="1">
        <v>127662.26754115982</v>
      </c>
      <c r="AFN10" s="1">
        <v>973590.65114322875</v>
      </c>
      <c r="AFO10" s="1">
        <v>21044486.886675395</v>
      </c>
      <c r="AFP10" s="1">
        <v>1496480.1542310829</v>
      </c>
      <c r="AFQ10" s="1">
        <v>1023428.8012603787</v>
      </c>
      <c r="AFR10" s="1">
        <v>314409.04182085744</v>
      </c>
      <c r="AFS10" s="1">
        <v>235982.92416003291</v>
      </c>
      <c r="AFT10" s="1">
        <v>96332.198831174581</v>
      </c>
      <c r="AFU10" s="1">
        <v>199618.50141219102</v>
      </c>
      <c r="AFV10" s="1">
        <v>1476001.9128769725</v>
      </c>
      <c r="AFW10" s="1">
        <v>730699.58637727855</v>
      </c>
      <c r="AFX10" s="1">
        <v>543877.48698363639</v>
      </c>
      <c r="AFY10" s="1">
        <v>756634.3019474881</v>
      </c>
      <c r="AFZ10" s="1">
        <v>294793.89872749167</v>
      </c>
      <c r="AGA10" s="1">
        <v>32161892.251559321</v>
      </c>
      <c r="AGB10" s="1">
        <v>602925.2143842472</v>
      </c>
      <c r="AGC10" s="1">
        <v>373034.33891041251</v>
      </c>
      <c r="AGD10" s="1">
        <v>446628.97179241612</v>
      </c>
      <c r="AGE10" s="1">
        <v>1886161.1997125673</v>
      </c>
      <c r="AGF10" s="1">
        <v>644549.79292596434</v>
      </c>
      <c r="AGG10" s="1">
        <v>246686.76763714961</v>
      </c>
      <c r="AGH10" s="1">
        <v>388351.4497393319</v>
      </c>
      <c r="AGI10" s="1">
        <v>534828.29489943967</v>
      </c>
      <c r="AGJ10" s="1">
        <v>866626.60137468285</v>
      </c>
      <c r="AGK10" s="1">
        <v>477575.99521845212</v>
      </c>
      <c r="AGL10" s="1">
        <v>47951914.766062811</v>
      </c>
      <c r="AGM10" s="1">
        <v>4824486.3304872839</v>
      </c>
      <c r="AGN10" s="1">
        <v>531966.24473688332</v>
      </c>
      <c r="AGO10" s="1">
        <v>303012.07835125818</v>
      </c>
      <c r="AGP10" s="1">
        <v>1537350.9997761231</v>
      </c>
      <c r="AGQ10" s="1">
        <v>653197.57098632702</v>
      </c>
      <c r="AGR10" s="1">
        <v>539271.13842445519</v>
      </c>
      <c r="AGS10" s="1">
        <v>642592.86402299535</v>
      </c>
      <c r="AGT10" s="1">
        <v>140406571.10951677</v>
      </c>
      <c r="AGU10" s="1">
        <v>55580788.884291656</v>
      </c>
      <c r="AGV10" s="1">
        <v>1086663.6257586891</v>
      </c>
      <c r="AGW10" s="1">
        <v>2930808.5674657021</v>
      </c>
      <c r="AGX10" s="1">
        <v>4810695.7948896484</v>
      </c>
      <c r="AGY10" s="1">
        <v>1045345.6567631474</v>
      </c>
      <c r="AGZ10" s="1">
        <v>447155.1016600561</v>
      </c>
      <c r="AHA10" s="1">
        <v>1099234.7744119891</v>
      </c>
      <c r="AHB10" s="1">
        <v>360002.88745714311</v>
      </c>
      <c r="AHC10" s="1">
        <v>1644985.1989605359</v>
      </c>
      <c r="AHD10" s="1">
        <v>1945066.2017968001</v>
      </c>
      <c r="AHE10" s="1">
        <v>2608640.2944060406</v>
      </c>
      <c r="AHF10" s="1">
        <v>722691.77597065165</v>
      </c>
      <c r="AHG10" s="1">
        <v>734132.691544628</v>
      </c>
      <c r="AHH10" s="1">
        <v>1793896.2004916554</v>
      </c>
      <c r="AHI10" s="1">
        <v>945644.98303149478</v>
      </c>
      <c r="AHJ10" s="1">
        <v>1011094.5470178359</v>
      </c>
      <c r="AHK10" s="1">
        <v>8673502.3325174022</v>
      </c>
      <c r="AHL10" s="1">
        <v>502802.96743694431</v>
      </c>
      <c r="AHM10" s="1">
        <v>500328.65392350696</v>
      </c>
      <c r="AHN10" s="1">
        <v>579829.73284865508</v>
      </c>
      <c r="AHO10" s="1">
        <v>985653.30516009964</v>
      </c>
      <c r="AHP10" s="1">
        <v>346565.52123484534</v>
      </c>
      <c r="AHQ10" s="1">
        <v>260531.64579141367</v>
      </c>
      <c r="AHR10" s="1">
        <v>6606447317.5460634</v>
      </c>
    </row>
    <row r="11" spans="1:902">
      <c r="A11" s="1" t="s">
        <v>1812</v>
      </c>
      <c r="B11" s="1">
        <v>13963132.355292156</v>
      </c>
      <c r="C11" s="1">
        <v>2370054.2111693094</v>
      </c>
      <c r="D11" s="1">
        <v>195625.84810371627</v>
      </c>
      <c r="E11" s="1">
        <v>303269.40130572952</v>
      </c>
      <c r="F11" s="1">
        <v>422016.74716640764</v>
      </c>
      <c r="G11" s="1">
        <v>137002.51297378162</v>
      </c>
      <c r="H11" s="1">
        <v>646374.63349989976</v>
      </c>
      <c r="I11" s="1">
        <v>1642695.2623639873</v>
      </c>
      <c r="J11" s="1">
        <v>261757.47037637173</v>
      </c>
      <c r="K11" s="1">
        <v>163819.69782182359</v>
      </c>
      <c r="L11" s="1">
        <v>2924746.1708291988</v>
      </c>
      <c r="M11" s="1">
        <v>160553.05759893751</v>
      </c>
      <c r="N11" s="1">
        <v>1093412.0994885904</v>
      </c>
      <c r="O11" s="1">
        <v>350613.13655085629</v>
      </c>
      <c r="P11" s="1">
        <v>323387.61662110256</v>
      </c>
      <c r="Q11" s="1">
        <v>319855.66819144198</v>
      </c>
      <c r="R11" s="1">
        <v>200381.32880101714</v>
      </c>
      <c r="S11" s="1">
        <v>146862.13363761074</v>
      </c>
      <c r="T11" s="1">
        <v>132493.22350883178</v>
      </c>
      <c r="U11" s="1">
        <v>93131.550135582744</v>
      </c>
      <c r="V11" s="1">
        <v>83532.66400571572</v>
      </c>
      <c r="W11" s="1">
        <v>115193.07016520762</v>
      </c>
      <c r="X11" s="1">
        <v>0</v>
      </c>
      <c r="Y11" s="1">
        <v>316444.97173160111</v>
      </c>
      <c r="Z11" s="1">
        <v>22573617.111228421</v>
      </c>
      <c r="AA11" s="1">
        <v>324844.46749759576</v>
      </c>
      <c r="AB11" s="1">
        <v>1344535.6247276382</v>
      </c>
      <c r="AC11" s="1">
        <v>96378.856295572448</v>
      </c>
      <c r="AD11" s="1">
        <v>1458014.2638568047</v>
      </c>
      <c r="AE11" s="1">
        <v>169657.4758067067</v>
      </c>
      <c r="AF11" s="1">
        <v>352916.48192544578</v>
      </c>
      <c r="AG11" s="1">
        <v>178607.29912876699</v>
      </c>
      <c r="AH11" s="1">
        <v>317837.55563713651</v>
      </c>
      <c r="AI11" s="1">
        <v>304315.10776260437</v>
      </c>
      <c r="AJ11" s="1">
        <v>86916.386943189937</v>
      </c>
      <c r="AK11" s="1">
        <v>511841.31202055974</v>
      </c>
      <c r="AL11" s="1">
        <v>26351.182615890233</v>
      </c>
      <c r="AM11" s="1">
        <v>194335.23497433672</v>
      </c>
      <c r="AN11" s="1">
        <v>126681.60479326692</v>
      </c>
      <c r="AO11" s="1">
        <v>157902.21554912941</v>
      </c>
      <c r="AP11" s="1">
        <v>158393.66721375767</v>
      </c>
      <c r="AQ11" s="1">
        <v>0</v>
      </c>
      <c r="AR11" s="1">
        <v>12294391.939505713</v>
      </c>
      <c r="AS11" s="1">
        <v>271749.38905912114</v>
      </c>
      <c r="AT11" s="1">
        <v>198284.18717589366</v>
      </c>
      <c r="AU11" s="1">
        <v>563840.25007202988</v>
      </c>
      <c r="AV11" s="1">
        <v>361051.77990292199</v>
      </c>
      <c r="AW11" s="1">
        <v>187128.39304463274</v>
      </c>
      <c r="AX11" s="1">
        <v>811886.07575678616</v>
      </c>
      <c r="AY11" s="1">
        <v>385559.58874958887</v>
      </c>
      <c r="AZ11" s="1">
        <v>2688803.4254191266</v>
      </c>
      <c r="BA11" s="1">
        <v>691621.34353825974</v>
      </c>
      <c r="BB11" s="1">
        <v>114064.63245556764</v>
      </c>
      <c r="BC11" s="1">
        <v>1654793.7184333312</v>
      </c>
      <c r="BD11" s="1">
        <v>708156.39628838853</v>
      </c>
      <c r="BE11" s="1">
        <v>42342.24437241313</v>
      </c>
      <c r="BF11" s="1">
        <v>200004.73773003771</v>
      </c>
      <c r="BG11" s="1">
        <v>14948951.752568468</v>
      </c>
      <c r="BH11" s="1">
        <v>288729.10807111324</v>
      </c>
      <c r="BI11" s="1">
        <v>495478.22093651688</v>
      </c>
      <c r="BJ11" s="1">
        <v>405672.65990121657</v>
      </c>
      <c r="BK11" s="1">
        <v>545099.32507181214</v>
      </c>
      <c r="BL11" s="1">
        <v>849051.65326891292</v>
      </c>
      <c r="BM11" s="1">
        <v>293746.38139467337</v>
      </c>
      <c r="BN11" s="1">
        <v>142014.31329794097</v>
      </c>
      <c r="BO11" s="1">
        <v>257605.85320567834</v>
      </c>
      <c r="BP11" s="1">
        <v>343082.94930201152</v>
      </c>
      <c r="BQ11" s="1">
        <v>104756.12805434542</v>
      </c>
      <c r="BR11" s="1">
        <v>436599.95428978011</v>
      </c>
      <c r="BS11" s="1">
        <v>2839113.8125083791</v>
      </c>
      <c r="BT11" s="1">
        <v>103818.04196450484</v>
      </c>
      <c r="BU11" s="1">
        <v>0</v>
      </c>
      <c r="BV11" s="1">
        <v>5858719.7410830026</v>
      </c>
      <c r="BW11" s="1">
        <v>7023432.7220563237</v>
      </c>
      <c r="BX11" s="1">
        <v>231623.47977144737</v>
      </c>
      <c r="BY11" s="1">
        <v>262369.43907571223</v>
      </c>
      <c r="BZ11" s="1">
        <v>261410.59119526262</v>
      </c>
      <c r="CA11" s="1">
        <v>443738.78470506327</v>
      </c>
      <c r="CB11" s="1">
        <v>454535.29309984838</v>
      </c>
      <c r="CC11" s="1">
        <v>0</v>
      </c>
      <c r="CD11" s="1">
        <v>0</v>
      </c>
      <c r="CE11" s="1">
        <v>21382873.269953813</v>
      </c>
      <c r="CF11" s="1">
        <v>119292.51857377046</v>
      </c>
      <c r="CG11" s="1">
        <v>1698466.9640944931</v>
      </c>
      <c r="CH11" s="1">
        <v>135827.51276887936</v>
      </c>
      <c r="CI11" s="1">
        <v>189904.90126139161</v>
      </c>
      <c r="CJ11" s="1">
        <v>290939.62222729123</v>
      </c>
      <c r="CK11" s="1">
        <v>243702.04865679887</v>
      </c>
      <c r="CL11" s="1">
        <v>1155204.1011359347</v>
      </c>
      <c r="CM11" s="1">
        <v>114485.0956442203</v>
      </c>
      <c r="CN11" s="1">
        <v>440694.15532753797</v>
      </c>
      <c r="CO11" s="1">
        <v>104528.69782466484</v>
      </c>
      <c r="CP11" s="1">
        <v>215047.7321401466</v>
      </c>
      <c r="CQ11" s="1">
        <v>275790.75947116088</v>
      </c>
      <c r="CR11" s="1">
        <v>12149681.14893413</v>
      </c>
      <c r="CS11" s="1">
        <v>221366.70752824127</v>
      </c>
      <c r="CT11" s="1">
        <v>250691.26864375031</v>
      </c>
      <c r="CU11" s="1">
        <v>404306.44474640145</v>
      </c>
      <c r="CV11" s="1">
        <v>347557.0083814417</v>
      </c>
      <c r="CW11" s="1">
        <v>461881.37170669931</v>
      </c>
      <c r="CX11" s="1">
        <v>191869.17496667078</v>
      </c>
      <c r="CY11" s="1">
        <v>36825.386976695743</v>
      </c>
      <c r="CZ11" s="1">
        <v>5396237.825046815</v>
      </c>
      <c r="DA11" s="1">
        <v>155205.41994780098</v>
      </c>
      <c r="DB11" s="1">
        <v>1574892.1460734797</v>
      </c>
      <c r="DC11" s="1">
        <v>1256615.9385195854</v>
      </c>
      <c r="DD11" s="1">
        <v>317909.57100902312</v>
      </c>
      <c r="DE11" s="1">
        <v>632708.09210225253</v>
      </c>
      <c r="DF11" s="1">
        <v>338657.10352887376</v>
      </c>
      <c r="DG11" s="1">
        <v>19013.111198362272</v>
      </c>
      <c r="DH11" s="1">
        <v>245121.35071562722</v>
      </c>
      <c r="DI11" s="1">
        <v>65702.747883531236</v>
      </c>
      <c r="DJ11" s="1">
        <v>1040854.4035970131</v>
      </c>
      <c r="DK11" s="1">
        <v>4382825.0939637981</v>
      </c>
      <c r="DL11" s="1">
        <v>6290089.486440843</v>
      </c>
      <c r="DM11" s="1">
        <v>714776.01173608028</v>
      </c>
      <c r="DN11" s="1">
        <v>148288.71805013128</v>
      </c>
      <c r="DO11" s="1">
        <v>690909.33530276979</v>
      </c>
      <c r="DP11" s="1">
        <v>593892.41056061443</v>
      </c>
      <c r="DQ11" s="1">
        <v>350235.54735866899</v>
      </c>
      <c r="DR11" s="1">
        <v>374558.12944058969</v>
      </c>
      <c r="DS11" s="1">
        <v>0</v>
      </c>
      <c r="DT11" s="1">
        <v>23626707.214419194</v>
      </c>
      <c r="DU11" s="1">
        <v>141074.05517505389</v>
      </c>
      <c r="DV11" s="1">
        <v>245327.87728988309</v>
      </c>
      <c r="DW11" s="1">
        <v>268851.9430834098</v>
      </c>
      <c r="DX11" s="1">
        <v>412372.2741277733</v>
      </c>
      <c r="DY11" s="1">
        <v>232446.90302908805</v>
      </c>
      <c r="DZ11" s="1">
        <v>732753.45670523774</v>
      </c>
      <c r="EA11" s="1">
        <v>211194.81166567482</v>
      </c>
      <c r="EB11" s="1">
        <v>437324.07494002825</v>
      </c>
      <c r="EC11" s="1">
        <v>5243133.2101673577</v>
      </c>
      <c r="ED11" s="1">
        <v>3582327.7662582728</v>
      </c>
      <c r="EE11" s="1">
        <v>130882.14560841079</v>
      </c>
      <c r="EF11" s="1">
        <v>595180.92941065505</v>
      </c>
      <c r="EG11" s="1">
        <v>146889.35481295138</v>
      </c>
      <c r="EH11" s="1">
        <v>311012.58183057245</v>
      </c>
      <c r="EI11" s="1">
        <v>1756784.6076498549</v>
      </c>
      <c r="EJ11" s="1">
        <v>62481.46104311903</v>
      </c>
      <c r="EK11" s="1">
        <v>289956.52540216228</v>
      </c>
      <c r="EL11" s="1">
        <v>13617734.031886181</v>
      </c>
      <c r="EM11" s="1">
        <v>342516.73621517955</v>
      </c>
      <c r="EN11" s="1">
        <v>100752.46959889003</v>
      </c>
      <c r="EO11" s="1">
        <v>283151.66739745019</v>
      </c>
      <c r="EP11" s="1">
        <v>116870.22842273639</v>
      </c>
      <c r="EQ11" s="1">
        <v>245620.38446795879</v>
      </c>
      <c r="ER11" s="1">
        <v>279862.52705627255</v>
      </c>
      <c r="ES11" s="1">
        <v>304293.29604607017</v>
      </c>
      <c r="ET11" s="1">
        <v>138375.09443143272</v>
      </c>
      <c r="EU11" s="1">
        <v>6685761.6822464289</v>
      </c>
      <c r="EV11" s="1">
        <v>60327.105341736773</v>
      </c>
      <c r="EW11" s="1">
        <v>271755.07723165053</v>
      </c>
      <c r="EX11" s="1">
        <v>305979.34986016009</v>
      </c>
      <c r="EY11" s="1">
        <v>414765.52461500705</v>
      </c>
      <c r="EZ11" s="1">
        <v>620773.54593189247</v>
      </c>
      <c r="FA11" s="1">
        <v>470464.45253291517</v>
      </c>
      <c r="FB11" s="1">
        <v>94208.749476822399</v>
      </c>
      <c r="FC11" s="1">
        <v>215533.59616652358</v>
      </c>
      <c r="FD11" s="1">
        <v>278632.15048996278</v>
      </c>
      <c r="FE11" s="1">
        <v>293124.6344069179</v>
      </c>
      <c r="FF11" s="1">
        <v>41732.740831986288</v>
      </c>
      <c r="FG11" s="1">
        <v>4403878.8792186808</v>
      </c>
      <c r="FH11" s="1">
        <v>236064.32363694542</v>
      </c>
      <c r="FI11" s="1">
        <v>160912.82437513219</v>
      </c>
      <c r="FJ11" s="1">
        <v>197366.74213769755</v>
      </c>
      <c r="FK11" s="1">
        <v>197590.64342940683</v>
      </c>
      <c r="FL11" s="1">
        <v>245527.79264054153</v>
      </c>
      <c r="FM11" s="1">
        <v>77701.222008981305</v>
      </c>
      <c r="FN11" s="1">
        <v>0</v>
      </c>
      <c r="FO11" s="1">
        <v>15269812.638912864</v>
      </c>
      <c r="FP11" s="1">
        <v>82984.918399640374</v>
      </c>
      <c r="FQ11" s="1">
        <v>798404.36422680691</v>
      </c>
      <c r="FR11" s="1">
        <v>312332.43123480782</v>
      </c>
      <c r="FS11" s="1">
        <v>814069.51027865487</v>
      </c>
      <c r="FT11" s="1">
        <v>368367.59433193231</v>
      </c>
      <c r="FU11" s="1">
        <v>500364.03583225689</v>
      </c>
      <c r="FV11" s="1">
        <v>144248.61790833256</v>
      </c>
      <c r="FW11" s="1">
        <v>252404.31777298567</v>
      </c>
      <c r="FX11" s="1">
        <v>611447.99254118593</v>
      </c>
      <c r="FY11" s="1">
        <v>770917.66604208061</v>
      </c>
      <c r="FZ11" s="1">
        <v>402327.92458255845</v>
      </c>
      <c r="GA11" s="1">
        <v>16042.031140563491</v>
      </c>
      <c r="GB11" s="1">
        <v>0</v>
      </c>
      <c r="GC11" s="1">
        <v>8627202.6575424504</v>
      </c>
      <c r="GD11" s="1">
        <v>234938.74651633939</v>
      </c>
      <c r="GE11" s="1">
        <v>135446.07690282879</v>
      </c>
      <c r="GF11" s="1">
        <v>1215155.293257751</v>
      </c>
      <c r="GG11" s="1">
        <v>117753.93569681972</v>
      </c>
      <c r="GH11" s="1">
        <v>249828.50739267384</v>
      </c>
      <c r="GI11" s="1">
        <v>153568.51022828781</v>
      </c>
      <c r="GJ11" s="1">
        <v>2091163.5792205434</v>
      </c>
      <c r="GK11" s="1">
        <v>147085.78873345826</v>
      </c>
      <c r="GL11" s="1">
        <v>0</v>
      </c>
      <c r="GM11" s="1">
        <v>0</v>
      </c>
      <c r="GN11" s="1">
        <v>0</v>
      </c>
      <c r="GO11" s="1">
        <v>5335421.636579901</v>
      </c>
      <c r="GP11" s="1">
        <v>1081349.9932346863</v>
      </c>
      <c r="GQ11" s="1">
        <v>157562.15011241971</v>
      </c>
      <c r="GR11" s="1">
        <v>454986.32429169974</v>
      </c>
      <c r="GS11" s="1">
        <v>45328.477157135072</v>
      </c>
      <c r="GT11" s="1">
        <v>234762.94372852793</v>
      </c>
      <c r="GU11" s="1">
        <v>380851.63657818065</v>
      </c>
      <c r="GV11" s="1">
        <v>62165.979740979856</v>
      </c>
      <c r="GW11" s="1">
        <v>4571016.0931827202</v>
      </c>
      <c r="GX11" s="1">
        <v>20419.001425174505</v>
      </c>
      <c r="GY11" s="1">
        <v>433792.93127496622</v>
      </c>
      <c r="GZ11" s="1">
        <v>122758.35929224206</v>
      </c>
      <c r="HA11" s="1">
        <v>16082008.245473064</v>
      </c>
      <c r="HB11" s="1">
        <v>2346423.0684221047</v>
      </c>
      <c r="HC11" s="1">
        <v>144207.13588864851</v>
      </c>
      <c r="HD11" s="1">
        <v>455853.53041275009</v>
      </c>
      <c r="HE11" s="1">
        <v>578800.01449437719</v>
      </c>
      <c r="HF11" s="1">
        <v>42070.207924920644</v>
      </c>
      <c r="HG11" s="1">
        <v>68374.080118597252</v>
      </c>
      <c r="HH11" s="1">
        <v>2212090.6786031509</v>
      </c>
      <c r="HI11" s="1">
        <v>59105.133190769768</v>
      </c>
      <c r="HJ11" s="1">
        <v>107582.63454859953</v>
      </c>
      <c r="HK11" s="1">
        <v>0</v>
      </c>
      <c r="HL11" s="1">
        <v>14180.162027869263</v>
      </c>
      <c r="HM11" s="1">
        <v>163867.12606087042</v>
      </c>
      <c r="HN11" s="1">
        <v>0</v>
      </c>
      <c r="HO11" s="1">
        <v>0</v>
      </c>
      <c r="HP11" s="1">
        <v>10968738.343457734</v>
      </c>
      <c r="HQ11" s="1">
        <v>2758139.3405868821</v>
      </c>
      <c r="HR11" s="1">
        <v>289427.21828249464</v>
      </c>
      <c r="HS11" s="1">
        <v>292847.32729967253</v>
      </c>
      <c r="HT11" s="1">
        <v>612829.20713292167</v>
      </c>
      <c r="HU11" s="1">
        <v>235022.29688644595</v>
      </c>
      <c r="HV11" s="1">
        <v>182769.26677554564</v>
      </c>
      <c r="HW11" s="1">
        <v>59104.21704694134</v>
      </c>
      <c r="HX11" s="1">
        <v>457093.60541509866</v>
      </c>
      <c r="HY11" s="1">
        <v>174854.96139743953</v>
      </c>
      <c r="HZ11" s="1">
        <v>59075.545012698356</v>
      </c>
      <c r="IA11" s="1">
        <v>82331.15504329704</v>
      </c>
      <c r="IB11" s="1">
        <v>75324.853020140436</v>
      </c>
      <c r="IC11" s="1">
        <v>113157.36003422474</v>
      </c>
      <c r="ID11" s="1">
        <v>69323.231541935791</v>
      </c>
      <c r="IE11" s="1">
        <v>149950.50756045629</v>
      </c>
      <c r="IF11" s="1">
        <v>5726178.3680334678</v>
      </c>
      <c r="IG11" s="1">
        <v>1766273.975490635</v>
      </c>
      <c r="IH11" s="1">
        <v>99711.535177739963</v>
      </c>
      <c r="II11" s="1">
        <v>638908.19915951637</v>
      </c>
      <c r="IJ11" s="1">
        <v>1305816.8551444304</v>
      </c>
      <c r="IK11" s="1">
        <v>44795.873572353914</v>
      </c>
      <c r="IL11" s="1">
        <v>47058.35351191544</v>
      </c>
      <c r="IM11" s="1">
        <v>157682.09444117951</v>
      </c>
      <c r="IN11" s="1">
        <v>89961.142308535054</v>
      </c>
      <c r="IO11" s="1">
        <v>88348.940353569356</v>
      </c>
      <c r="IP11" s="1">
        <v>133550.18659159646</v>
      </c>
      <c r="IQ11" s="1">
        <v>15050719.897513123</v>
      </c>
      <c r="IR11" s="1">
        <v>5437510.966847185</v>
      </c>
      <c r="IS11" s="1">
        <v>253483.5483907607</v>
      </c>
      <c r="IT11" s="1">
        <v>273737.68594064936</v>
      </c>
      <c r="IU11" s="1">
        <v>112531.80802070959</v>
      </c>
      <c r="IV11" s="1">
        <v>123351.6813843064</v>
      </c>
      <c r="IW11" s="1">
        <v>182450.62539428566</v>
      </c>
      <c r="IX11" s="1">
        <v>145306.1994309263</v>
      </c>
      <c r="IY11" s="1">
        <v>158718.32399986504</v>
      </c>
      <c r="IZ11" s="1">
        <v>111841.19168470985</v>
      </c>
      <c r="JA11" s="1">
        <v>107506.71738203663</v>
      </c>
      <c r="JB11" s="1">
        <v>35584.295464330971</v>
      </c>
      <c r="JC11" s="1">
        <v>5606047.1996378973</v>
      </c>
      <c r="JD11" s="1">
        <v>2219918.180857983</v>
      </c>
      <c r="JE11" s="1">
        <v>52033.455977365382</v>
      </c>
      <c r="JF11" s="1">
        <v>117261.7103253183</v>
      </c>
      <c r="JG11" s="1">
        <v>52710.318521104506</v>
      </c>
      <c r="JH11" s="1">
        <v>236787.36450626745</v>
      </c>
      <c r="JI11" s="1">
        <v>8202052.1789604519</v>
      </c>
      <c r="JJ11" s="1">
        <v>112458.41691062618</v>
      </c>
      <c r="JK11" s="1">
        <v>486891.92309253698</v>
      </c>
      <c r="JL11" s="1">
        <v>744912.36780989741</v>
      </c>
      <c r="JM11" s="1">
        <v>912132.07096110436</v>
      </c>
      <c r="JN11" s="1">
        <v>1144035.8877694332</v>
      </c>
      <c r="JO11" s="1">
        <v>370678.58144207671</v>
      </c>
      <c r="JP11" s="1">
        <v>7666324.2045419337</v>
      </c>
      <c r="JQ11" s="1">
        <v>217078.18184531984</v>
      </c>
      <c r="JR11" s="1">
        <v>87170.086449724375</v>
      </c>
      <c r="JS11" s="1">
        <v>656932.18240504351</v>
      </c>
      <c r="JT11" s="1">
        <v>847107.82490921079</v>
      </c>
      <c r="JU11" s="1">
        <v>293148.62797186774</v>
      </c>
      <c r="JV11" s="1">
        <v>20572.219317738898</v>
      </c>
      <c r="JW11" s="1">
        <v>62948.121468436184</v>
      </c>
      <c r="JX11" s="1">
        <v>11168289.418447167</v>
      </c>
      <c r="JY11" s="1">
        <v>3388244.6777852303</v>
      </c>
      <c r="JZ11" s="1">
        <v>396734.00322075374</v>
      </c>
      <c r="KA11" s="1">
        <v>278658.15664085856</v>
      </c>
      <c r="KB11" s="1">
        <v>176360.05771913074</v>
      </c>
      <c r="KC11" s="1">
        <v>46300.301271771328</v>
      </c>
      <c r="KD11" s="1">
        <v>2131402.0495132324</v>
      </c>
      <c r="KE11" s="1">
        <v>214560.76215988433</v>
      </c>
      <c r="KF11" s="1">
        <v>46797.448236977434</v>
      </c>
      <c r="KG11" s="1">
        <v>821822.030168041</v>
      </c>
      <c r="KH11" s="1">
        <v>133589.94043389664</v>
      </c>
      <c r="KI11" s="1">
        <v>238555.93898203783</v>
      </c>
      <c r="KJ11" s="1">
        <v>168863.16229925698</v>
      </c>
      <c r="KK11" s="1">
        <v>77041.794334742444</v>
      </c>
      <c r="KL11" s="1">
        <v>164998.298192263</v>
      </c>
      <c r="KM11" s="1">
        <v>15025147.382268235</v>
      </c>
      <c r="KN11" s="1">
        <v>1516845.0063020701</v>
      </c>
      <c r="KO11" s="1">
        <v>66503.578168083084</v>
      </c>
      <c r="KP11" s="1">
        <v>314616.7517065939</v>
      </c>
      <c r="KQ11" s="1">
        <v>78708.693646399828</v>
      </c>
      <c r="KR11" s="1">
        <v>233081.76660060775</v>
      </c>
      <c r="KS11" s="1">
        <v>361441.87806363247</v>
      </c>
      <c r="KT11" s="1">
        <v>79441.288400456891</v>
      </c>
      <c r="KU11" s="1">
        <v>455612.95938125538</v>
      </c>
      <c r="KV11" s="1">
        <v>4414328.9776596846</v>
      </c>
      <c r="KW11" s="1">
        <v>41305.685477827144</v>
      </c>
      <c r="KX11" s="1">
        <v>383474.62079801504</v>
      </c>
      <c r="KY11" s="1">
        <v>953545.54449230502</v>
      </c>
      <c r="KZ11" s="1">
        <v>114604.43406915475</v>
      </c>
      <c r="LA11" s="1">
        <v>350604.80733288889</v>
      </c>
      <c r="LB11" s="1">
        <v>5991470.8709749915</v>
      </c>
      <c r="LC11" s="1">
        <v>472241.67870736931</v>
      </c>
      <c r="LD11" s="1">
        <v>20809466.689780246</v>
      </c>
      <c r="LE11" s="1">
        <v>1822869.2115509433</v>
      </c>
      <c r="LF11" s="1">
        <v>3257212.1982412655</v>
      </c>
      <c r="LG11" s="1">
        <v>2504988.3808764815</v>
      </c>
      <c r="LH11" s="1">
        <v>379987.72502430348</v>
      </c>
      <c r="LI11" s="1">
        <v>103292.08255777681</v>
      </c>
      <c r="LJ11" s="1">
        <v>112583.71828254117</v>
      </c>
      <c r="LK11" s="1">
        <v>163767.24486830624</v>
      </c>
      <c r="LL11" s="1">
        <v>267292.23283368081</v>
      </c>
      <c r="LM11" s="1">
        <v>317801.00148658402</v>
      </c>
      <c r="LN11" s="1">
        <v>30047.199359873768</v>
      </c>
      <c r="LO11" s="1">
        <v>3958992.4797281274</v>
      </c>
      <c r="LP11" s="1">
        <v>878495.03863377869</v>
      </c>
      <c r="LQ11" s="1">
        <v>116741.32844857268</v>
      </c>
      <c r="LR11" s="1">
        <v>15723895.235466165</v>
      </c>
      <c r="LS11" s="1">
        <v>2993244.0077524856</v>
      </c>
      <c r="LT11" s="1">
        <v>19137313.788063589</v>
      </c>
      <c r="LU11" s="1">
        <v>3156025.0146997208</v>
      </c>
      <c r="LV11" s="1">
        <v>1297096.7247050735</v>
      </c>
      <c r="LW11" s="1">
        <v>497883.87341542379</v>
      </c>
      <c r="LX11" s="1">
        <v>962019.60186332837</v>
      </c>
      <c r="LY11" s="1">
        <v>418833.34029100096</v>
      </c>
      <c r="LZ11" s="1">
        <v>507729.91508249257</v>
      </c>
      <c r="MA11" s="1">
        <v>734438.05001031142</v>
      </c>
      <c r="MB11" s="1">
        <v>843233.3240965486</v>
      </c>
      <c r="MC11" s="1">
        <v>456500.5436489936</v>
      </c>
      <c r="MD11" s="1">
        <v>15394044.666320384</v>
      </c>
      <c r="ME11" s="1">
        <v>298603.34693080984</v>
      </c>
      <c r="MF11" s="1">
        <v>197826.32391550235</v>
      </c>
      <c r="MG11" s="1">
        <v>120106.1178020653</v>
      </c>
      <c r="MH11" s="1">
        <v>112928.09028778075</v>
      </c>
      <c r="MI11" s="1">
        <v>234226.89169903059</v>
      </c>
      <c r="MJ11" s="1">
        <v>39012.328418558602</v>
      </c>
      <c r="MK11" s="1">
        <v>178781.85245681845</v>
      </c>
      <c r="ML11" s="1">
        <v>410073.44855763257</v>
      </c>
      <c r="MM11" s="1">
        <v>174571.53695591076</v>
      </c>
      <c r="MN11" s="1">
        <v>176197.25070859591</v>
      </c>
      <c r="MO11" s="1">
        <v>106760.45477029616</v>
      </c>
      <c r="MP11" s="1">
        <v>7288784.6272282843</v>
      </c>
      <c r="MQ11" s="1">
        <v>24907.238058612991</v>
      </c>
      <c r="MR11" s="1">
        <v>1203946.5371797928</v>
      </c>
      <c r="MS11" s="1">
        <v>497169.22533794231</v>
      </c>
      <c r="MT11" s="1">
        <v>467042.51906983199</v>
      </c>
      <c r="MU11" s="1">
        <v>683266.8299862548</v>
      </c>
      <c r="MV11" s="1">
        <v>824145.91843097995</v>
      </c>
      <c r="MW11" s="1">
        <v>1366273.5502014505</v>
      </c>
      <c r="MX11" s="1">
        <v>286520.48613491456</v>
      </c>
      <c r="MY11" s="1">
        <v>33940.275053959187</v>
      </c>
      <c r="MZ11" s="1">
        <v>12775.984796585413</v>
      </c>
      <c r="NA11" s="1">
        <v>16239944.701036675</v>
      </c>
      <c r="NB11" s="1">
        <v>449099.96097578504</v>
      </c>
      <c r="NC11" s="1">
        <v>104446.74618180416</v>
      </c>
      <c r="ND11" s="1">
        <v>1980904.6590708699</v>
      </c>
      <c r="NE11" s="1">
        <v>59273.086122563902</v>
      </c>
      <c r="NF11" s="1">
        <v>364851.06807845313</v>
      </c>
      <c r="NG11" s="1">
        <v>2504013.2227153066</v>
      </c>
      <c r="NH11" s="1">
        <v>163494.52195589722</v>
      </c>
      <c r="NI11" s="1">
        <v>65102.952176054343</v>
      </c>
      <c r="NJ11" s="1">
        <v>4975.633469043968</v>
      </c>
      <c r="NK11" s="1">
        <v>196464.68039694312</v>
      </c>
      <c r="NL11" s="1">
        <v>59897.221189259362</v>
      </c>
      <c r="NM11" s="1">
        <v>4695958.1997388378</v>
      </c>
      <c r="NN11" s="1">
        <v>93298.209249210675</v>
      </c>
      <c r="NO11" s="1">
        <v>199565.99906730061</v>
      </c>
      <c r="NP11" s="1">
        <v>144986.14010906895</v>
      </c>
      <c r="NQ11" s="1">
        <v>223879.3184959135</v>
      </c>
      <c r="NR11" s="1">
        <v>0</v>
      </c>
      <c r="NS11" s="1">
        <v>2151.977759870862</v>
      </c>
      <c r="NT11" s="1">
        <v>7218194.3830485344</v>
      </c>
      <c r="NU11" s="1">
        <v>672155.42936807591</v>
      </c>
      <c r="NV11" s="1">
        <v>244898.15568680019</v>
      </c>
      <c r="NW11" s="1">
        <v>46491.39440102451</v>
      </c>
      <c r="NX11" s="1">
        <v>140782.18798632768</v>
      </c>
      <c r="NY11" s="1">
        <v>85884.674273504046</v>
      </c>
      <c r="NZ11" s="1">
        <v>90677.439323543411</v>
      </c>
      <c r="OA11" s="1">
        <v>3854682.929592961</v>
      </c>
      <c r="OB11" s="1">
        <v>721371.26871338952</v>
      </c>
      <c r="OC11" s="1">
        <v>312043.94507375691</v>
      </c>
      <c r="OD11" s="1">
        <v>1251527.726071958</v>
      </c>
      <c r="OE11" s="1">
        <v>171739.3343877299</v>
      </c>
      <c r="OF11" s="1">
        <v>339763.33019219496</v>
      </c>
      <c r="OG11" s="1">
        <v>43408.777859955859</v>
      </c>
      <c r="OH11" s="1">
        <v>98187.482113573205</v>
      </c>
      <c r="OI11" s="1">
        <v>21440.424380579265</v>
      </c>
      <c r="OJ11" s="1">
        <v>4427101.2027953668</v>
      </c>
      <c r="OK11" s="1">
        <v>1038499.2432250812</v>
      </c>
      <c r="OL11" s="1">
        <v>8285141.1147525636</v>
      </c>
      <c r="OM11" s="1">
        <v>261643.37210195375</v>
      </c>
      <c r="ON11" s="1">
        <v>79377.214842604575</v>
      </c>
      <c r="OO11" s="1">
        <v>0</v>
      </c>
      <c r="OP11" s="1">
        <v>4500729.6296080444</v>
      </c>
      <c r="OQ11" s="1">
        <v>214107.09564126836</v>
      </c>
      <c r="OR11" s="1">
        <v>71040.508301678405</v>
      </c>
      <c r="OS11" s="1">
        <v>252693.13346795976</v>
      </c>
      <c r="OT11" s="1">
        <v>343602.82883738639</v>
      </c>
      <c r="OU11" s="1">
        <v>1348150.7982933328</v>
      </c>
      <c r="OV11" s="1">
        <v>132940.5975083017</v>
      </c>
      <c r="OW11" s="1">
        <v>70325.33208294939</v>
      </c>
      <c r="OX11" s="1">
        <v>35138.009231695818</v>
      </c>
      <c r="OY11" s="1">
        <v>14201067.526117541</v>
      </c>
      <c r="OZ11" s="1">
        <v>350163.98969914869</v>
      </c>
      <c r="PA11" s="1">
        <v>2364943.3014153857</v>
      </c>
      <c r="PB11" s="1">
        <v>182432.66900905585</v>
      </c>
      <c r="PC11" s="1">
        <v>1560373.5617213568</v>
      </c>
      <c r="PD11" s="1">
        <v>1311477.9377095287</v>
      </c>
      <c r="PE11" s="1">
        <v>340491.7436047846</v>
      </c>
      <c r="PF11" s="1">
        <v>127501.15320777328</v>
      </c>
      <c r="PG11" s="1">
        <v>753659.22752717696</v>
      </c>
      <c r="PH11" s="1">
        <v>775735.58705693053</v>
      </c>
      <c r="PI11" s="1">
        <v>1255543.6479266528</v>
      </c>
      <c r="PJ11" s="1">
        <v>1228715.996815773</v>
      </c>
      <c r="PK11" s="1">
        <v>216965.82383512592</v>
      </c>
      <c r="PL11" s="1">
        <v>2526776.0013929158</v>
      </c>
      <c r="PM11" s="1">
        <v>235561.58630603991</v>
      </c>
      <c r="PN11" s="1">
        <v>0</v>
      </c>
      <c r="PO11" s="1">
        <v>0</v>
      </c>
      <c r="PP11" s="1">
        <v>95749.358687290762</v>
      </c>
      <c r="PQ11" s="1">
        <v>30918480.526060738</v>
      </c>
      <c r="PR11" s="1">
        <v>229736.35890544628</v>
      </c>
      <c r="PS11" s="1">
        <v>751409.60670203378</v>
      </c>
      <c r="PT11" s="1">
        <v>657768.62127723661</v>
      </c>
      <c r="PU11" s="1">
        <v>5285513.1874968801</v>
      </c>
      <c r="PV11" s="1">
        <v>191520.35830497</v>
      </c>
      <c r="PW11" s="1">
        <v>908417.07579716656</v>
      </c>
      <c r="PX11" s="1">
        <v>412760.49658099824</v>
      </c>
      <c r="PY11" s="1">
        <v>1102474.0408204559</v>
      </c>
      <c r="PZ11" s="1">
        <v>264791.3640159801</v>
      </c>
      <c r="QA11" s="1">
        <v>1795629.0749569677</v>
      </c>
      <c r="QB11" s="1">
        <v>242440.04792171487</v>
      </c>
      <c r="QC11" s="1">
        <v>525383.72407349828</v>
      </c>
      <c r="QD11" s="1">
        <v>428416.67899121944</v>
      </c>
      <c r="QE11" s="1">
        <v>1331438.3497043364</v>
      </c>
      <c r="QF11" s="1">
        <v>1254287.6254134083</v>
      </c>
      <c r="QG11" s="1">
        <v>546165.333964105</v>
      </c>
      <c r="QH11" s="1">
        <v>136859.02008418768</v>
      </c>
      <c r="QI11" s="1">
        <v>338048.55960180273</v>
      </c>
      <c r="QJ11" s="1">
        <v>1772299.5271677244</v>
      </c>
      <c r="QK11" s="1">
        <v>1586511.5664486513</v>
      </c>
      <c r="QL11" s="1">
        <v>409612.29670162051</v>
      </c>
      <c r="QM11" s="1">
        <v>0</v>
      </c>
      <c r="QN11" s="1">
        <v>0</v>
      </c>
      <c r="QO11" s="1">
        <v>0</v>
      </c>
      <c r="QP11" s="1">
        <v>0</v>
      </c>
      <c r="QQ11" s="1">
        <v>17380609.723291174</v>
      </c>
      <c r="QR11" s="1">
        <v>494532.84902419063</v>
      </c>
      <c r="QS11" s="1">
        <v>1947785.709294626</v>
      </c>
      <c r="QT11" s="1">
        <v>550007.29489181389</v>
      </c>
      <c r="QU11" s="1">
        <v>501441.25080540747</v>
      </c>
      <c r="QV11" s="1">
        <v>1702598.5982859789</v>
      </c>
      <c r="QW11" s="1">
        <v>567780.19481175975</v>
      </c>
      <c r="QX11" s="1">
        <v>1116465.959386389</v>
      </c>
      <c r="QY11" s="1">
        <v>1811714.3918582394</v>
      </c>
      <c r="QZ11" s="1">
        <v>438846.39113454858</v>
      </c>
      <c r="RA11" s="1">
        <v>261207.17009523363</v>
      </c>
      <c r="RB11" s="1">
        <v>0</v>
      </c>
      <c r="RC11" s="1">
        <v>0</v>
      </c>
      <c r="RD11" s="1">
        <v>24153928.969513725</v>
      </c>
      <c r="RE11" s="1">
        <v>2335291.4680189402</v>
      </c>
      <c r="RF11" s="1">
        <v>473979.21732301096</v>
      </c>
      <c r="RG11" s="1">
        <v>1212644.3132995046</v>
      </c>
      <c r="RH11" s="1">
        <v>284287.11350558704</v>
      </c>
      <c r="RI11" s="1">
        <v>260553.62692147921</v>
      </c>
      <c r="RJ11" s="1">
        <v>2179233.0705126943</v>
      </c>
      <c r="RK11" s="1">
        <v>906863.75863044988</v>
      </c>
      <c r="RL11" s="1">
        <v>255703.24025787803</v>
      </c>
      <c r="RM11" s="1">
        <v>988936.07978576422</v>
      </c>
      <c r="RN11" s="1">
        <v>1313101.7624829723</v>
      </c>
      <c r="RO11" s="1">
        <v>319901.96141678281</v>
      </c>
      <c r="RP11" s="1">
        <v>389186.98229010811</v>
      </c>
      <c r="RQ11" s="1">
        <v>154209.12609962083</v>
      </c>
      <c r="RR11" s="1">
        <v>267364.02730453503</v>
      </c>
      <c r="RS11" s="1">
        <v>567974.48710425326</v>
      </c>
      <c r="RT11" s="1">
        <v>261402.20539395089</v>
      </c>
      <c r="RU11" s="1">
        <v>51082.311678935475</v>
      </c>
      <c r="RV11" s="1">
        <v>0</v>
      </c>
      <c r="RW11" s="1">
        <v>0</v>
      </c>
      <c r="RX11" s="1">
        <v>10979712.849103592</v>
      </c>
      <c r="RY11" s="1">
        <v>271019.64745895419</v>
      </c>
      <c r="RZ11" s="1">
        <v>374394.20796908863</v>
      </c>
      <c r="SA11" s="1">
        <v>197402.00451471622</v>
      </c>
      <c r="SB11" s="1">
        <v>407014.88258419745</v>
      </c>
      <c r="SC11" s="1">
        <v>292658.98335929849</v>
      </c>
      <c r="SD11" s="1">
        <v>297607.07816711738</v>
      </c>
      <c r="SE11" s="1">
        <v>1091707.4716019942</v>
      </c>
      <c r="SF11" s="1">
        <v>241018.79340920545</v>
      </c>
      <c r="SG11" s="1">
        <v>365328.24455939798</v>
      </c>
      <c r="SH11" s="1">
        <v>286959.91525615391</v>
      </c>
      <c r="SI11" s="1">
        <v>551282.12297068571</v>
      </c>
      <c r="SJ11" s="1">
        <v>180750.71134933073</v>
      </c>
      <c r="SK11" s="1">
        <v>287110.02768698597</v>
      </c>
      <c r="SL11" s="1">
        <v>4309236.7364842035</v>
      </c>
      <c r="SM11" s="1">
        <v>152218.36021936982</v>
      </c>
      <c r="SN11" s="1">
        <v>344714.61136445595</v>
      </c>
      <c r="SO11" s="1">
        <v>320804.02371712559</v>
      </c>
      <c r="SP11" s="1">
        <v>39442.156065867195</v>
      </c>
      <c r="SQ11" s="1">
        <v>315682.28788455477</v>
      </c>
      <c r="SR11" s="1">
        <v>114749.02313108774</v>
      </c>
      <c r="SS11" s="1">
        <v>417747.94065397553</v>
      </c>
      <c r="ST11" s="1">
        <v>166786.28892349682</v>
      </c>
      <c r="SU11" s="1">
        <v>160046.27401633776</v>
      </c>
      <c r="SV11" s="1">
        <v>678799.08389565034</v>
      </c>
      <c r="SW11" s="1">
        <v>85482.021061316045</v>
      </c>
      <c r="SX11" s="1">
        <v>3582304.653215271</v>
      </c>
      <c r="SY11" s="1">
        <v>399408.36040355609</v>
      </c>
      <c r="SZ11" s="1">
        <v>736865.33785194287</v>
      </c>
      <c r="TA11" s="1">
        <v>1381990.3829100858</v>
      </c>
      <c r="TB11" s="1">
        <v>163042.43829967748</v>
      </c>
      <c r="TC11" s="1">
        <v>591638.14316186984</v>
      </c>
      <c r="TD11" s="1">
        <v>238942.21409092049</v>
      </c>
      <c r="TE11" s="1">
        <v>304177.00853686564</v>
      </c>
      <c r="TF11" s="1">
        <v>19314509.192131374</v>
      </c>
      <c r="TG11" s="1">
        <v>196384.5165060522</v>
      </c>
      <c r="TH11" s="1">
        <v>518618.22508618381</v>
      </c>
      <c r="TI11" s="1">
        <v>2005062.8270584776</v>
      </c>
      <c r="TJ11" s="1">
        <v>1191604.7454349592</v>
      </c>
      <c r="TK11" s="1">
        <v>149363.64126512012</v>
      </c>
      <c r="TL11" s="1">
        <v>377079.61050782748</v>
      </c>
      <c r="TM11" s="1">
        <v>2332651.3890802925</v>
      </c>
      <c r="TN11" s="1">
        <v>256305.03599662412</v>
      </c>
      <c r="TO11" s="1">
        <v>504980.0007729205</v>
      </c>
      <c r="TP11" s="1">
        <v>1391994.3783353067</v>
      </c>
      <c r="TQ11" s="1">
        <v>598521.55291087937</v>
      </c>
      <c r="TR11" s="1">
        <v>413020.75027144473</v>
      </c>
      <c r="TS11" s="1">
        <v>343080.25286158081</v>
      </c>
      <c r="TT11" s="1">
        <v>184779.55157733004</v>
      </c>
      <c r="TU11" s="1">
        <v>90403.631979049984</v>
      </c>
      <c r="TV11" s="1">
        <v>3903263.7609499688</v>
      </c>
      <c r="TW11" s="1">
        <v>539040.99462243437</v>
      </c>
      <c r="TX11" s="1">
        <v>9458115.9387367442</v>
      </c>
      <c r="TY11" s="1">
        <v>1300410.2482090492</v>
      </c>
      <c r="TZ11" s="1">
        <v>136591.47858465905</v>
      </c>
      <c r="UA11" s="1">
        <v>826754.49943716067</v>
      </c>
      <c r="UB11" s="1">
        <v>7413922.7133558607</v>
      </c>
      <c r="UC11" s="1">
        <v>188196.4331230456</v>
      </c>
      <c r="UD11" s="1">
        <v>318343.98215371149</v>
      </c>
      <c r="UE11" s="1">
        <v>248741.71496775103</v>
      </c>
      <c r="UF11" s="1">
        <v>223908.37092172712</v>
      </c>
      <c r="UG11" s="1">
        <v>4038117.5884135496</v>
      </c>
      <c r="UH11" s="1">
        <v>385219.35408274177</v>
      </c>
      <c r="UI11" s="1">
        <v>601892.39150210179</v>
      </c>
      <c r="UJ11" s="1">
        <v>922045.65958244482</v>
      </c>
      <c r="UK11" s="1">
        <v>233028.21075201337</v>
      </c>
      <c r="UL11" s="1">
        <v>545042.44378051418</v>
      </c>
      <c r="UM11" s="1">
        <v>29665198.947520215</v>
      </c>
      <c r="UN11" s="1">
        <v>278015.7349193687</v>
      </c>
      <c r="UO11" s="1">
        <v>710312.59539257898</v>
      </c>
      <c r="UP11" s="1">
        <v>1825671.5160675677</v>
      </c>
      <c r="UQ11" s="1">
        <v>22265.109816703691</v>
      </c>
      <c r="UR11" s="1">
        <v>140312.14914755145</v>
      </c>
      <c r="US11" s="1">
        <v>867942.53003139608</v>
      </c>
      <c r="UT11" s="1">
        <v>196135.04671253619</v>
      </c>
      <c r="UU11" s="1">
        <v>197130.62669426773</v>
      </c>
      <c r="UV11" s="1">
        <v>362795.28331400373</v>
      </c>
      <c r="UW11" s="1">
        <v>533698.62494164938</v>
      </c>
      <c r="UX11" s="1">
        <v>775215.17480889265</v>
      </c>
      <c r="UY11" s="1">
        <v>458889.22032309097</v>
      </c>
      <c r="UZ11" s="1">
        <v>541453.09969667217</v>
      </c>
      <c r="VA11" s="1">
        <v>191243.92599242885</v>
      </c>
      <c r="VB11" s="1">
        <v>98431.806515362085</v>
      </c>
      <c r="VC11" s="1">
        <v>137448.34564834743</v>
      </c>
      <c r="VD11" s="1">
        <v>222367.01985632753</v>
      </c>
      <c r="VE11" s="1">
        <v>1256266.9328074306</v>
      </c>
      <c r="VF11" s="1">
        <v>153459.1788351268</v>
      </c>
      <c r="VG11" s="1">
        <v>47619.536137362484</v>
      </c>
      <c r="VH11" s="1">
        <v>16729.9722811754</v>
      </c>
      <c r="VI11" s="1">
        <v>12529294.677562622</v>
      </c>
      <c r="VJ11" s="1">
        <v>441966.06193736033</v>
      </c>
      <c r="VK11" s="1">
        <v>469264.85345764767</v>
      </c>
      <c r="VL11" s="1">
        <v>492307.89657228795</v>
      </c>
      <c r="VM11" s="1">
        <v>410427.12540690333</v>
      </c>
      <c r="VN11" s="1">
        <v>846951.75637706416</v>
      </c>
      <c r="VO11" s="1">
        <v>480801.13245710311</v>
      </c>
      <c r="VP11" s="1">
        <v>285327.82328843244</v>
      </c>
      <c r="VQ11" s="1">
        <v>50443.433554270166</v>
      </c>
      <c r="VR11" s="1">
        <v>3398174.0838335315</v>
      </c>
      <c r="VS11" s="1">
        <v>391074.64652493922</v>
      </c>
      <c r="VT11" s="1">
        <v>1333637.0051318097</v>
      </c>
      <c r="VU11" s="1">
        <v>390113.54481310549</v>
      </c>
      <c r="VV11" s="1">
        <v>130666.22668854524</v>
      </c>
      <c r="VW11" s="1">
        <v>42647.788038933693</v>
      </c>
      <c r="VX11" s="1">
        <v>0</v>
      </c>
      <c r="VY11" s="1">
        <v>0</v>
      </c>
      <c r="VZ11" s="1">
        <v>35368154.556219384</v>
      </c>
      <c r="WA11" s="1">
        <v>1328768.5863166037</v>
      </c>
      <c r="WB11" s="1">
        <v>173218.44912957639</v>
      </c>
      <c r="WC11" s="1">
        <v>357680.86401361594</v>
      </c>
      <c r="WD11" s="1">
        <v>219491.94386966381</v>
      </c>
      <c r="WE11" s="1">
        <v>356270.03966910287</v>
      </c>
      <c r="WF11" s="1">
        <v>738535.62341005204</v>
      </c>
      <c r="WG11" s="1">
        <v>1193299.3237873018</v>
      </c>
      <c r="WH11" s="1">
        <v>559625.45884733321</v>
      </c>
      <c r="WI11" s="1">
        <v>1273540.8870124351</v>
      </c>
      <c r="WJ11" s="1">
        <v>443891.93652362161</v>
      </c>
      <c r="WK11" s="1">
        <v>3146487.0541991205</v>
      </c>
      <c r="WL11" s="1">
        <v>839694.69798506831</v>
      </c>
      <c r="WM11" s="1">
        <v>374931.67847508955</v>
      </c>
      <c r="WN11" s="1">
        <v>1786006.8490644828</v>
      </c>
      <c r="WO11" s="1">
        <v>554806.31794320804</v>
      </c>
      <c r="WP11" s="1">
        <v>311686.89654767275</v>
      </c>
      <c r="WQ11" s="1">
        <v>265243.67809405411</v>
      </c>
      <c r="WR11" s="1">
        <v>163636.687090313</v>
      </c>
      <c r="WS11" s="1">
        <v>435768.0993565208</v>
      </c>
      <c r="WT11" s="1">
        <v>1637292.1050197659</v>
      </c>
      <c r="WU11" s="1">
        <v>188814.45691133145</v>
      </c>
      <c r="WV11" s="1">
        <v>270406.89514968893</v>
      </c>
      <c r="WW11" s="1">
        <v>263156.49291962851</v>
      </c>
      <c r="WX11" s="1">
        <v>137289.68608805595</v>
      </c>
      <c r="WY11" s="1">
        <v>171026.40578585319</v>
      </c>
      <c r="WZ11" s="1">
        <v>279560.15442022053</v>
      </c>
      <c r="XA11" s="1">
        <v>0</v>
      </c>
      <c r="XB11" s="1">
        <v>0</v>
      </c>
      <c r="XC11" s="1">
        <v>169780.62074923131</v>
      </c>
      <c r="XD11" s="1">
        <v>2534129.6240319214</v>
      </c>
      <c r="XE11" s="1">
        <v>622335.56230676733</v>
      </c>
      <c r="XF11" s="1">
        <v>68590.01351224049</v>
      </c>
      <c r="XG11" s="1">
        <v>71057.942955670514</v>
      </c>
      <c r="XH11" s="1">
        <v>20111.576760020816</v>
      </c>
      <c r="XI11" s="1">
        <v>22028650.658018462</v>
      </c>
      <c r="XJ11" s="1">
        <v>650986.41233373282</v>
      </c>
      <c r="XK11" s="1">
        <v>513674.17852739565</v>
      </c>
      <c r="XL11" s="1">
        <v>8676289.8673564084</v>
      </c>
      <c r="XM11" s="1">
        <v>343287.85620493966</v>
      </c>
      <c r="XN11" s="1">
        <v>735640.26025918778</v>
      </c>
      <c r="XO11" s="1">
        <v>904647.86611668381</v>
      </c>
      <c r="XP11" s="1">
        <v>396653.26420900371</v>
      </c>
      <c r="XQ11" s="1">
        <v>841567.93184919609</v>
      </c>
      <c r="XR11" s="1">
        <v>2912619.3112884616</v>
      </c>
      <c r="XS11" s="1">
        <v>884304.34162343154</v>
      </c>
      <c r="XT11" s="1">
        <v>460296.45898247353</v>
      </c>
      <c r="XU11" s="1">
        <v>452489.83523045311</v>
      </c>
      <c r="XV11" s="1">
        <v>309931.73396415584</v>
      </c>
      <c r="XW11" s="1">
        <v>435421.10481043538</v>
      </c>
      <c r="XX11" s="1">
        <v>659774.07262866164</v>
      </c>
      <c r="XY11" s="1">
        <v>161861.62278255791</v>
      </c>
      <c r="XZ11" s="1">
        <v>426226.5966988022</v>
      </c>
      <c r="YA11" s="1">
        <v>549527.16436586226</v>
      </c>
      <c r="YB11" s="1">
        <v>192944.11696305094</v>
      </c>
      <c r="YC11" s="1">
        <v>294601.61184188619</v>
      </c>
      <c r="YD11" s="1">
        <v>436112.25384204357</v>
      </c>
      <c r="YE11" s="1">
        <v>566794.81988998933</v>
      </c>
      <c r="YF11" s="1">
        <v>16706893.420622386</v>
      </c>
      <c r="YG11" s="1">
        <v>393770.21953896439</v>
      </c>
      <c r="YH11" s="1">
        <v>1142941.7397935896</v>
      </c>
      <c r="YI11" s="1">
        <v>197562.68541713923</v>
      </c>
      <c r="YJ11" s="1">
        <v>1790604.7330703284</v>
      </c>
      <c r="YK11" s="1">
        <v>539148.9705665831</v>
      </c>
      <c r="YL11" s="1">
        <v>805715.13332573406</v>
      </c>
      <c r="YM11" s="1">
        <v>225869.64470407128</v>
      </c>
      <c r="YN11" s="1">
        <v>1356313.9440908565</v>
      </c>
      <c r="YO11" s="1">
        <v>1239480.4750033764</v>
      </c>
      <c r="YP11" s="1">
        <v>1210325.8369020342</v>
      </c>
      <c r="YQ11" s="1">
        <v>270471.22157948097</v>
      </c>
      <c r="YR11" s="1">
        <v>238478.75142934566</v>
      </c>
      <c r="YS11" s="1">
        <v>142552.99700837579</v>
      </c>
      <c r="YT11" s="1">
        <v>34100.556460348438</v>
      </c>
      <c r="YU11" s="1">
        <v>81645.239690285438</v>
      </c>
      <c r="YV11" s="1">
        <v>126314.38986000117</v>
      </c>
      <c r="YW11" s="1">
        <v>6947764.3974712128</v>
      </c>
      <c r="YX11" s="1">
        <v>207933.14111030041</v>
      </c>
      <c r="YY11" s="1">
        <v>226982.93614820499</v>
      </c>
      <c r="YZ11" s="1">
        <v>354998.96294013446</v>
      </c>
      <c r="ZA11" s="1">
        <v>526221.94969432626</v>
      </c>
      <c r="ZB11" s="1">
        <v>211158.02630464837</v>
      </c>
      <c r="ZC11" s="1">
        <v>841337.87169828243</v>
      </c>
      <c r="ZD11" s="1">
        <v>10162227.73875167</v>
      </c>
      <c r="ZE11" s="1">
        <v>378246.48092661065</v>
      </c>
      <c r="ZF11" s="1">
        <v>677185.10816303722</v>
      </c>
      <c r="ZG11" s="1">
        <v>580174.59065756702</v>
      </c>
      <c r="ZH11" s="1">
        <v>272186.72004644637</v>
      </c>
      <c r="ZI11" s="1">
        <v>300130.55052348139</v>
      </c>
      <c r="ZJ11" s="1">
        <v>229175.17135854313</v>
      </c>
      <c r="ZK11" s="1">
        <v>141353.94637535457</v>
      </c>
      <c r="ZL11" s="1">
        <v>1360181.4834283818</v>
      </c>
      <c r="ZM11" s="1">
        <v>16978377.324074529</v>
      </c>
      <c r="ZN11" s="1">
        <v>310792.60987010662</v>
      </c>
      <c r="ZO11" s="1">
        <v>1169083.5750345674</v>
      </c>
      <c r="ZP11" s="1">
        <v>2441965.5539692254</v>
      </c>
      <c r="ZQ11" s="1">
        <v>921614.31902014487</v>
      </c>
      <c r="ZR11" s="1">
        <v>224366.86354205135</v>
      </c>
      <c r="ZS11" s="1">
        <v>542220.7785997442</v>
      </c>
      <c r="ZT11" s="1">
        <v>959999.95671761187</v>
      </c>
      <c r="ZU11" s="1">
        <v>1505431.9524578436</v>
      </c>
      <c r="ZV11" s="1">
        <v>4501618.4683774095</v>
      </c>
      <c r="ZW11" s="1">
        <v>653234.10242990835</v>
      </c>
      <c r="ZX11" s="1">
        <v>285114.19820580969</v>
      </c>
      <c r="ZY11" s="1">
        <v>181848.05297798759</v>
      </c>
      <c r="ZZ11" s="1">
        <v>575128.00897939445</v>
      </c>
      <c r="AAA11" s="1">
        <v>293365.61616899091</v>
      </c>
      <c r="AAB11" s="1">
        <v>79751.087762872121</v>
      </c>
      <c r="AAC11" s="1">
        <v>173483.50790055044</v>
      </c>
      <c r="AAD11" s="1">
        <v>282127.93280903657</v>
      </c>
      <c r="AAE11" s="1">
        <v>149566.38033498518</v>
      </c>
      <c r="AAF11" s="1">
        <v>255228.84573391548</v>
      </c>
      <c r="AAG11" s="1">
        <v>478166.14200723794</v>
      </c>
      <c r="AAH11" s="1">
        <v>258542.27296053621</v>
      </c>
      <c r="AAI11" s="1">
        <v>7906209.3759067105</v>
      </c>
      <c r="AAJ11" s="1">
        <v>146938.16248397902</v>
      </c>
      <c r="AAK11" s="1">
        <v>374088.30345158122</v>
      </c>
      <c r="AAL11" s="1">
        <v>274935.06908464216</v>
      </c>
      <c r="AAM11" s="1">
        <v>403080.07965207007</v>
      </c>
      <c r="AAN11" s="1">
        <v>523412.19575534191</v>
      </c>
      <c r="AAO11" s="1">
        <v>171325.18132782137</v>
      </c>
      <c r="AAP11" s="1">
        <v>58327647.675829552</v>
      </c>
      <c r="AAQ11" s="1">
        <v>264088.88295074925</v>
      </c>
      <c r="AAR11" s="1">
        <v>145015.27911527787</v>
      </c>
      <c r="AAS11" s="1">
        <v>578252.13968573802</v>
      </c>
      <c r="AAT11" s="1">
        <v>451796.45542953163</v>
      </c>
      <c r="AAU11" s="1">
        <v>276003.58727779466</v>
      </c>
      <c r="AAV11" s="1">
        <v>663749.80886335019</v>
      </c>
      <c r="AAW11" s="1">
        <v>501618.01181545533</v>
      </c>
      <c r="AAX11" s="1">
        <v>1561182.2010062011</v>
      </c>
      <c r="AAY11" s="1">
        <v>351568.18555595417</v>
      </c>
      <c r="AAZ11" s="1">
        <v>484297.15838677459</v>
      </c>
      <c r="ABA11" s="1">
        <v>3506521.6854135874</v>
      </c>
      <c r="ABB11" s="1">
        <v>773606.24341423984</v>
      </c>
      <c r="ABC11" s="1">
        <v>92762.060373980785</v>
      </c>
      <c r="ABD11" s="1">
        <v>573349.06862841814</v>
      </c>
      <c r="ABE11" s="1">
        <v>212714.89931880517</v>
      </c>
      <c r="ABF11" s="1">
        <v>289053.51163457928</v>
      </c>
      <c r="ABG11" s="1">
        <v>197142.72453694826</v>
      </c>
      <c r="ABH11" s="1">
        <v>58088.690015168773</v>
      </c>
      <c r="ABI11" s="1">
        <v>5133334.3129717316</v>
      </c>
      <c r="ABJ11" s="1">
        <v>4457802.7004794013</v>
      </c>
      <c r="ABK11" s="1">
        <v>71378.7278047039</v>
      </c>
      <c r="ABL11" s="1">
        <v>222782.57794469185</v>
      </c>
      <c r="ABM11" s="1">
        <v>46951.554425338247</v>
      </c>
      <c r="ABN11" s="1">
        <v>105233.04913531285</v>
      </c>
      <c r="ABO11" s="1">
        <v>30782.394574485519</v>
      </c>
      <c r="ABP11" s="1">
        <v>4075108.8615974188</v>
      </c>
      <c r="ABQ11" s="1">
        <v>304423.95889126579</v>
      </c>
      <c r="ABR11" s="1">
        <v>385238.0039008109</v>
      </c>
      <c r="ABS11" s="1">
        <v>188819.54084823001</v>
      </c>
      <c r="ABT11" s="1">
        <v>444788.92021248909</v>
      </c>
      <c r="ABU11" s="1">
        <v>470296.10253719689</v>
      </c>
      <c r="ABV11" s="1">
        <v>517071.30615918915</v>
      </c>
      <c r="ABW11" s="1">
        <v>322190.51793927688</v>
      </c>
      <c r="ABX11" s="1">
        <v>0</v>
      </c>
      <c r="ABY11" s="1">
        <v>6618669.4642632036</v>
      </c>
      <c r="ABZ11" s="1">
        <v>21111.267879712683</v>
      </c>
      <c r="ACA11" s="1">
        <v>230878.44732476925</v>
      </c>
      <c r="ACB11" s="1">
        <v>188279.15935803251</v>
      </c>
      <c r="ACC11" s="1">
        <v>115595.07485478889</v>
      </c>
      <c r="ACD11" s="1">
        <v>1130323.6648094815</v>
      </c>
      <c r="ACE11" s="1">
        <v>92945.281199545367</v>
      </c>
      <c r="ACF11" s="1">
        <v>136077.91389065923</v>
      </c>
      <c r="ACG11" s="1">
        <v>186096.03853352726</v>
      </c>
      <c r="ACH11" s="1">
        <v>599594.41779916675</v>
      </c>
      <c r="ACI11" s="1">
        <v>123365.44965795522</v>
      </c>
      <c r="ACJ11" s="1">
        <v>27107719.247619014</v>
      </c>
      <c r="ACK11" s="1">
        <v>324643.07981871843</v>
      </c>
      <c r="ACL11" s="1">
        <v>211633.10511162761</v>
      </c>
      <c r="ACM11" s="1">
        <v>636335.78057551768</v>
      </c>
      <c r="ACN11" s="1">
        <v>704689.13176880812</v>
      </c>
      <c r="ACO11" s="1">
        <v>378807.021893122</v>
      </c>
      <c r="ACP11" s="1">
        <v>566328.00688487571</v>
      </c>
      <c r="ACQ11" s="1">
        <v>3337387.1200427706</v>
      </c>
      <c r="ACR11" s="1">
        <v>4556232.8821360739</v>
      </c>
      <c r="ACS11" s="1">
        <v>515779.28637300944</v>
      </c>
      <c r="ACT11" s="1">
        <v>782031.63669454865</v>
      </c>
      <c r="ACU11" s="1">
        <v>723916.1350147</v>
      </c>
      <c r="ACV11" s="1">
        <v>444932.72036674165</v>
      </c>
      <c r="ACW11" s="1">
        <v>4130544.4350736956</v>
      </c>
      <c r="ACX11" s="1">
        <v>435865.73070394795</v>
      </c>
      <c r="ACY11" s="1">
        <v>733127.37919940159</v>
      </c>
      <c r="ACZ11" s="1">
        <v>336972.70097734121</v>
      </c>
      <c r="ADA11" s="1">
        <v>248406.8887780933</v>
      </c>
      <c r="ADB11" s="1">
        <v>221215.19817438687</v>
      </c>
      <c r="ADC11" s="1">
        <v>30166.157628630459</v>
      </c>
      <c r="ADD11" s="1">
        <v>0</v>
      </c>
      <c r="ADE11" s="1">
        <v>0</v>
      </c>
      <c r="ADF11" s="1">
        <v>0</v>
      </c>
      <c r="ADG11" s="1">
        <v>3397943.7317834692</v>
      </c>
      <c r="ADH11" s="1">
        <v>2167449.8837546185</v>
      </c>
      <c r="ADI11" s="1">
        <v>95946.647611520137</v>
      </c>
      <c r="ADJ11" s="1">
        <v>19601.00082900899</v>
      </c>
      <c r="ADK11" s="1">
        <v>45541.575666636541</v>
      </c>
      <c r="ADL11" s="1">
        <v>0</v>
      </c>
      <c r="ADM11" s="1">
        <v>108608.54146745839</v>
      </c>
      <c r="ADN11" s="1">
        <v>119226.71044250474</v>
      </c>
      <c r="ADO11" s="1">
        <v>44870.955739713383</v>
      </c>
      <c r="ADP11" s="1">
        <v>13268384.066970468</v>
      </c>
      <c r="ADQ11" s="1">
        <v>268898.54056336923</v>
      </c>
      <c r="ADR11" s="1">
        <v>162822.61731326237</v>
      </c>
      <c r="ADS11" s="1">
        <v>2400758.2141622505</v>
      </c>
      <c r="ADT11" s="1">
        <v>66545.179913882632</v>
      </c>
      <c r="ADU11" s="1">
        <v>156841.19129209564</v>
      </c>
      <c r="ADV11" s="1">
        <v>206022.12516542812</v>
      </c>
      <c r="ADW11" s="1">
        <v>195584.00675739598</v>
      </c>
      <c r="ADX11" s="1">
        <v>13536621.80182394</v>
      </c>
      <c r="ADY11" s="1">
        <v>1396307.3686675511</v>
      </c>
      <c r="ADZ11" s="1">
        <v>746062.09771889297</v>
      </c>
      <c r="AEA11" s="1">
        <v>143345.94421245405</v>
      </c>
      <c r="AEB11" s="1">
        <v>194511.61257253194</v>
      </c>
      <c r="AEC11" s="1">
        <v>701036.79792496131</v>
      </c>
      <c r="AED11" s="1">
        <v>220720.94171247407</v>
      </c>
      <c r="AEE11" s="1">
        <v>186239.69060384808</v>
      </c>
      <c r="AEF11" s="1">
        <v>529732.03347010352</v>
      </c>
      <c r="AEG11" s="1">
        <v>480246.9318616782</v>
      </c>
      <c r="AEH11" s="1">
        <v>156228.54603259059</v>
      </c>
      <c r="AEI11" s="1">
        <v>706634.32312406553</v>
      </c>
      <c r="AEJ11" s="1">
        <v>244302.54485734436</v>
      </c>
      <c r="AEK11" s="1">
        <v>139599.57483207152</v>
      </c>
      <c r="AEL11" s="1">
        <v>229002.85130784495</v>
      </c>
      <c r="AEM11" s="1">
        <v>718669.89048633119</v>
      </c>
      <c r="AEN11" s="1">
        <v>216144.18128193452</v>
      </c>
      <c r="AEO11" s="1">
        <v>805734.55938542506</v>
      </c>
      <c r="AEP11" s="1">
        <v>145614.63264077855</v>
      </c>
      <c r="AEQ11" s="1">
        <v>271970.60354434763</v>
      </c>
      <c r="AER11" s="1">
        <v>11867267.807477351</v>
      </c>
      <c r="AES11" s="1">
        <v>622221.82973422902</v>
      </c>
      <c r="AET11" s="1">
        <v>565599.35392956098</v>
      </c>
      <c r="AEU11" s="1">
        <v>247587.64554380471</v>
      </c>
      <c r="AEV11" s="1">
        <v>240415.45058599964</v>
      </c>
      <c r="AEW11" s="1">
        <v>1526088.0936646566</v>
      </c>
      <c r="AEX11" s="1">
        <v>208774.53526808979</v>
      </c>
      <c r="AEY11" s="1">
        <v>526528.9790264609</v>
      </c>
      <c r="AEZ11" s="1">
        <v>386256.39816746907</v>
      </c>
      <c r="AFA11" s="1">
        <v>123450.2228092709</v>
      </c>
      <c r="AFB11" s="1">
        <v>8779905.1057907697</v>
      </c>
      <c r="AFC11" s="1">
        <v>3871906.7033227594</v>
      </c>
      <c r="AFD11" s="1">
        <v>1609704.9365602329</v>
      </c>
      <c r="AFE11" s="1">
        <v>552216.3794899612</v>
      </c>
      <c r="AFF11" s="1">
        <v>561729.97516846529</v>
      </c>
      <c r="AFG11" s="1">
        <v>560104.98854621907</v>
      </c>
      <c r="AFH11" s="1">
        <v>436908.00377016439</v>
      </c>
      <c r="AFI11" s="1">
        <v>344692.2844433377</v>
      </c>
      <c r="AFJ11" s="1">
        <v>245667.43375280377</v>
      </c>
      <c r="AFK11" s="1">
        <v>72015.810358180606</v>
      </c>
      <c r="AFL11" s="1">
        <v>292480.49138613621</v>
      </c>
      <c r="AFM11" s="1">
        <v>159794.80160845432</v>
      </c>
      <c r="AFN11" s="1">
        <v>965828.67111577676</v>
      </c>
      <c r="AFO11" s="1">
        <v>7409957.2419538843</v>
      </c>
      <c r="AFP11" s="1">
        <v>770772.20722450258</v>
      </c>
      <c r="AFQ11" s="1">
        <v>305863.65750122652</v>
      </c>
      <c r="AFR11" s="1">
        <v>167726.21408034186</v>
      </c>
      <c r="AFS11" s="1">
        <v>214567.74138399569</v>
      </c>
      <c r="AFT11" s="1">
        <v>322051.32183262025</v>
      </c>
      <c r="AFU11" s="1">
        <v>123421.68513405444</v>
      </c>
      <c r="AFV11" s="1">
        <v>691770.92710608151</v>
      </c>
      <c r="AFW11" s="1">
        <v>211171.55573457974</v>
      </c>
      <c r="AFX11" s="1">
        <v>133009.37676109825</v>
      </c>
      <c r="AFY11" s="1">
        <v>1345708.5791773091</v>
      </c>
      <c r="AFZ11" s="1">
        <v>172885.47111838683</v>
      </c>
      <c r="AGA11" s="1">
        <v>28192074.948963907</v>
      </c>
      <c r="AGB11" s="1">
        <v>423478.79062891286</v>
      </c>
      <c r="AGC11" s="1">
        <v>529878.02686459071</v>
      </c>
      <c r="AGD11" s="1">
        <v>454414.21958384459</v>
      </c>
      <c r="AGE11" s="1">
        <v>1243712.7766148022</v>
      </c>
      <c r="AGF11" s="1">
        <v>259159.68317697488</v>
      </c>
      <c r="AGG11" s="1">
        <v>230570.60505842106</v>
      </c>
      <c r="AGH11" s="1">
        <v>320218.20551974006</v>
      </c>
      <c r="AGI11" s="1">
        <v>324448.42636763194</v>
      </c>
      <c r="AGJ11" s="1">
        <v>157765.82183272985</v>
      </c>
      <c r="AGK11" s="1">
        <v>179552.5476203069</v>
      </c>
      <c r="AGL11" s="1">
        <v>15125347.034163384</v>
      </c>
      <c r="AGM11" s="1">
        <v>1011016.836818272</v>
      </c>
      <c r="AGN11" s="1">
        <v>230091.6558767604</v>
      </c>
      <c r="AGO11" s="1">
        <v>218778.53783132232</v>
      </c>
      <c r="AGP11" s="1">
        <v>495836.04381502938</v>
      </c>
      <c r="AGQ11" s="1">
        <v>208558.1067184438</v>
      </c>
      <c r="AGR11" s="1">
        <v>12171.060140901829</v>
      </c>
      <c r="AGS11" s="1">
        <v>175377.19373088537</v>
      </c>
      <c r="AGT11" s="1">
        <v>13991240.161430137</v>
      </c>
      <c r="AGU11" s="1">
        <v>9303630.8422126919</v>
      </c>
      <c r="AGV11" s="1">
        <v>386163.72194056102</v>
      </c>
      <c r="AGW11" s="1">
        <v>743481.34427018173</v>
      </c>
      <c r="AGX11" s="1">
        <v>1084989.5205252641</v>
      </c>
      <c r="AGY11" s="1">
        <v>380208.97569740057</v>
      </c>
      <c r="AGZ11" s="1">
        <v>263037.30470673466</v>
      </c>
      <c r="AHA11" s="1">
        <v>479009.12337125262</v>
      </c>
      <c r="AHB11" s="1">
        <v>121637.14508720867</v>
      </c>
      <c r="AHC11" s="1">
        <v>291002.4945509212</v>
      </c>
      <c r="AHD11" s="1">
        <v>256399.17327557606</v>
      </c>
      <c r="AHE11" s="1">
        <v>186671.10340653747</v>
      </c>
      <c r="AHF11" s="1">
        <v>179346.12953184842</v>
      </c>
      <c r="AHG11" s="1">
        <v>61311.585479385722</v>
      </c>
      <c r="AHH11" s="1">
        <v>227613.46229471971</v>
      </c>
      <c r="AHI11" s="1">
        <v>190480.11168654848</v>
      </c>
      <c r="AHJ11" s="1">
        <v>322586.12682956294</v>
      </c>
      <c r="AHK11" s="1">
        <v>5531615.1309353644</v>
      </c>
      <c r="AHL11" s="1">
        <v>294767.32431052573</v>
      </c>
      <c r="AHM11" s="1">
        <v>409129.67615970637</v>
      </c>
      <c r="AHN11" s="1">
        <v>379803.10097111884</v>
      </c>
      <c r="AHO11" s="1">
        <v>829027.89315172343</v>
      </c>
      <c r="AHP11" s="1">
        <v>209723.8767707393</v>
      </c>
      <c r="AHQ11" s="1">
        <v>82321.067987118804</v>
      </c>
      <c r="AHR11" s="1">
        <v>1533922219.0287731</v>
      </c>
    </row>
    <row r="12" spans="1:902">
      <c r="A12" s="1" t="s">
        <v>1810</v>
      </c>
      <c r="B12" s="1">
        <v>216942850.82654616</v>
      </c>
      <c r="C12" s="1">
        <v>18294282.765096154</v>
      </c>
      <c r="D12" s="1">
        <v>1217636.0344314498</v>
      </c>
      <c r="E12" s="1">
        <v>12599941.903075408</v>
      </c>
      <c r="F12" s="1">
        <v>6362472.984792551</v>
      </c>
      <c r="G12" s="1">
        <v>4196367.5087016365</v>
      </c>
      <c r="H12" s="1">
        <v>2858534.6859615189</v>
      </c>
      <c r="I12" s="1">
        <v>58716259.334590867</v>
      </c>
      <c r="J12" s="1">
        <v>14346317.080313634</v>
      </c>
      <c r="K12" s="1">
        <v>2315725.9457411151</v>
      </c>
      <c r="L12" s="1">
        <v>21735067.705932654</v>
      </c>
      <c r="M12" s="1">
        <v>4023575.8026656453</v>
      </c>
      <c r="N12" s="1">
        <v>36277644.988264903</v>
      </c>
      <c r="O12" s="1">
        <v>18685573.803013012</v>
      </c>
      <c r="P12" s="1">
        <v>2553051.2940083412</v>
      </c>
      <c r="Q12" s="1">
        <v>1983946.7136414533</v>
      </c>
      <c r="R12" s="1">
        <v>2161319.6552845445</v>
      </c>
      <c r="S12" s="1">
        <v>7164323.1052107401</v>
      </c>
      <c r="T12" s="1">
        <v>9477165.1751720253</v>
      </c>
      <c r="U12" s="1">
        <v>7385585.8866361659</v>
      </c>
      <c r="V12" s="1">
        <v>3193262.7579327868</v>
      </c>
      <c r="W12" s="1">
        <v>1245541.01922329</v>
      </c>
      <c r="X12" s="1">
        <v>1599777.8955240499</v>
      </c>
      <c r="Y12" s="1">
        <v>283074.72915449692</v>
      </c>
      <c r="Z12" s="1">
        <v>277295885.65210575</v>
      </c>
      <c r="AA12" s="1">
        <v>2980417.3997286097</v>
      </c>
      <c r="AB12" s="1">
        <v>6015274.5282487469</v>
      </c>
      <c r="AC12" s="1">
        <v>285174.50494221487</v>
      </c>
      <c r="AD12" s="1">
        <v>28170637.340112392</v>
      </c>
      <c r="AE12" s="1">
        <v>10164257.838811032</v>
      </c>
      <c r="AF12" s="1">
        <v>50908047.118714362</v>
      </c>
      <c r="AG12" s="1">
        <v>6088930.5391532443</v>
      </c>
      <c r="AH12" s="1">
        <v>2874273.7720098058</v>
      </c>
      <c r="AI12" s="1">
        <v>3584907.7038946915</v>
      </c>
      <c r="AJ12" s="1">
        <v>3461952.9594964404</v>
      </c>
      <c r="AK12" s="1">
        <v>1138800.6611403516</v>
      </c>
      <c r="AL12" s="1">
        <v>7631911.2581799235</v>
      </c>
      <c r="AM12" s="1">
        <v>900950.94517257693</v>
      </c>
      <c r="AN12" s="1">
        <v>780477.63657334854</v>
      </c>
      <c r="AO12" s="1">
        <v>24618517.527469765</v>
      </c>
      <c r="AP12" s="1">
        <v>1555091.7692504507</v>
      </c>
      <c r="AQ12" s="1">
        <v>0</v>
      </c>
      <c r="AR12" s="1">
        <v>59097544.274643615</v>
      </c>
      <c r="AS12" s="1">
        <v>1676680.2099885882</v>
      </c>
      <c r="AT12" s="1">
        <v>1241659.8934213694</v>
      </c>
      <c r="AU12" s="1">
        <v>2346553.8813479329</v>
      </c>
      <c r="AV12" s="1">
        <v>1131962.7898702947</v>
      </c>
      <c r="AW12" s="1">
        <v>1023381.8029702309</v>
      </c>
      <c r="AX12" s="1">
        <v>1054665.2873158138</v>
      </c>
      <c r="AY12" s="1">
        <v>2995500.6416198877</v>
      </c>
      <c r="AZ12" s="1">
        <v>50395024.149684832</v>
      </c>
      <c r="BA12" s="1">
        <v>2355042.9945351714</v>
      </c>
      <c r="BB12" s="1">
        <v>7128783.8843270298</v>
      </c>
      <c r="BC12" s="1">
        <v>13825074.584318258</v>
      </c>
      <c r="BD12" s="1">
        <v>600404.24161592498</v>
      </c>
      <c r="BE12" s="1">
        <v>2010900.4724811926</v>
      </c>
      <c r="BF12" s="1">
        <v>7952232.0464575365</v>
      </c>
      <c r="BG12" s="1">
        <v>57359447.071469888</v>
      </c>
      <c r="BH12" s="1">
        <v>1246247.663749418</v>
      </c>
      <c r="BI12" s="1">
        <v>562600.06439350336</v>
      </c>
      <c r="BJ12" s="1">
        <v>1455358.6106933805</v>
      </c>
      <c r="BK12" s="1">
        <v>1465262.0417515323</v>
      </c>
      <c r="BL12" s="1">
        <v>3295117.8391041472</v>
      </c>
      <c r="BM12" s="1">
        <v>1585325.5231140186</v>
      </c>
      <c r="BN12" s="1">
        <v>1639972.1184048352</v>
      </c>
      <c r="BO12" s="1">
        <v>902179.12346940953</v>
      </c>
      <c r="BP12" s="1">
        <v>874443.6468818048</v>
      </c>
      <c r="BQ12" s="1">
        <v>288718.48857862572</v>
      </c>
      <c r="BR12" s="1">
        <v>1549598.3988973177</v>
      </c>
      <c r="BS12" s="1">
        <v>12713873.297610201</v>
      </c>
      <c r="BT12" s="1">
        <v>5487060.3046221584</v>
      </c>
      <c r="BU12" s="1">
        <v>0</v>
      </c>
      <c r="BV12" s="1">
        <v>42984905.649291977</v>
      </c>
      <c r="BW12" s="1">
        <v>6352434.3887084294</v>
      </c>
      <c r="BX12" s="1">
        <v>1404074.729472944</v>
      </c>
      <c r="BY12" s="1">
        <v>881555.01783014263</v>
      </c>
      <c r="BZ12" s="1">
        <v>1684897.6426461893</v>
      </c>
      <c r="CA12" s="1">
        <v>1251574.4451067054</v>
      </c>
      <c r="CB12" s="1">
        <v>1074600.8783555971</v>
      </c>
      <c r="CC12" s="1">
        <v>0</v>
      </c>
      <c r="CD12" s="1">
        <v>0</v>
      </c>
      <c r="CE12" s="1">
        <v>129886498.26760301</v>
      </c>
      <c r="CF12" s="1">
        <v>2169910.7640184821</v>
      </c>
      <c r="CG12" s="1">
        <v>9458346.9805767033</v>
      </c>
      <c r="CH12" s="1">
        <v>571375.1019711023</v>
      </c>
      <c r="CI12" s="1">
        <v>341436.30725467578</v>
      </c>
      <c r="CJ12" s="1">
        <v>525764.33966716588</v>
      </c>
      <c r="CK12" s="1">
        <v>1332433.5599511906</v>
      </c>
      <c r="CL12" s="1">
        <v>1146050.3907141238</v>
      </c>
      <c r="CM12" s="1">
        <v>514373.10324784036</v>
      </c>
      <c r="CN12" s="1">
        <v>662778.45284308167</v>
      </c>
      <c r="CO12" s="1">
        <v>97482.208048088054</v>
      </c>
      <c r="CP12" s="1">
        <v>1286072.7707284421</v>
      </c>
      <c r="CQ12" s="1">
        <v>513679.06409251218</v>
      </c>
      <c r="CR12" s="1">
        <v>73206902.266668782</v>
      </c>
      <c r="CS12" s="1">
        <v>2678202.3342772047</v>
      </c>
      <c r="CT12" s="1">
        <v>1410002.8300511453</v>
      </c>
      <c r="CU12" s="1">
        <v>1740704.369468177</v>
      </c>
      <c r="CV12" s="1">
        <v>804777.71956694243</v>
      </c>
      <c r="CW12" s="1">
        <v>4493204.4321518093</v>
      </c>
      <c r="CX12" s="1">
        <v>2630189.2750741774</v>
      </c>
      <c r="CY12" s="1">
        <v>160927.52002092692</v>
      </c>
      <c r="CZ12" s="1">
        <v>66295563.558092609</v>
      </c>
      <c r="DA12" s="1">
        <v>2261525.9569571773</v>
      </c>
      <c r="DB12" s="1">
        <v>12415888.48274201</v>
      </c>
      <c r="DC12" s="1">
        <v>19456279.524565808</v>
      </c>
      <c r="DD12" s="1">
        <v>1654975.2159503174</v>
      </c>
      <c r="DE12" s="1">
        <v>3091209.2584206942</v>
      </c>
      <c r="DF12" s="1">
        <v>4008479.2626296263</v>
      </c>
      <c r="DG12" s="1">
        <v>453950.85638817702</v>
      </c>
      <c r="DH12" s="1">
        <v>644953.77097661223</v>
      </c>
      <c r="DI12" s="1">
        <v>1475390.4860610876</v>
      </c>
      <c r="DJ12" s="1">
        <v>5318266.8518694332</v>
      </c>
      <c r="DK12" s="1">
        <v>28130883.195361156</v>
      </c>
      <c r="DL12" s="1">
        <v>176618415.48229474</v>
      </c>
      <c r="DM12" s="1">
        <v>2386519.1291875052</v>
      </c>
      <c r="DN12" s="1">
        <v>1391065.7810018761</v>
      </c>
      <c r="DO12" s="1">
        <v>24817732.950923726</v>
      </c>
      <c r="DP12" s="1">
        <v>35731026.331340298</v>
      </c>
      <c r="DQ12" s="1">
        <v>26908743.370181032</v>
      </c>
      <c r="DR12" s="1">
        <v>43078534.229459263</v>
      </c>
      <c r="DS12" s="1">
        <v>0</v>
      </c>
      <c r="DT12" s="1">
        <v>93067044.009760588</v>
      </c>
      <c r="DU12" s="1">
        <v>994634.99174787453</v>
      </c>
      <c r="DV12" s="1">
        <v>1311297.7321038325</v>
      </c>
      <c r="DW12" s="1">
        <v>919127.99103047117</v>
      </c>
      <c r="DX12" s="1">
        <v>1858756.5548940008</v>
      </c>
      <c r="DY12" s="1">
        <v>968201.24800041178</v>
      </c>
      <c r="DZ12" s="1">
        <v>3308955.6048011291</v>
      </c>
      <c r="EA12" s="1">
        <v>355451.12762235582</v>
      </c>
      <c r="EB12" s="1">
        <v>4604435.9848591769</v>
      </c>
      <c r="EC12" s="1">
        <v>36425750.139335722</v>
      </c>
      <c r="ED12" s="1">
        <v>29468928.354438476</v>
      </c>
      <c r="EE12" s="1">
        <v>1624386.6659090992</v>
      </c>
      <c r="EF12" s="1">
        <v>1467175.6968167124</v>
      </c>
      <c r="EG12" s="1">
        <v>862930.68526309892</v>
      </c>
      <c r="EH12" s="1">
        <v>1219521.8476038496</v>
      </c>
      <c r="EI12" s="1">
        <v>7644773.2270701788</v>
      </c>
      <c r="EJ12" s="1">
        <v>872214.24310364935</v>
      </c>
      <c r="EK12" s="1">
        <v>1205912.1056131816</v>
      </c>
      <c r="EL12" s="1">
        <v>63311462.087782063</v>
      </c>
      <c r="EM12" s="1">
        <v>493117.7891511182</v>
      </c>
      <c r="EN12" s="1">
        <v>469913.49527980218</v>
      </c>
      <c r="EO12" s="1">
        <v>537666.0698870084</v>
      </c>
      <c r="EP12" s="1">
        <v>908421.79096392193</v>
      </c>
      <c r="EQ12" s="1">
        <v>3015316.0552887898</v>
      </c>
      <c r="ER12" s="1">
        <v>870398.29532765492</v>
      </c>
      <c r="ES12" s="1">
        <v>617603.49648950878</v>
      </c>
      <c r="ET12" s="1">
        <v>673356.50513209216</v>
      </c>
      <c r="EU12" s="1">
        <v>26414280.18107358</v>
      </c>
      <c r="EV12" s="1">
        <v>311965.00337936985</v>
      </c>
      <c r="EW12" s="1">
        <v>1181573.6909271127</v>
      </c>
      <c r="EX12" s="1">
        <v>2331993.6211074428</v>
      </c>
      <c r="EY12" s="1">
        <v>4858344.972194491</v>
      </c>
      <c r="EZ12" s="1">
        <v>1627794.5279839514</v>
      </c>
      <c r="FA12" s="1">
        <v>1719793.3093012695</v>
      </c>
      <c r="FB12" s="1">
        <v>718453.52224594064</v>
      </c>
      <c r="FC12" s="1">
        <v>1644928.8195795873</v>
      </c>
      <c r="FD12" s="1">
        <v>593273.68946306454</v>
      </c>
      <c r="FE12" s="1">
        <v>2111864.6559314579</v>
      </c>
      <c r="FF12" s="1">
        <v>243721.66755700833</v>
      </c>
      <c r="FG12" s="1">
        <v>30895530.554648526</v>
      </c>
      <c r="FH12" s="1">
        <v>1604417.5645555514</v>
      </c>
      <c r="FI12" s="1">
        <v>253343.22223566385</v>
      </c>
      <c r="FJ12" s="1">
        <v>362189.55224265379</v>
      </c>
      <c r="FK12" s="1">
        <v>472778.62434947229</v>
      </c>
      <c r="FL12" s="1">
        <v>543668.58011885616</v>
      </c>
      <c r="FM12" s="1">
        <v>478632.1522948526</v>
      </c>
      <c r="FN12" s="1">
        <v>0</v>
      </c>
      <c r="FO12" s="1">
        <v>74985399.245127544</v>
      </c>
      <c r="FP12" s="1">
        <v>17412.081634415848</v>
      </c>
      <c r="FQ12" s="1">
        <v>2213517.4299235675</v>
      </c>
      <c r="FR12" s="1">
        <v>522554.05375391466</v>
      </c>
      <c r="FS12" s="1">
        <v>4727565.2301243804</v>
      </c>
      <c r="FT12" s="1">
        <v>772293.19606375683</v>
      </c>
      <c r="FU12" s="1">
        <v>920011.20845817705</v>
      </c>
      <c r="FV12" s="1">
        <v>1453055.6672948482</v>
      </c>
      <c r="FW12" s="1">
        <v>1033764.3201602141</v>
      </c>
      <c r="FX12" s="1">
        <v>453911.57109782996</v>
      </c>
      <c r="FY12" s="1">
        <v>1211341.3641587929</v>
      </c>
      <c r="FZ12" s="1">
        <v>1086991.7446743106</v>
      </c>
      <c r="GA12" s="1">
        <v>489909.00954462611</v>
      </c>
      <c r="GB12" s="1">
        <v>0</v>
      </c>
      <c r="GC12" s="1">
        <v>39891757.357818589</v>
      </c>
      <c r="GD12" s="1">
        <v>1594545.4600164504</v>
      </c>
      <c r="GE12" s="1">
        <v>1034097.348538494</v>
      </c>
      <c r="GF12" s="1">
        <v>7361504.9350588471</v>
      </c>
      <c r="GG12" s="1">
        <v>1483203.4714224825</v>
      </c>
      <c r="GH12" s="1">
        <v>1317223.2195310388</v>
      </c>
      <c r="GI12" s="1">
        <v>748180.39308068505</v>
      </c>
      <c r="GJ12" s="1">
        <v>13316338.617219387</v>
      </c>
      <c r="GK12" s="1">
        <v>1261976.2044346202</v>
      </c>
      <c r="GL12" s="1">
        <v>0</v>
      </c>
      <c r="GM12" s="1">
        <v>0</v>
      </c>
      <c r="GN12" s="1">
        <v>0</v>
      </c>
      <c r="GO12" s="1">
        <v>46647913.769349471</v>
      </c>
      <c r="GP12" s="1">
        <v>1392815.4116596533</v>
      </c>
      <c r="GQ12" s="1">
        <v>1516924.0314730203</v>
      </c>
      <c r="GR12" s="1">
        <v>1799616.3630014497</v>
      </c>
      <c r="GS12" s="1">
        <v>129901.25655410417</v>
      </c>
      <c r="GT12" s="1">
        <v>2179534.8518279623</v>
      </c>
      <c r="GU12" s="1">
        <v>2079144.242618236</v>
      </c>
      <c r="GV12" s="1">
        <v>684103.17683154473</v>
      </c>
      <c r="GW12" s="1">
        <v>13854709.365381567</v>
      </c>
      <c r="GX12" s="1">
        <v>112310.86493728457</v>
      </c>
      <c r="GY12" s="1">
        <v>3951827.004231838</v>
      </c>
      <c r="GZ12" s="1">
        <v>450999.05880924547</v>
      </c>
      <c r="HA12" s="1">
        <v>129828467.2404124</v>
      </c>
      <c r="HB12" s="1">
        <v>1949393.2218309571</v>
      </c>
      <c r="HC12" s="1">
        <v>8105863.445405568</v>
      </c>
      <c r="HD12" s="1">
        <v>7499553.6596356109</v>
      </c>
      <c r="HE12" s="1">
        <v>6983936.1819831589</v>
      </c>
      <c r="HF12" s="1">
        <v>12615351.734731391</v>
      </c>
      <c r="HG12" s="1">
        <v>571025.19200563384</v>
      </c>
      <c r="HH12" s="1">
        <v>77799421.534277469</v>
      </c>
      <c r="HI12" s="1">
        <v>1432387.3169967271</v>
      </c>
      <c r="HJ12" s="1">
        <v>2332929.0583193623</v>
      </c>
      <c r="HK12" s="1">
        <v>330281.37999111158</v>
      </c>
      <c r="HL12" s="1">
        <v>504181.16948513809</v>
      </c>
      <c r="HM12" s="1">
        <v>108125.47599014139</v>
      </c>
      <c r="HN12" s="1">
        <v>1297999.4979549497</v>
      </c>
      <c r="HO12" s="1">
        <v>791147.30428208807</v>
      </c>
      <c r="HP12" s="1">
        <v>99394766.264940813</v>
      </c>
      <c r="HQ12" s="1">
        <v>32351654.491980467</v>
      </c>
      <c r="HR12" s="1">
        <v>1409967.5726887488</v>
      </c>
      <c r="HS12" s="1">
        <v>994457.2467692215</v>
      </c>
      <c r="HT12" s="1">
        <v>1511125.3225203841</v>
      </c>
      <c r="HU12" s="1">
        <v>400052.47341322049</v>
      </c>
      <c r="HV12" s="1">
        <v>8315167.2183460668</v>
      </c>
      <c r="HW12" s="1">
        <v>989772.18658286112</v>
      </c>
      <c r="HX12" s="1">
        <v>933849.56368765223</v>
      </c>
      <c r="HY12" s="1">
        <v>2341227.2855405658</v>
      </c>
      <c r="HZ12" s="1">
        <v>1321694.7713043899</v>
      </c>
      <c r="IA12" s="1">
        <v>4216017.9642131291</v>
      </c>
      <c r="IB12" s="1">
        <v>317534.0959189249</v>
      </c>
      <c r="IC12" s="1">
        <v>904833.23614538717</v>
      </c>
      <c r="ID12" s="1">
        <v>1020107.8942763393</v>
      </c>
      <c r="IE12" s="1">
        <v>890175.76415046141</v>
      </c>
      <c r="IF12" s="1">
        <v>51734908.945548467</v>
      </c>
      <c r="IG12" s="1">
        <v>18682429.319982935</v>
      </c>
      <c r="IH12" s="1">
        <v>1589912.3659623733</v>
      </c>
      <c r="II12" s="1">
        <v>4579759.4844197091</v>
      </c>
      <c r="IJ12" s="1">
        <v>7996140.9333135281</v>
      </c>
      <c r="IK12" s="1">
        <v>204887.29492370863</v>
      </c>
      <c r="IL12" s="1">
        <v>1191839.0554324191</v>
      </c>
      <c r="IM12" s="1">
        <v>375894.7732574683</v>
      </c>
      <c r="IN12" s="1">
        <v>975019.19940217223</v>
      </c>
      <c r="IO12" s="1">
        <v>201747.1215857951</v>
      </c>
      <c r="IP12" s="1">
        <v>1206327.8621129587</v>
      </c>
      <c r="IQ12" s="1">
        <v>112960132.64717029</v>
      </c>
      <c r="IR12" s="1">
        <v>42946078.042071402</v>
      </c>
      <c r="IS12" s="1">
        <v>2390273.8794968491</v>
      </c>
      <c r="IT12" s="1">
        <v>2140766.6374023263</v>
      </c>
      <c r="IU12" s="1">
        <v>1727435.0296405186</v>
      </c>
      <c r="IV12" s="1">
        <v>143463.56819712612</v>
      </c>
      <c r="IW12" s="1">
        <v>781320.23978856881</v>
      </c>
      <c r="IX12" s="1">
        <v>530234.3669713143</v>
      </c>
      <c r="IY12" s="1">
        <v>1107888.3386867347</v>
      </c>
      <c r="IZ12" s="1">
        <v>2692940.5575330211</v>
      </c>
      <c r="JA12" s="1">
        <v>1342271.9375353721</v>
      </c>
      <c r="JB12" s="1">
        <v>1749432.6698293989</v>
      </c>
      <c r="JC12" s="1">
        <v>40247016.481811449</v>
      </c>
      <c r="JD12" s="1">
        <v>17686025.825309981</v>
      </c>
      <c r="JE12" s="1">
        <v>1477839.7207190241</v>
      </c>
      <c r="JF12" s="1">
        <v>915259.93685974902</v>
      </c>
      <c r="JG12" s="1">
        <v>438220.50396263262</v>
      </c>
      <c r="JH12" s="1">
        <v>654743.11273806356</v>
      </c>
      <c r="JI12" s="1">
        <v>40779953.839719899</v>
      </c>
      <c r="JJ12" s="1">
        <v>986445.23007668322</v>
      </c>
      <c r="JK12" s="1">
        <v>2124998.6208448634</v>
      </c>
      <c r="JL12" s="1">
        <v>4589298.5627910979</v>
      </c>
      <c r="JM12" s="1">
        <v>2304490.3012205055</v>
      </c>
      <c r="JN12" s="1">
        <v>6901618.055889219</v>
      </c>
      <c r="JO12" s="1">
        <v>1431981.7712447403</v>
      </c>
      <c r="JP12" s="1">
        <v>76760826.422542661</v>
      </c>
      <c r="JQ12" s="1">
        <v>2433868.6555672754</v>
      </c>
      <c r="JR12" s="1">
        <v>348688.1914213316</v>
      </c>
      <c r="JS12" s="1">
        <v>8577260.8476827256</v>
      </c>
      <c r="JT12" s="1">
        <v>1611856.1407852564</v>
      </c>
      <c r="JU12" s="1">
        <v>948893.61659718771</v>
      </c>
      <c r="JV12" s="1">
        <v>1498055.0098659606</v>
      </c>
      <c r="JW12" s="1">
        <v>1829402.7194407666</v>
      </c>
      <c r="JX12" s="1">
        <v>117248995.58676237</v>
      </c>
      <c r="JY12" s="1">
        <v>17992542.150749177</v>
      </c>
      <c r="JZ12" s="1">
        <v>7525907.6278037578</v>
      </c>
      <c r="KA12" s="1">
        <v>5551895.4557016399</v>
      </c>
      <c r="KB12" s="1">
        <v>2043263.6286751688</v>
      </c>
      <c r="KC12" s="1">
        <v>1143428.0364472142</v>
      </c>
      <c r="KD12" s="1">
        <v>24367902.252139583</v>
      </c>
      <c r="KE12" s="1">
        <v>17246434.671136763</v>
      </c>
      <c r="KF12" s="1">
        <v>22658887.394901168</v>
      </c>
      <c r="KG12" s="1">
        <v>1413988.604973217</v>
      </c>
      <c r="KH12" s="1">
        <v>758923.65715251747</v>
      </c>
      <c r="KI12" s="1">
        <v>2952139.2656543399</v>
      </c>
      <c r="KJ12" s="1">
        <v>521975.93948826962</v>
      </c>
      <c r="KK12" s="1">
        <v>1643128.1975171706</v>
      </c>
      <c r="KL12" s="1">
        <v>265221.24815997225</v>
      </c>
      <c r="KM12" s="1">
        <v>138235723.57416931</v>
      </c>
      <c r="KN12" s="1">
        <v>9538440.6118435543</v>
      </c>
      <c r="KO12" s="1">
        <v>2077100.7495023625</v>
      </c>
      <c r="KP12" s="1">
        <v>5934561.8629547888</v>
      </c>
      <c r="KQ12" s="1">
        <v>642939.91707876977</v>
      </c>
      <c r="KR12" s="1">
        <v>2785052.7808931884</v>
      </c>
      <c r="KS12" s="1">
        <v>13925643.883850206</v>
      </c>
      <c r="KT12" s="1">
        <v>2422196.105921004</v>
      </c>
      <c r="KU12" s="1">
        <v>1729300.1393413211</v>
      </c>
      <c r="KV12" s="1">
        <v>55609610.185534887</v>
      </c>
      <c r="KW12" s="1">
        <v>1648089.1797904903</v>
      </c>
      <c r="KX12" s="1">
        <v>5217380.4628711967</v>
      </c>
      <c r="KY12" s="1">
        <v>25854298.537717488</v>
      </c>
      <c r="KZ12" s="1">
        <v>3340614.4660461838</v>
      </c>
      <c r="LA12" s="1">
        <v>5533079.2162994277</v>
      </c>
      <c r="LB12" s="1">
        <v>59796884.66581443</v>
      </c>
      <c r="LC12" s="1">
        <v>6816076.0489371959</v>
      </c>
      <c r="LD12" s="1">
        <v>137680686.18533558</v>
      </c>
      <c r="LE12" s="1">
        <v>39395461.507679678</v>
      </c>
      <c r="LF12" s="1">
        <v>16877859.125752371</v>
      </c>
      <c r="LG12" s="1">
        <v>23730772.920248747</v>
      </c>
      <c r="LH12" s="1">
        <v>9780651.3195600118</v>
      </c>
      <c r="LI12" s="1">
        <v>1526118.6656923899</v>
      </c>
      <c r="LJ12" s="1">
        <v>543276.63921734376</v>
      </c>
      <c r="LK12" s="1">
        <v>3907484.7664648374</v>
      </c>
      <c r="LL12" s="1">
        <v>261645.78723654232</v>
      </c>
      <c r="LM12" s="1">
        <v>1467868.6210187897</v>
      </c>
      <c r="LN12" s="1">
        <v>934417.13755862566</v>
      </c>
      <c r="LO12" s="1">
        <v>49869603.240653209</v>
      </c>
      <c r="LP12" s="1">
        <v>1054901.6666589705</v>
      </c>
      <c r="LQ12" s="1">
        <v>439061.56403468939</v>
      </c>
      <c r="LR12" s="1">
        <v>155852675.25717756</v>
      </c>
      <c r="LS12" s="1">
        <v>71238143.208750606</v>
      </c>
      <c r="LT12" s="1">
        <v>113936139.40379991</v>
      </c>
      <c r="LU12" s="1">
        <v>43753137.970177531</v>
      </c>
      <c r="LV12" s="1">
        <v>4185039.9625879587</v>
      </c>
      <c r="LW12" s="1">
        <v>8770911.0823127832</v>
      </c>
      <c r="LX12" s="1">
        <v>4301408.5837595072</v>
      </c>
      <c r="LY12" s="1">
        <v>4087868.0539132394</v>
      </c>
      <c r="LZ12" s="1">
        <v>2062918.4574357236</v>
      </c>
      <c r="MA12" s="1">
        <v>4866893.4511469491</v>
      </c>
      <c r="MB12" s="1">
        <v>9907835.5729710925</v>
      </c>
      <c r="MC12" s="1">
        <v>2661156.9420237974</v>
      </c>
      <c r="MD12" s="1">
        <v>169141042.53430745</v>
      </c>
      <c r="ME12" s="1">
        <v>1773650.439232904</v>
      </c>
      <c r="MF12" s="1">
        <v>844779.09252253571</v>
      </c>
      <c r="MG12" s="1">
        <v>1563012.1853507315</v>
      </c>
      <c r="MH12" s="1">
        <v>785862.7129454664</v>
      </c>
      <c r="MI12" s="1">
        <v>4622174.8262434667</v>
      </c>
      <c r="MJ12" s="1">
        <v>3377375.5966631062</v>
      </c>
      <c r="MK12" s="1">
        <v>1972169.4223063916</v>
      </c>
      <c r="ML12" s="1">
        <v>6068485.3520770036</v>
      </c>
      <c r="MM12" s="1">
        <v>1588660.9574634489</v>
      </c>
      <c r="MN12" s="1">
        <v>1995616.5445458032</v>
      </c>
      <c r="MO12" s="1">
        <v>1367568.1958652476</v>
      </c>
      <c r="MP12" s="1">
        <v>104365781.14855418</v>
      </c>
      <c r="MQ12" s="1">
        <v>2494826.1070305696</v>
      </c>
      <c r="MR12" s="1">
        <v>2872458.9136648295</v>
      </c>
      <c r="MS12" s="1">
        <v>4506531.247981349</v>
      </c>
      <c r="MT12" s="1">
        <v>9739713.2459537592</v>
      </c>
      <c r="MU12" s="1">
        <v>3893901.7518503377</v>
      </c>
      <c r="MV12" s="1">
        <v>27142978.985939398</v>
      </c>
      <c r="MW12" s="1">
        <v>10170205.619434692</v>
      </c>
      <c r="MX12" s="1">
        <v>3664097.133849971</v>
      </c>
      <c r="MY12" s="1">
        <v>86093.253711320285</v>
      </c>
      <c r="MZ12" s="1">
        <v>148994.28045418809</v>
      </c>
      <c r="NA12" s="1">
        <v>238864620.88557667</v>
      </c>
      <c r="NB12" s="1">
        <v>26858634.676214945</v>
      </c>
      <c r="NC12" s="1">
        <v>3592439.0448532496</v>
      </c>
      <c r="ND12" s="1">
        <v>97003728.417524412</v>
      </c>
      <c r="NE12" s="1">
        <v>2070324.1084451054</v>
      </c>
      <c r="NF12" s="1">
        <v>8427699.9425900467</v>
      </c>
      <c r="NG12" s="1">
        <v>47872570.612658322</v>
      </c>
      <c r="NH12" s="1">
        <v>23113775.063384596</v>
      </c>
      <c r="NI12" s="1">
        <v>405810.1998248336</v>
      </c>
      <c r="NJ12" s="1">
        <v>2771577.7026989125</v>
      </c>
      <c r="NK12" s="1">
        <v>4091289.328725352</v>
      </c>
      <c r="NL12" s="1">
        <v>1318321.0235595463</v>
      </c>
      <c r="NM12" s="1">
        <v>96304024.018173158</v>
      </c>
      <c r="NN12" s="1">
        <v>1697711.07666121</v>
      </c>
      <c r="NO12" s="1">
        <v>1401946.4967076005</v>
      </c>
      <c r="NP12" s="1">
        <v>2121348.825299067</v>
      </c>
      <c r="NQ12" s="1">
        <v>1003158.2282598007</v>
      </c>
      <c r="NR12" s="1">
        <v>104673.29722892726</v>
      </c>
      <c r="NS12" s="1">
        <v>4958126.028165116</v>
      </c>
      <c r="NT12" s="1">
        <v>86548406.924451038</v>
      </c>
      <c r="NU12" s="1">
        <v>12480599.522692813</v>
      </c>
      <c r="NV12" s="1">
        <v>1704310.3852414447</v>
      </c>
      <c r="NW12" s="1">
        <v>945170.35188375914</v>
      </c>
      <c r="NX12" s="1">
        <v>286850.76960251771</v>
      </c>
      <c r="NY12" s="1">
        <v>1471200.9823302242</v>
      </c>
      <c r="NZ12" s="1">
        <v>1262899.1503917025</v>
      </c>
      <c r="OA12" s="1">
        <v>138155033.49661195</v>
      </c>
      <c r="OB12" s="1">
        <v>23162711.99953251</v>
      </c>
      <c r="OC12" s="1">
        <v>4597582.5840554675</v>
      </c>
      <c r="OD12" s="1">
        <v>37958361.953720994</v>
      </c>
      <c r="OE12" s="1">
        <v>2262324.7173524336</v>
      </c>
      <c r="OF12" s="1">
        <v>2164106.5058041597</v>
      </c>
      <c r="OG12" s="1">
        <v>4675752.5098212734</v>
      </c>
      <c r="OH12" s="1">
        <v>1117872.5818947493</v>
      </c>
      <c r="OI12" s="1">
        <v>1468128.6933425486</v>
      </c>
      <c r="OJ12" s="1">
        <v>118030623.37394831</v>
      </c>
      <c r="OK12" s="1">
        <v>40003892.23130928</v>
      </c>
      <c r="OL12" s="1">
        <v>62753561.481724225</v>
      </c>
      <c r="OM12" s="1">
        <v>10426156.811236668</v>
      </c>
      <c r="ON12" s="1">
        <v>3357290.3455933975</v>
      </c>
      <c r="OO12" s="1">
        <v>621220.69028010441</v>
      </c>
      <c r="OP12" s="1">
        <v>63454685.732398622</v>
      </c>
      <c r="OQ12" s="1">
        <v>2423543.1090355869</v>
      </c>
      <c r="OR12" s="1">
        <v>2023860.5426297567</v>
      </c>
      <c r="OS12" s="1">
        <v>4457498.6655610893</v>
      </c>
      <c r="OT12" s="1">
        <v>4406378.3406233368</v>
      </c>
      <c r="OU12" s="1">
        <v>23274027.130089641</v>
      </c>
      <c r="OV12" s="1">
        <v>1219227.6467462385</v>
      </c>
      <c r="OW12" s="1">
        <v>786343.76358211832</v>
      </c>
      <c r="OX12" s="1">
        <v>269184.60556800547</v>
      </c>
      <c r="OY12" s="1">
        <v>51964704.667427182</v>
      </c>
      <c r="OZ12" s="1">
        <v>463737.71146485442</v>
      </c>
      <c r="PA12" s="1">
        <v>674957.99015050218</v>
      </c>
      <c r="PB12" s="1">
        <v>1021692.1394394439</v>
      </c>
      <c r="PC12" s="1">
        <v>1396967.052616931</v>
      </c>
      <c r="PD12" s="1">
        <v>9068360.8991353549</v>
      </c>
      <c r="PE12" s="1">
        <v>734794.02559702483</v>
      </c>
      <c r="PF12" s="1">
        <v>290323.57183121343</v>
      </c>
      <c r="PG12" s="1">
        <v>1585897.5273795219</v>
      </c>
      <c r="PH12" s="1">
        <v>988771.86306385486</v>
      </c>
      <c r="PI12" s="1">
        <v>607747.92692445905</v>
      </c>
      <c r="PJ12" s="1">
        <v>533622.76876819669</v>
      </c>
      <c r="PK12" s="1">
        <v>192244.67091785767</v>
      </c>
      <c r="PL12" s="1">
        <v>10198284.112810489</v>
      </c>
      <c r="PM12" s="1">
        <v>366784.45164424815</v>
      </c>
      <c r="PN12" s="1">
        <v>0</v>
      </c>
      <c r="PO12" s="1">
        <v>0</v>
      </c>
      <c r="PP12" s="1">
        <v>56809.882930107568</v>
      </c>
      <c r="PQ12" s="1">
        <v>108280476.45296477</v>
      </c>
      <c r="PR12" s="1">
        <v>1126979.2225779158</v>
      </c>
      <c r="PS12" s="1">
        <v>1553349.4938218077</v>
      </c>
      <c r="PT12" s="1">
        <v>627962.77296744683</v>
      </c>
      <c r="PU12" s="1">
        <v>18121118.769615952</v>
      </c>
      <c r="PV12" s="1">
        <v>1345926.2312743438</v>
      </c>
      <c r="PW12" s="1">
        <v>1624074.9791208224</v>
      </c>
      <c r="PX12" s="1">
        <v>1391069.6706365105</v>
      </c>
      <c r="PY12" s="1">
        <v>6578985.4417348346</v>
      </c>
      <c r="PZ12" s="1">
        <v>1150040.3484987924</v>
      </c>
      <c r="QA12" s="1">
        <v>7220920.1676248536</v>
      </c>
      <c r="QB12" s="1">
        <v>989240.99906843377</v>
      </c>
      <c r="QC12" s="1">
        <v>535077.61659852869</v>
      </c>
      <c r="QD12" s="1">
        <v>709019.11972501758</v>
      </c>
      <c r="QE12" s="1">
        <v>973239.62583694514</v>
      </c>
      <c r="QF12" s="1">
        <v>1863342.9552575003</v>
      </c>
      <c r="QG12" s="1">
        <v>227253.79337516191</v>
      </c>
      <c r="QH12" s="1">
        <v>567566.05234905391</v>
      </c>
      <c r="QI12" s="1">
        <v>272240.57090245362</v>
      </c>
      <c r="QJ12" s="1">
        <v>6494233.0334605593</v>
      </c>
      <c r="QK12" s="1">
        <v>10312847.412816823</v>
      </c>
      <c r="QL12" s="1">
        <v>94425.349670978656</v>
      </c>
      <c r="QM12" s="1">
        <v>0</v>
      </c>
      <c r="QN12" s="1">
        <v>0</v>
      </c>
      <c r="QO12" s="1">
        <v>0</v>
      </c>
      <c r="QP12" s="1">
        <v>0</v>
      </c>
      <c r="QQ12" s="1">
        <v>71546280.590003595</v>
      </c>
      <c r="QR12" s="1">
        <v>530708.82123014168</v>
      </c>
      <c r="QS12" s="1">
        <v>3329815.084814603</v>
      </c>
      <c r="QT12" s="1">
        <v>198117.77565539017</v>
      </c>
      <c r="QU12" s="1">
        <v>1508813.8287509994</v>
      </c>
      <c r="QV12" s="1">
        <v>1155997.3225932813</v>
      </c>
      <c r="QW12" s="1">
        <v>1487821.6602396972</v>
      </c>
      <c r="QX12" s="1">
        <v>6138008.7520855721</v>
      </c>
      <c r="QY12" s="1">
        <v>3049959.4360422436</v>
      </c>
      <c r="QZ12" s="1">
        <v>919495.21214537486</v>
      </c>
      <c r="RA12" s="1">
        <v>692782.725483933</v>
      </c>
      <c r="RB12" s="1">
        <v>0</v>
      </c>
      <c r="RC12" s="1">
        <v>0</v>
      </c>
      <c r="RD12" s="1">
        <v>79484096.095489085</v>
      </c>
      <c r="RE12" s="1">
        <v>2220366.4272249243</v>
      </c>
      <c r="RF12" s="1">
        <v>1176418.5707358033</v>
      </c>
      <c r="RG12" s="1">
        <v>227968.99993006504</v>
      </c>
      <c r="RH12" s="1">
        <v>1003051.5386394452</v>
      </c>
      <c r="RI12" s="1">
        <v>2687525.5817188341</v>
      </c>
      <c r="RJ12" s="1">
        <v>9765950.7439307179</v>
      </c>
      <c r="RK12" s="1">
        <v>929401.46706984192</v>
      </c>
      <c r="RL12" s="1">
        <v>1303382.6509448036</v>
      </c>
      <c r="RM12" s="1">
        <v>2474633.412926273</v>
      </c>
      <c r="RN12" s="1">
        <v>2244246.2498049662</v>
      </c>
      <c r="RO12" s="1">
        <v>1725470.2495821486</v>
      </c>
      <c r="RP12" s="1">
        <v>83027.414713959501</v>
      </c>
      <c r="RQ12" s="1">
        <v>900510.70939966023</v>
      </c>
      <c r="RR12" s="1">
        <v>656411.47216794698</v>
      </c>
      <c r="RS12" s="1">
        <v>2116835.3357998743</v>
      </c>
      <c r="RT12" s="1">
        <v>769845.13037376676</v>
      </c>
      <c r="RU12" s="1">
        <v>246311.71953465373</v>
      </c>
      <c r="RV12" s="1">
        <v>0</v>
      </c>
      <c r="RW12" s="1">
        <v>0</v>
      </c>
      <c r="RX12" s="1">
        <v>79443846.685372889</v>
      </c>
      <c r="RY12" s="1">
        <v>676655.85299552069</v>
      </c>
      <c r="RZ12" s="1">
        <v>4987149.1716048513</v>
      </c>
      <c r="SA12" s="1">
        <v>3269771.0545325964</v>
      </c>
      <c r="SB12" s="1">
        <v>1014776.1098528632</v>
      </c>
      <c r="SC12" s="1">
        <v>955442.21092705417</v>
      </c>
      <c r="SD12" s="1">
        <v>6347801.6143961335</v>
      </c>
      <c r="SE12" s="1">
        <v>4020159.4744719584</v>
      </c>
      <c r="SF12" s="1">
        <v>1216035.1896101569</v>
      </c>
      <c r="SG12" s="1">
        <v>771378.57777153375</v>
      </c>
      <c r="SH12" s="1">
        <v>1177988.8105860327</v>
      </c>
      <c r="SI12" s="1">
        <v>7077382.8370499201</v>
      </c>
      <c r="SJ12" s="1">
        <v>1247019.6843983312</v>
      </c>
      <c r="SK12" s="1">
        <v>1477152.795623777</v>
      </c>
      <c r="SL12" s="1">
        <v>64999763.241916135</v>
      </c>
      <c r="SM12" s="1">
        <v>1844903.7817651136</v>
      </c>
      <c r="SN12" s="1">
        <v>1222754.7173303431</v>
      </c>
      <c r="SO12" s="1">
        <v>4976796.515530332</v>
      </c>
      <c r="SP12" s="1">
        <v>776343.40951790544</v>
      </c>
      <c r="SQ12" s="1">
        <v>971871.75101596722</v>
      </c>
      <c r="SR12" s="1">
        <v>896921.99927367177</v>
      </c>
      <c r="SS12" s="1">
        <v>4808639.7860874571</v>
      </c>
      <c r="ST12" s="1">
        <v>964340.22515487508</v>
      </c>
      <c r="SU12" s="1">
        <v>1006736.6445793029</v>
      </c>
      <c r="SV12" s="1">
        <v>13848252.49434563</v>
      </c>
      <c r="SW12" s="1">
        <v>375446.5867684831</v>
      </c>
      <c r="SX12" s="1">
        <v>33212278.782113653</v>
      </c>
      <c r="SY12" s="1">
        <v>1828113.0556691843</v>
      </c>
      <c r="SZ12" s="1">
        <v>2102535.9969309121</v>
      </c>
      <c r="TA12" s="1">
        <v>5488987.6350995312</v>
      </c>
      <c r="TB12" s="1">
        <v>2461055.7723468845</v>
      </c>
      <c r="TC12" s="1">
        <v>4857350.9404596118</v>
      </c>
      <c r="TD12" s="1">
        <v>1260202.016546767</v>
      </c>
      <c r="TE12" s="1">
        <v>2045103.7266481037</v>
      </c>
      <c r="TF12" s="1">
        <v>124502136.15701923</v>
      </c>
      <c r="TG12" s="1">
        <v>873606.35770315083</v>
      </c>
      <c r="TH12" s="1">
        <v>1017144.0074525753</v>
      </c>
      <c r="TI12" s="1">
        <v>3549274.3580780122</v>
      </c>
      <c r="TJ12" s="1">
        <v>13098611.358781695</v>
      </c>
      <c r="TK12" s="1">
        <v>927464.68733432074</v>
      </c>
      <c r="TL12" s="1">
        <v>355650.74939711718</v>
      </c>
      <c r="TM12" s="1">
        <v>12835622.111570356</v>
      </c>
      <c r="TN12" s="1">
        <v>1420857.8276037832</v>
      </c>
      <c r="TO12" s="1">
        <v>4087042.1581497053</v>
      </c>
      <c r="TP12" s="1">
        <v>5775169.0260353545</v>
      </c>
      <c r="TQ12" s="1">
        <v>1272723.2154745073</v>
      </c>
      <c r="TR12" s="1">
        <v>978007.63696373685</v>
      </c>
      <c r="TS12" s="1">
        <v>1202836.1830355769</v>
      </c>
      <c r="TT12" s="1">
        <v>1031771.9121591133</v>
      </c>
      <c r="TU12" s="1">
        <v>681030.64797746611</v>
      </c>
      <c r="TV12" s="1">
        <v>21959056.342114992</v>
      </c>
      <c r="TW12" s="1">
        <v>923456.75050404971</v>
      </c>
      <c r="TX12" s="1">
        <v>72959972.043549135</v>
      </c>
      <c r="TY12" s="1">
        <v>7794896.5241844701</v>
      </c>
      <c r="TZ12" s="1">
        <v>1790754.1463963455</v>
      </c>
      <c r="UA12" s="1">
        <v>2307831.4771243413</v>
      </c>
      <c r="UB12" s="1">
        <v>77265802.765105963</v>
      </c>
      <c r="UC12" s="1">
        <v>1035547.6388171393</v>
      </c>
      <c r="UD12" s="1">
        <v>1047834.1080340339</v>
      </c>
      <c r="UE12" s="1">
        <v>895796.64104744617</v>
      </c>
      <c r="UF12" s="1">
        <v>1613099.9116585609</v>
      </c>
      <c r="UG12" s="1">
        <v>42749953.919363663</v>
      </c>
      <c r="UH12" s="1">
        <v>1792692.9572095564</v>
      </c>
      <c r="UI12" s="1">
        <v>1052756.7342818833</v>
      </c>
      <c r="UJ12" s="1">
        <v>3079152.2940277061</v>
      </c>
      <c r="UK12" s="1">
        <v>948923.18426088628</v>
      </c>
      <c r="UL12" s="1">
        <v>1125049.6504723958</v>
      </c>
      <c r="UM12" s="1">
        <v>145862129.80512676</v>
      </c>
      <c r="UN12" s="1">
        <v>2176427.7104266598</v>
      </c>
      <c r="UO12" s="1">
        <v>2032030.5886731679</v>
      </c>
      <c r="UP12" s="1">
        <v>12060997.032694198</v>
      </c>
      <c r="UQ12" s="1">
        <v>32792.365237192847</v>
      </c>
      <c r="UR12" s="1">
        <v>570653.21245227312</v>
      </c>
      <c r="US12" s="1">
        <v>5035866.1044189921</v>
      </c>
      <c r="UT12" s="1">
        <v>980600.79194707703</v>
      </c>
      <c r="UU12" s="1">
        <v>466878.42454511742</v>
      </c>
      <c r="UV12" s="1">
        <v>980226.83977595717</v>
      </c>
      <c r="UW12" s="1">
        <v>1672884.1805309998</v>
      </c>
      <c r="UX12" s="1">
        <v>7371695.7231395515</v>
      </c>
      <c r="UY12" s="1">
        <v>3432350.6419660584</v>
      </c>
      <c r="UZ12" s="1">
        <v>4209766.0402583955</v>
      </c>
      <c r="VA12" s="1">
        <v>856981.54996929411</v>
      </c>
      <c r="VB12" s="1">
        <v>619671.61711287138</v>
      </c>
      <c r="VC12" s="1">
        <v>810696.86171874683</v>
      </c>
      <c r="VD12" s="1">
        <v>262732.9978976259</v>
      </c>
      <c r="VE12" s="1">
        <v>7417817.3076056959</v>
      </c>
      <c r="VF12" s="1">
        <v>339044.29900574655</v>
      </c>
      <c r="VG12" s="1">
        <v>366318.21421181364</v>
      </c>
      <c r="VH12" s="1">
        <v>129329.1820279364</v>
      </c>
      <c r="VI12" s="1">
        <v>56646697.896380305</v>
      </c>
      <c r="VJ12" s="1">
        <v>350053.41091998789</v>
      </c>
      <c r="VK12" s="1">
        <v>884007.26680136542</v>
      </c>
      <c r="VL12" s="1">
        <v>1320223.1870696882</v>
      </c>
      <c r="VM12" s="1">
        <v>2754838.9691731022</v>
      </c>
      <c r="VN12" s="1">
        <v>2707554.1059319484</v>
      </c>
      <c r="VO12" s="1">
        <v>4387550.9448476546</v>
      </c>
      <c r="VP12" s="1">
        <v>1197175.1712537729</v>
      </c>
      <c r="VQ12" s="1">
        <v>1286994.5804109212</v>
      </c>
      <c r="VR12" s="1">
        <v>13579053.804478649</v>
      </c>
      <c r="VS12" s="1">
        <v>1302953.1276865993</v>
      </c>
      <c r="VT12" s="1">
        <v>5638336.1576306773</v>
      </c>
      <c r="VU12" s="1">
        <v>2095728.8661269608</v>
      </c>
      <c r="VV12" s="1">
        <v>437646.66179828462</v>
      </c>
      <c r="VW12" s="1">
        <v>698172.16705819708</v>
      </c>
      <c r="VX12" s="1">
        <v>0</v>
      </c>
      <c r="VY12" s="1">
        <v>0</v>
      </c>
      <c r="VZ12" s="1">
        <v>189665733.65272874</v>
      </c>
      <c r="WA12" s="1">
        <v>5639921.4567255788</v>
      </c>
      <c r="WB12" s="1">
        <v>2654165.9047612227</v>
      </c>
      <c r="WC12" s="1">
        <v>381876.87121818733</v>
      </c>
      <c r="WD12" s="1">
        <v>1611577.75007272</v>
      </c>
      <c r="WE12" s="1">
        <v>1335994.8950999742</v>
      </c>
      <c r="WF12" s="1">
        <v>7080691.0333262905</v>
      </c>
      <c r="WG12" s="1">
        <v>4896816.8183248732</v>
      </c>
      <c r="WH12" s="1">
        <v>4331120.7291069655</v>
      </c>
      <c r="WI12" s="1">
        <v>3889826.7406667462</v>
      </c>
      <c r="WJ12" s="1">
        <v>1389843.246377277</v>
      </c>
      <c r="WK12" s="1">
        <v>5647766.8038744899</v>
      </c>
      <c r="WL12" s="1">
        <v>2198789.1530928914</v>
      </c>
      <c r="WM12" s="1">
        <v>7116837.3031963808</v>
      </c>
      <c r="WN12" s="1">
        <v>12273428.707937947</v>
      </c>
      <c r="WO12" s="1">
        <v>1830179.5815355966</v>
      </c>
      <c r="WP12" s="1">
        <v>1632329.8011190812</v>
      </c>
      <c r="WQ12" s="1">
        <v>4322539.2909765914</v>
      </c>
      <c r="WR12" s="1">
        <v>1425472.7842134573</v>
      </c>
      <c r="WS12" s="1">
        <v>5279041.5920016645</v>
      </c>
      <c r="WT12" s="1">
        <v>9611356.8353164047</v>
      </c>
      <c r="WU12" s="1">
        <v>1739997.6108612702</v>
      </c>
      <c r="WV12" s="1">
        <v>458425.42138277588</v>
      </c>
      <c r="WW12" s="1">
        <v>1262781.3410839788</v>
      </c>
      <c r="WX12" s="1">
        <v>2148476.2087808028</v>
      </c>
      <c r="WY12" s="1">
        <v>180471.09024825779</v>
      </c>
      <c r="WZ12" s="1">
        <v>634667.68142553116</v>
      </c>
      <c r="XA12" s="1">
        <v>0</v>
      </c>
      <c r="XB12" s="1">
        <v>0</v>
      </c>
      <c r="XC12" s="1">
        <v>811121.80713225843</v>
      </c>
      <c r="XD12" s="1">
        <v>30139884.233717304</v>
      </c>
      <c r="XE12" s="1">
        <v>757001.71397844702</v>
      </c>
      <c r="XF12" s="1">
        <v>14728.018926609615</v>
      </c>
      <c r="XG12" s="1">
        <v>287541.31126436102</v>
      </c>
      <c r="XH12" s="1">
        <v>183594.2417024078</v>
      </c>
      <c r="XI12" s="1">
        <v>82015053.967375323</v>
      </c>
      <c r="XJ12" s="1">
        <v>1089871.7982185977</v>
      </c>
      <c r="XK12" s="1">
        <v>2265164.5109376065</v>
      </c>
      <c r="XL12" s="1">
        <v>32475068.732008379</v>
      </c>
      <c r="XM12" s="1">
        <v>2636925.3227173891</v>
      </c>
      <c r="XN12" s="1">
        <v>3974404.3552834857</v>
      </c>
      <c r="XO12" s="1">
        <v>4096519.4212076962</v>
      </c>
      <c r="XP12" s="1">
        <v>3041717.0429157931</v>
      </c>
      <c r="XQ12" s="1">
        <v>2761803.0015152358</v>
      </c>
      <c r="XR12" s="1">
        <v>9261735.1606606245</v>
      </c>
      <c r="XS12" s="1">
        <v>2021695.2709425562</v>
      </c>
      <c r="XT12" s="1">
        <v>1578456.5476837792</v>
      </c>
      <c r="XU12" s="1">
        <v>986300.79427056073</v>
      </c>
      <c r="XV12" s="1">
        <v>861478.66904836765</v>
      </c>
      <c r="XW12" s="1">
        <v>1337095.7287291307</v>
      </c>
      <c r="XX12" s="1">
        <v>808324.72805650579</v>
      </c>
      <c r="XY12" s="1">
        <v>1031981.8473683168</v>
      </c>
      <c r="XZ12" s="1">
        <v>1008402.2270210527</v>
      </c>
      <c r="YA12" s="1">
        <v>743826.06184625055</v>
      </c>
      <c r="YB12" s="1">
        <v>1229831.6180862703</v>
      </c>
      <c r="YC12" s="1">
        <v>958134.99402239022</v>
      </c>
      <c r="YD12" s="1">
        <v>758700.02584531519</v>
      </c>
      <c r="YE12" s="1">
        <v>787430.55643117265</v>
      </c>
      <c r="YF12" s="1">
        <v>51636891.617212549</v>
      </c>
      <c r="YG12" s="1">
        <v>879731.18353651953</v>
      </c>
      <c r="YH12" s="1">
        <v>7942529.5236803116</v>
      </c>
      <c r="YI12" s="1">
        <v>1156352.5702016181</v>
      </c>
      <c r="YJ12" s="1">
        <v>12405099.785775727</v>
      </c>
      <c r="YK12" s="1">
        <v>3125718.7289856556</v>
      </c>
      <c r="YL12" s="1">
        <v>5528251.8488463163</v>
      </c>
      <c r="YM12" s="1">
        <v>1288130.3137928138</v>
      </c>
      <c r="YN12" s="1">
        <v>9698941.2730900608</v>
      </c>
      <c r="YO12" s="1">
        <v>7375176.1212332668</v>
      </c>
      <c r="YP12" s="1">
        <v>4902919.4294193573</v>
      </c>
      <c r="YQ12" s="1">
        <v>1552310.1470481385</v>
      </c>
      <c r="YR12" s="1">
        <v>1223428.2862037122</v>
      </c>
      <c r="YS12" s="1">
        <v>1262446.2287367638</v>
      </c>
      <c r="YT12" s="1">
        <v>181722.01441170814</v>
      </c>
      <c r="YU12" s="1">
        <v>902299.6395626571</v>
      </c>
      <c r="YV12" s="1">
        <v>474641.79429670004</v>
      </c>
      <c r="YW12" s="1">
        <v>91226144.999900699</v>
      </c>
      <c r="YX12" s="1">
        <v>804034.63679916936</v>
      </c>
      <c r="YY12" s="1">
        <v>1497036.0270580279</v>
      </c>
      <c r="YZ12" s="1">
        <v>690244.34351248469</v>
      </c>
      <c r="ZA12" s="1">
        <v>668258.17814959318</v>
      </c>
      <c r="ZB12" s="1">
        <v>1835730.9119909906</v>
      </c>
      <c r="ZC12" s="1">
        <v>1309064.8594914791</v>
      </c>
      <c r="ZD12" s="1">
        <v>44160337.70535475</v>
      </c>
      <c r="ZE12" s="1">
        <v>525645.38499119412</v>
      </c>
      <c r="ZF12" s="1">
        <v>1108006.3136249478</v>
      </c>
      <c r="ZG12" s="1">
        <v>659306.48457739805</v>
      </c>
      <c r="ZH12" s="1">
        <v>655099.06306557765</v>
      </c>
      <c r="ZI12" s="1">
        <v>495159.63991800562</v>
      </c>
      <c r="ZJ12" s="1">
        <v>319481.76968847495</v>
      </c>
      <c r="ZK12" s="1">
        <v>569472.21941130469</v>
      </c>
      <c r="ZL12" s="1">
        <v>2201908.8352688286</v>
      </c>
      <c r="ZM12" s="1">
        <v>38706461.290346824</v>
      </c>
      <c r="ZN12" s="1">
        <v>587388.18034761341</v>
      </c>
      <c r="ZO12" s="1">
        <v>1734216.0265365238</v>
      </c>
      <c r="ZP12" s="1">
        <v>11784105.617083346</v>
      </c>
      <c r="ZQ12" s="1">
        <v>4664686.52307845</v>
      </c>
      <c r="ZR12" s="1">
        <v>674301.26535872824</v>
      </c>
      <c r="ZS12" s="1">
        <v>1159143.400789862</v>
      </c>
      <c r="ZT12" s="1">
        <v>3542810.9131721831</v>
      </c>
      <c r="ZU12" s="1">
        <v>3423155.8003339055</v>
      </c>
      <c r="ZV12" s="1">
        <v>2532273.1885042642</v>
      </c>
      <c r="ZW12" s="1">
        <v>318031.82206276763</v>
      </c>
      <c r="ZX12" s="1">
        <v>643081.58913934557</v>
      </c>
      <c r="ZY12" s="1">
        <v>770743.63250056119</v>
      </c>
      <c r="ZZ12" s="1">
        <v>660035.74530932494</v>
      </c>
      <c r="AAA12" s="1">
        <v>973565.28181188926</v>
      </c>
      <c r="AAB12" s="1">
        <v>953613.57530844305</v>
      </c>
      <c r="AAC12" s="1">
        <v>1261654.1242899352</v>
      </c>
      <c r="AAD12" s="1">
        <v>341838.81778502953</v>
      </c>
      <c r="AAE12" s="1">
        <v>522842.02835282014</v>
      </c>
      <c r="AAF12" s="1">
        <v>804038.71640576445</v>
      </c>
      <c r="AAG12" s="1">
        <v>854294.79967545916</v>
      </c>
      <c r="AAH12" s="1">
        <v>73619.714758264992</v>
      </c>
      <c r="AAI12" s="1">
        <v>36269127.702644087</v>
      </c>
      <c r="AAJ12" s="1">
        <v>1804375.7526243255</v>
      </c>
      <c r="AAK12" s="1">
        <v>636102.99490105861</v>
      </c>
      <c r="AAL12" s="1">
        <v>714235.60871528904</v>
      </c>
      <c r="AAM12" s="1">
        <v>898478.13746248977</v>
      </c>
      <c r="AAN12" s="1">
        <v>845027.07222602493</v>
      </c>
      <c r="AAO12" s="1">
        <v>268475.94013659988</v>
      </c>
      <c r="AAP12" s="1">
        <v>225397599.83059222</v>
      </c>
      <c r="AAQ12" s="1">
        <v>1375752.1461967479</v>
      </c>
      <c r="AAR12" s="1">
        <v>2479409.4091186682</v>
      </c>
      <c r="AAS12" s="1">
        <v>2728616.4379074839</v>
      </c>
      <c r="AAT12" s="1">
        <v>3940508.0899655325</v>
      </c>
      <c r="AAU12" s="1">
        <v>1196241.0234540524</v>
      </c>
      <c r="AAV12" s="1">
        <v>1737134.6953489007</v>
      </c>
      <c r="AAW12" s="1">
        <v>2038441.1758928755</v>
      </c>
      <c r="AAX12" s="1">
        <v>9055021.3099887054</v>
      </c>
      <c r="AAY12" s="1">
        <v>859497.83013045974</v>
      </c>
      <c r="AAZ12" s="1">
        <v>3314598.7496418864</v>
      </c>
      <c r="ABA12" s="1">
        <v>22424240.784617782</v>
      </c>
      <c r="ABB12" s="1">
        <v>11850370.892704962</v>
      </c>
      <c r="ABC12" s="1">
        <v>551668.04862358584</v>
      </c>
      <c r="ABD12" s="1">
        <v>1504023.8316874872</v>
      </c>
      <c r="ABE12" s="1">
        <v>645303.16090476722</v>
      </c>
      <c r="ABF12" s="1">
        <v>509449.73499061121</v>
      </c>
      <c r="ABG12" s="1">
        <v>885420.90610795794</v>
      </c>
      <c r="ABH12" s="1">
        <v>658585.49110051605</v>
      </c>
      <c r="ABI12" s="1">
        <v>34535795.443483286</v>
      </c>
      <c r="ABJ12" s="1">
        <v>22184164.204063956</v>
      </c>
      <c r="ABK12" s="1">
        <v>1038988.087202179</v>
      </c>
      <c r="ABL12" s="1">
        <v>611413.95140176546</v>
      </c>
      <c r="ABM12" s="1">
        <v>177715.92227147141</v>
      </c>
      <c r="ABN12" s="1">
        <v>537014.48672190763</v>
      </c>
      <c r="ABO12" s="1">
        <v>239872.75037132157</v>
      </c>
      <c r="ABP12" s="1">
        <v>77556588.305326611</v>
      </c>
      <c r="ABQ12" s="1">
        <v>2960700.5859498903</v>
      </c>
      <c r="ABR12" s="1">
        <v>1645368.4028827476</v>
      </c>
      <c r="ABS12" s="1">
        <v>1026660.7060172488</v>
      </c>
      <c r="ABT12" s="1">
        <v>3554263.402613766</v>
      </c>
      <c r="ABU12" s="1">
        <v>1638191.4219662161</v>
      </c>
      <c r="ABV12" s="1">
        <v>1807350.5044580554</v>
      </c>
      <c r="ABW12" s="1">
        <v>2191980.2475187941</v>
      </c>
      <c r="ABX12" s="1">
        <v>0</v>
      </c>
      <c r="ABY12" s="1">
        <v>69688674.030316204</v>
      </c>
      <c r="ABZ12" s="1">
        <v>2679386.3676265525</v>
      </c>
      <c r="ACA12" s="1">
        <v>5935142.848063169</v>
      </c>
      <c r="ACB12" s="1">
        <v>3072180.9624657012</v>
      </c>
      <c r="ACC12" s="1">
        <v>3647876.2854295131</v>
      </c>
      <c r="ACD12" s="1">
        <v>20657059.788136363</v>
      </c>
      <c r="ACE12" s="1">
        <v>582466.67217180703</v>
      </c>
      <c r="ACF12" s="1">
        <v>1650310.7567550547</v>
      </c>
      <c r="ACG12" s="1">
        <v>1414106.3051162027</v>
      </c>
      <c r="ACH12" s="1">
        <v>3633156.5419255197</v>
      </c>
      <c r="ACI12" s="1">
        <v>1538650.8347563574</v>
      </c>
      <c r="ACJ12" s="1">
        <v>148515351.89821336</v>
      </c>
      <c r="ACK12" s="1">
        <v>481686.73425147537</v>
      </c>
      <c r="ACL12" s="1">
        <v>1393329.9585022698</v>
      </c>
      <c r="ACM12" s="1">
        <v>1400763.3732748739</v>
      </c>
      <c r="ACN12" s="1">
        <v>1117330.7516393128</v>
      </c>
      <c r="ACO12" s="1">
        <v>402013.12123313098</v>
      </c>
      <c r="ACP12" s="1">
        <v>1016959.577657842</v>
      </c>
      <c r="ACQ12" s="1">
        <v>29152201.617554333</v>
      </c>
      <c r="ACR12" s="1">
        <v>47444857.865702361</v>
      </c>
      <c r="ACS12" s="1">
        <v>1154416.2448815929</v>
      </c>
      <c r="ACT12" s="1">
        <v>816880.49894987978</v>
      </c>
      <c r="ACU12" s="1">
        <v>1547559.2749595507</v>
      </c>
      <c r="ACV12" s="1">
        <v>774817.1294886244</v>
      </c>
      <c r="ACW12" s="1">
        <v>38746373.41337432</v>
      </c>
      <c r="ACX12" s="1">
        <v>7439508.4898833958</v>
      </c>
      <c r="ACY12" s="1">
        <v>2281117.3015009207</v>
      </c>
      <c r="ACZ12" s="1">
        <v>381760.47152297047</v>
      </c>
      <c r="ADA12" s="1">
        <v>622770.70734174736</v>
      </c>
      <c r="ADB12" s="1">
        <v>146327.53526540304</v>
      </c>
      <c r="ADC12" s="1">
        <v>226540.54703279203</v>
      </c>
      <c r="ADD12" s="1">
        <v>0</v>
      </c>
      <c r="ADE12" s="1">
        <v>0</v>
      </c>
      <c r="ADF12" s="1">
        <v>0</v>
      </c>
      <c r="ADG12" s="1">
        <v>42477054.897007957</v>
      </c>
      <c r="ADH12" s="1">
        <v>51874474.120249271</v>
      </c>
      <c r="ADI12" s="1">
        <v>1109960.1910005081</v>
      </c>
      <c r="ADJ12" s="1">
        <v>887995.7528721306</v>
      </c>
      <c r="ADK12" s="1">
        <v>1427099.6681833495</v>
      </c>
      <c r="ADL12" s="1">
        <v>0</v>
      </c>
      <c r="ADM12" s="1">
        <v>2487515.1406983449</v>
      </c>
      <c r="ADN12" s="1">
        <v>2069427.0473706359</v>
      </c>
      <c r="ADO12" s="1">
        <v>1760099.802666747</v>
      </c>
      <c r="ADP12" s="1">
        <v>261766978.61021936</v>
      </c>
      <c r="ADQ12" s="1">
        <v>25129282.467480939</v>
      </c>
      <c r="ADR12" s="1">
        <v>4937567.9349115854</v>
      </c>
      <c r="ADS12" s="1">
        <v>73962631.45021075</v>
      </c>
      <c r="ADT12" s="1">
        <v>1635287.8593936351</v>
      </c>
      <c r="ADU12" s="1">
        <v>1415617.0606595585</v>
      </c>
      <c r="ADV12" s="1">
        <v>5554863.2877466064</v>
      </c>
      <c r="ADW12" s="1">
        <v>1569881.5733218081</v>
      </c>
      <c r="ADX12" s="1">
        <v>150690005.52061298</v>
      </c>
      <c r="ADY12" s="1">
        <v>65498244.765696123</v>
      </c>
      <c r="ADZ12" s="1">
        <v>12274101.586811008</v>
      </c>
      <c r="AEA12" s="1">
        <v>2527740.3612663848</v>
      </c>
      <c r="AEB12" s="1">
        <v>9562850.1012269631</v>
      </c>
      <c r="AEC12" s="1">
        <v>4628165.0441636555</v>
      </c>
      <c r="AED12" s="1">
        <v>4115396.6777452892</v>
      </c>
      <c r="AEE12" s="1">
        <v>2680293.4774487577</v>
      </c>
      <c r="AEF12" s="1">
        <v>3787962.1089331592</v>
      </c>
      <c r="AEG12" s="1">
        <v>2519222.7830715943</v>
      </c>
      <c r="AEH12" s="1">
        <v>3204120.4444657099</v>
      </c>
      <c r="AEI12" s="1">
        <v>3017392.9751409786</v>
      </c>
      <c r="AEJ12" s="1">
        <v>1557975.1695116004</v>
      </c>
      <c r="AEK12" s="1">
        <v>3445827.1838907767</v>
      </c>
      <c r="AEL12" s="1">
        <v>2610802.9863371789</v>
      </c>
      <c r="AEM12" s="1">
        <v>3941774.5069459891</v>
      </c>
      <c r="AEN12" s="1">
        <v>1089618.0242069622</v>
      </c>
      <c r="AEO12" s="1">
        <v>8965665.9490858354</v>
      </c>
      <c r="AEP12" s="1">
        <v>2753826.5545869879</v>
      </c>
      <c r="AEQ12" s="1">
        <v>4444571.5857870393</v>
      </c>
      <c r="AER12" s="1">
        <v>83717144.777041972</v>
      </c>
      <c r="AES12" s="1">
        <v>5307887.1415413236</v>
      </c>
      <c r="AET12" s="1">
        <v>2615267.1514765676</v>
      </c>
      <c r="AEU12" s="1">
        <v>1512252.3226009973</v>
      </c>
      <c r="AEV12" s="1">
        <v>2521914.727236019</v>
      </c>
      <c r="AEW12" s="1">
        <v>5832534.4985057982</v>
      </c>
      <c r="AEX12" s="1">
        <v>1444671.7988721034</v>
      </c>
      <c r="AEY12" s="1">
        <v>3291289.7373091099</v>
      </c>
      <c r="AEZ12" s="1">
        <v>3249250.1180786081</v>
      </c>
      <c r="AFA12" s="1">
        <v>1381462.8354635248</v>
      </c>
      <c r="AFB12" s="1">
        <v>56578075.183566853</v>
      </c>
      <c r="AFC12" s="1">
        <v>38761992.770414643</v>
      </c>
      <c r="AFD12" s="1">
        <v>4197859.7089424552</v>
      </c>
      <c r="AFE12" s="1">
        <v>1872000.4363434494</v>
      </c>
      <c r="AFF12" s="1">
        <v>4379797.6391107794</v>
      </c>
      <c r="AFG12" s="1">
        <v>2169656.0741359321</v>
      </c>
      <c r="AFH12" s="1">
        <v>983907.12111359055</v>
      </c>
      <c r="AFI12" s="1">
        <v>1050862.4221194217</v>
      </c>
      <c r="AFJ12" s="1">
        <v>1825882.3432364853</v>
      </c>
      <c r="AFK12" s="1">
        <v>1628913.5801521998</v>
      </c>
      <c r="AFL12" s="1">
        <v>1735001.0025136066</v>
      </c>
      <c r="AFM12" s="1">
        <v>1066172.1485566855</v>
      </c>
      <c r="AFN12" s="1">
        <v>2564212.4552101791</v>
      </c>
      <c r="AFO12" s="1">
        <v>58189529.510395288</v>
      </c>
      <c r="AFP12" s="1">
        <v>1320897.9409384534</v>
      </c>
      <c r="AFQ12" s="1">
        <v>1560580.2710229522</v>
      </c>
      <c r="AFR12" s="1">
        <v>1151341.9836762063</v>
      </c>
      <c r="AFS12" s="1">
        <v>620927.42555107397</v>
      </c>
      <c r="AFT12" s="1">
        <v>675995.70473487943</v>
      </c>
      <c r="AFU12" s="1">
        <v>1306646.7198960911</v>
      </c>
      <c r="AFV12" s="1">
        <v>3767814.0573440446</v>
      </c>
      <c r="AFW12" s="1">
        <v>1874488.9407071203</v>
      </c>
      <c r="AFX12" s="1">
        <v>1019007.0026742839</v>
      </c>
      <c r="AFY12" s="1">
        <v>3015058.5969107281</v>
      </c>
      <c r="AFZ12" s="1">
        <v>568863.72195155278</v>
      </c>
      <c r="AGA12" s="1">
        <v>62539877.073722757</v>
      </c>
      <c r="AGB12" s="1">
        <v>1297130.4319760867</v>
      </c>
      <c r="AGC12" s="1">
        <v>255028.86097562179</v>
      </c>
      <c r="AGD12" s="1">
        <v>1050912.0032929662</v>
      </c>
      <c r="AGE12" s="1">
        <v>3404504.8149069645</v>
      </c>
      <c r="AGF12" s="1">
        <v>1202073.1698567753</v>
      </c>
      <c r="AGG12" s="1">
        <v>1456054.8711380058</v>
      </c>
      <c r="AGH12" s="1">
        <v>878324.86766699655</v>
      </c>
      <c r="AGI12" s="1">
        <v>1091719.105291825</v>
      </c>
      <c r="AGJ12" s="1">
        <v>1371518.6030644709</v>
      </c>
      <c r="AGK12" s="1">
        <v>478305.61126498989</v>
      </c>
      <c r="AGL12" s="1">
        <v>76459735.397264585</v>
      </c>
      <c r="AGM12" s="1">
        <v>21051947.644297335</v>
      </c>
      <c r="AGN12" s="1">
        <v>409026.41099870414</v>
      </c>
      <c r="AGO12" s="1">
        <v>810195.71838894568</v>
      </c>
      <c r="AGP12" s="1">
        <v>2179712.6981342267</v>
      </c>
      <c r="AGQ12" s="1">
        <v>1160737.2405582527</v>
      </c>
      <c r="AGR12" s="1">
        <v>582638.46290275152</v>
      </c>
      <c r="AGS12" s="1">
        <v>681237.57620699715</v>
      </c>
      <c r="AGT12" s="1">
        <v>148097341.85521525</v>
      </c>
      <c r="AGU12" s="1">
        <v>73359484.577369362</v>
      </c>
      <c r="AGV12" s="1">
        <v>1775404.3210905995</v>
      </c>
      <c r="AGW12" s="1">
        <v>2322636.2242175248</v>
      </c>
      <c r="AGX12" s="1">
        <v>15496630.100020651</v>
      </c>
      <c r="AGY12" s="1">
        <v>1961321.6274016658</v>
      </c>
      <c r="AGZ12" s="1">
        <v>1710841.5236898004</v>
      </c>
      <c r="AHA12" s="1">
        <v>715846.05806897837</v>
      </c>
      <c r="AHB12" s="1">
        <v>590648.48211915826</v>
      </c>
      <c r="AHC12" s="1">
        <v>2286653.4874437153</v>
      </c>
      <c r="AHD12" s="1">
        <v>3505054.8202568232</v>
      </c>
      <c r="AHE12" s="1">
        <v>1680083.9123448445</v>
      </c>
      <c r="AHF12" s="1">
        <v>1092120.6239690348</v>
      </c>
      <c r="AHG12" s="1">
        <v>1159119.3769468912</v>
      </c>
      <c r="AHH12" s="1">
        <v>1398545.9787717415</v>
      </c>
      <c r="AHI12" s="1">
        <v>615403.39328240813</v>
      </c>
      <c r="AHJ12" s="1">
        <v>1667151.1241573184</v>
      </c>
      <c r="AHK12" s="1">
        <v>31922987.590386987</v>
      </c>
      <c r="AHL12" s="1">
        <v>677859.96859508986</v>
      </c>
      <c r="AHM12" s="1">
        <v>1986034.2785798898</v>
      </c>
      <c r="AHN12" s="1">
        <v>325534.12945969158</v>
      </c>
      <c r="AHO12" s="1">
        <v>3075870.4215913881</v>
      </c>
      <c r="AHP12" s="1">
        <v>1271200.1039295485</v>
      </c>
      <c r="AHQ12" s="1">
        <v>353197.89199311211</v>
      </c>
      <c r="AHR12" s="1">
        <v>11674616519.027283</v>
      </c>
    </row>
    <row r="14" spans="1:90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</row>
  </sheetData>
  <sheetProtection algorithmName="SHA-512" hashValue="nH0yzxdHQ1wdf+rRrjLQFDv29THIiJZIBSlcQ20BG+uoEcC5xVlLEr0ALqGn1kMN4SIHaEDD0k3S1FjvW2HrMw==" saltValue="hMzuw/ryTKaERPrvT6D8p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01"/>
  <sheetViews>
    <sheetView topLeftCell="A151" workbookViewId="0">
      <selection activeCell="H25" sqref="H25"/>
    </sheetView>
  </sheetViews>
  <sheetFormatPr defaultRowHeight="14.5"/>
  <cols>
    <col min="1" max="1" width="8.6328125" customWidth="1"/>
    <col min="2" max="2" width="19.453125" hidden="1" customWidth="1"/>
    <col min="3" max="5" width="14.1796875" style="6" bestFit="1" customWidth="1"/>
    <col min="6" max="6" width="13.1796875" style="6" bestFit="1" customWidth="1"/>
    <col min="7" max="7" width="14.1796875" style="6" bestFit="1" customWidth="1"/>
    <col min="8" max="8" width="15.7265625" style="6" bestFit="1" customWidth="1"/>
    <col min="9" max="10" width="14.1796875" style="6" bestFit="1" customWidth="1"/>
    <col min="11" max="11" width="13.1796875" style="6" bestFit="1" customWidth="1"/>
    <col min="12" max="12" width="14.1796875" style="6" bestFit="1" customWidth="1"/>
  </cols>
  <sheetData>
    <row r="1" spans="1:14">
      <c r="C1" s="4" t="s">
        <v>1808</v>
      </c>
      <c r="D1" s="4" t="s">
        <v>1805</v>
      </c>
      <c r="E1" s="4" t="s">
        <v>1809</v>
      </c>
      <c r="F1" s="4" t="s">
        <v>1807</v>
      </c>
      <c r="G1" s="4" t="s">
        <v>1806</v>
      </c>
      <c r="H1" s="5" t="s">
        <v>1813</v>
      </c>
      <c r="I1" s="5" t="s">
        <v>1811</v>
      </c>
      <c r="J1" s="5" t="s">
        <v>1814</v>
      </c>
      <c r="K1" s="5" t="s">
        <v>1812</v>
      </c>
      <c r="L1" s="5" t="s">
        <v>1810</v>
      </c>
    </row>
    <row r="2" spans="1:14">
      <c r="A2">
        <v>10713</v>
      </c>
      <c r="B2" t="s">
        <v>907</v>
      </c>
      <c r="C2" s="5">
        <v>212863033.93100911</v>
      </c>
      <c r="D2" s="5">
        <v>141988166.93521845</v>
      </c>
      <c r="E2" s="5">
        <v>41885634.634388179</v>
      </c>
      <c r="F2" s="5">
        <v>11949201.685722509</v>
      </c>
      <c r="G2" s="5">
        <v>115358957.50297797</v>
      </c>
      <c r="H2" s="5">
        <v>820006191.9047389</v>
      </c>
      <c r="I2" s="5">
        <v>106773526.62545574</v>
      </c>
      <c r="J2" s="5">
        <v>49384418.238651052</v>
      </c>
      <c r="K2" s="5">
        <v>13963132.355292156</v>
      </c>
      <c r="L2" s="5">
        <v>216942850.82654616</v>
      </c>
      <c r="N2">
        <v>10713</v>
      </c>
    </row>
    <row r="3" spans="1:14">
      <c r="A3">
        <v>11119</v>
      </c>
      <c r="B3" t="s">
        <v>908</v>
      </c>
      <c r="C3" s="5">
        <v>116784293.66038877</v>
      </c>
      <c r="D3" s="5">
        <v>26687801.265326541</v>
      </c>
      <c r="E3" s="5">
        <v>6170817.0718058841</v>
      </c>
      <c r="F3" s="5">
        <v>4423359.6572592733</v>
      </c>
      <c r="G3" s="5">
        <v>19241632.180161893</v>
      </c>
      <c r="H3" s="5">
        <v>185093703.03428584</v>
      </c>
      <c r="I3" s="5">
        <v>14670664.851503035</v>
      </c>
      <c r="J3" s="5">
        <v>3436531.3430032311</v>
      </c>
      <c r="K3" s="5">
        <v>2370054.2111693094</v>
      </c>
      <c r="L3" s="5">
        <v>18294282.765096154</v>
      </c>
      <c r="M3">
        <f>INT(N3)</f>
        <v>11119</v>
      </c>
      <c r="N3" t="s">
        <v>8</v>
      </c>
    </row>
    <row r="4" spans="1:14">
      <c r="A4">
        <v>11120</v>
      </c>
      <c r="B4" t="s">
        <v>909</v>
      </c>
      <c r="C4" s="5">
        <v>44349471.467305772</v>
      </c>
      <c r="D4" s="5">
        <v>5354591.8635459738</v>
      </c>
      <c r="E4" s="5">
        <v>931692.16452162457</v>
      </c>
      <c r="F4" s="5">
        <v>1210096.5349063007</v>
      </c>
      <c r="G4" s="5">
        <v>3792448.7250243519</v>
      </c>
      <c r="H4" s="5">
        <v>22320071.024922643</v>
      </c>
      <c r="I4" s="5">
        <v>1378113.6539773184</v>
      </c>
      <c r="J4" s="5">
        <v>368470.27326084627</v>
      </c>
      <c r="K4" s="5">
        <v>195625.84810371627</v>
      </c>
      <c r="L4" s="5">
        <v>1217636.0344314498</v>
      </c>
      <c r="M4">
        <f t="shared" ref="M4:M67" si="0">INT(N4)</f>
        <v>11120</v>
      </c>
      <c r="N4" t="s">
        <v>9</v>
      </c>
    </row>
    <row r="5" spans="1:14">
      <c r="A5">
        <v>11121</v>
      </c>
      <c r="B5" t="s">
        <v>910</v>
      </c>
      <c r="C5" s="5">
        <v>64393691.877812147</v>
      </c>
      <c r="D5" s="5">
        <v>5008717.4443381727</v>
      </c>
      <c r="E5" s="5">
        <v>2314764.3450154681</v>
      </c>
      <c r="F5" s="5">
        <v>722527.78648168396</v>
      </c>
      <c r="G5" s="5">
        <v>10756259.437672757</v>
      </c>
      <c r="H5" s="5">
        <v>31783810.483847041</v>
      </c>
      <c r="I5" s="5">
        <v>1371882.2941273348</v>
      </c>
      <c r="J5" s="5">
        <v>729155.96632423939</v>
      </c>
      <c r="K5" s="5">
        <v>303269.40130572952</v>
      </c>
      <c r="L5" s="5">
        <v>12599941.903075408</v>
      </c>
      <c r="M5">
        <f t="shared" si="0"/>
        <v>11121</v>
      </c>
      <c r="N5" t="s">
        <v>10</v>
      </c>
    </row>
    <row r="6" spans="1:14">
      <c r="A6">
        <v>11122</v>
      </c>
      <c r="B6" t="s">
        <v>911</v>
      </c>
      <c r="C6" s="5">
        <v>46365148.998352453</v>
      </c>
      <c r="D6" s="5">
        <v>5990351.3592423676</v>
      </c>
      <c r="E6" s="5">
        <v>1685676.593060435</v>
      </c>
      <c r="F6" s="5">
        <v>869813.11372257059</v>
      </c>
      <c r="G6" s="5">
        <v>7831379.3073763959</v>
      </c>
      <c r="H6" s="5">
        <v>35388379.99264431</v>
      </c>
      <c r="I6" s="5">
        <v>2849774.3716431423</v>
      </c>
      <c r="J6" s="5">
        <v>410898.61199938128</v>
      </c>
      <c r="K6" s="5">
        <v>422016.74716640764</v>
      </c>
      <c r="L6" s="5">
        <v>6362472.984792551</v>
      </c>
      <c r="M6">
        <f t="shared" si="0"/>
        <v>11122</v>
      </c>
      <c r="N6" t="s">
        <v>11</v>
      </c>
    </row>
    <row r="7" spans="1:14">
      <c r="A7">
        <v>11123</v>
      </c>
      <c r="B7" t="s">
        <v>912</v>
      </c>
      <c r="C7" s="5">
        <v>58445731.848317616</v>
      </c>
      <c r="D7" s="5">
        <v>4239925.8662976148</v>
      </c>
      <c r="E7" s="5">
        <v>4167855.3326383261</v>
      </c>
      <c r="F7" s="5">
        <v>865182.73443844856</v>
      </c>
      <c r="G7" s="5">
        <v>9616085.8961625639</v>
      </c>
      <c r="H7" s="5">
        <v>28463858.012300339</v>
      </c>
      <c r="I7" s="5">
        <v>990920.09077599598</v>
      </c>
      <c r="J7" s="5">
        <v>524684.57739367685</v>
      </c>
      <c r="K7" s="5">
        <v>137002.51297378162</v>
      </c>
      <c r="L7" s="5">
        <v>4196367.5087016365</v>
      </c>
      <c r="M7">
        <f t="shared" si="0"/>
        <v>11123</v>
      </c>
      <c r="N7" t="s">
        <v>12</v>
      </c>
    </row>
    <row r="8" spans="1:14">
      <c r="A8">
        <v>11124</v>
      </c>
      <c r="B8" t="s">
        <v>913</v>
      </c>
      <c r="C8" s="5">
        <v>21030204.61335142</v>
      </c>
      <c r="D8" s="5">
        <v>2063373.3052340799</v>
      </c>
      <c r="E8" s="5">
        <v>889928.73902745708</v>
      </c>
      <c r="F8" s="5">
        <v>453416.28328006138</v>
      </c>
      <c r="G8" s="5">
        <v>2810564.7687470079</v>
      </c>
      <c r="H8" s="5">
        <v>18097075.754881229</v>
      </c>
      <c r="I8" s="5">
        <v>1189157.9395875877</v>
      </c>
      <c r="J8" s="5">
        <v>264012.74642973818</v>
      </c>
      <c r="K8" s="5">
        <v>646374.63349989976</v>
      </c>
      <c r="L8" s="5">
        <v>2858534.6859615189</v>
      </c>
      <c r="M8">
        <f t="shared" si="0"/>
        <v>11124</v>
      </c>
      <c r="N8" t="s">
        <v>13</v>
      </c>
    </row>
    <row r="9" spans="1:14">
      <c r="A9">
        <v>11125</v>
      </c>
      <c r="B9" t="s">
        <v>914</v>
      </c>
      <c r="C9" s="5">
        <v>138548018.76993287</v>
      </c>
      <c r="D9" s="5">
        <v>30379331.47974392</v>
      </c>
      <c r="E9" s="5">
        <v>11087100.604530297</v>
      </c>
      <c r="F9" s="5">
        <v>5628120.3570660185</v>
      </c>
      <c r="G9" s="5">
        <v>45840543.810746528</v>
      </c>
      <c r="H9" s="5">
        <v>112393280.45426598</v>
      </c>
      <c r="I9" s="5">
        <v>11948629.167363718</v>
      </c>
      <c r="J9" s="5">
        <v>5942259.2693958571</v>
      </c>
      <c r="K9" s="5">
        <v>1642695.2623639873</v>
      </c>
      <c r="L9" s="5">
        <v>58716259.334590867</v>
      </c>
      <c r="M9">
        <f t="shared" si="0"/>
        <v>11125</v>
      </c>
      <c r="N9" t="s">
        <v>14</v>
      </c>
    </row>
    <row r="10" spans="1:14">
      <c r="A10">
        <v>11126</v>
      </c>
      <c r="B10" t="s">
        <v>915</v>
      </c>
      <c r="C10" s="5">
        <v>67394099.389876589</v>
      </c>
      <c r="D10" s="5">
        <v>4453624.4598008515</v>
      </c>
      <c r="E10" s="5">
        <v>2950277.8884778544</v>
      </c>
      <c r="F10" s="5">
        <v>1503301.0327862923</v>
      </c>
      <c r="G10" s="5">
        <v>20104069.634521812</v>
      </c>
      <c r="H10" s="5">
        <v>38073683.071736582</v>
      </c>
      <c r="I10" s="5">
        <v>1186402.0228189752</v>
      </c>
      <c r="J10" s="5">
        <v>727015.31929103471</v>
      </c>
      <c r="K10" s="5">
        <v>261757.47037637173</v>
      </c>
      <c r="L10" s="5">
        <v>14346317.080313634</v>
      </c>
      <c r="M10">
        <f t="shared" si="0"/>
        <v>11126</v>
      </c>
      <c r="N10" t="s">
        <v>15</v>
      </c>
    </row>
    <row r="11" spans="1:14">
      <c r="A11">
        <v>11127</v>
      </c>
      <c r="B11" t="s">
        <v>916</v>
      </c>
      <c r="C11" s="5">
        <v>46889887.354043409</v>
      </c>
      <c r="D11" s="5">
        <v>4624316.7052746098</v>
      </c>
      <c r="E11" s="5">
        <v>1612702.0290609042</v>
      </c>
      <c r="F11" s="5">
        <v>807147.50028847111</v>
      </c>
      <c r="G11" s="5">
        <v>3941522.2331610704</v>
      </c>
      <c r="H11" s="5">
        <v>20117693.7368613</v>
      </c>
      <c r="I11" s="5">
        <v>1494328.7993173194</v>
      </c>
      <c r="J11" s="5">
        <v>356494.40842997725</v>
      </c>
      <c r="K11" s="5">
        <v>163819.69782182359</v>
      </c>
      <c r="L11" s="5">
        <v>2315725.9457411151</v>
      </c>
      <c r="M11">
        <f t="shared" si="0"/>
        <v>11127</v>
      </c>
      <c r="N11" t="s">
        <v>16</v>
      </c>
    </row>
    <row r="12" spans="1:14">
      <c r="A12">
        <v>11128</v>
      </c>
      <c r="B12" t="s">
        <v>917</v>
      </c>
      <c r="C12" s="5">
        <v>121876271.40768965</v>
      </c>
      <c r="D12" s="5">
        <v>42028712.310155787</v>
      </c>
      <c r="E12" s="5">
        <v>15555009.837786287</v>
      </c>
      <c r="F12" s="5">
        <v>8327801.9122732216</v>
      </c>
      <c r="G12" s="5">
        <v>19579369.885110848</v>
      </c>
      <c r="H12" s="5">
        <v>75675731.232734919</v>
      </c>
      <c r="I12" s="5">
        <v>12973176.165848225</v>
      </c>
      <c r="J12" s="5">
        <v>4223209.6116392333</v>
      </c>
      <c r="K12" s="5">
        <v>2924746.1708291988</v>
      </c>
      <c r="L12" s="5">
        <v>21735067.705932654</v>
      </c>
      <c r="M12">
        <f t="shared" si="0"/>
        <v>11128</v>
      </c>
      <c r="N12" t="s">
        <v>17</v>
      </c>
    </row>
    <row r="13" spans="1:14">
      <c r="A13">
        <v>11129</v>
      </c>
      <c r="B13" t="s">
        <v>918</v>
      </c>
      <c r="C13" s="5">
        <v>48571983.370614097</v>
      </c>
      <c r="D13" s="5">
        <v>5078942.9743996756</v>
      </c>
      <c r="E13" s="5">
        <v>1573611.6468547226</v>
      </c>
      <c r="F13" s="5">
        <v>469914.2948781079</v>
      </c>
      <c r="G13" s="5">
        <v>7383135.8628513021</v>
      </c>
      <c r="H13" s="5">
        <v>26015360.17157631</v>
      </c>
      <c r="I13" s="5">
        <v>1269059.2555703102</v>
      </c>
      <c r="J13" s="5">
        <v>920702.61299092323</v>
      </c>
      <c r="K13" s="5">
        <v>160553.05759893751</v>
      </c>
      <c r="L13" s="5">
        <v>4023575.8026656453</v>
      </c>
      <c r="M13">
        <f t="shared" si="0"/>
        <v>11129</v>
      </c>
      <c r="N13" t="s">
        <v>18</v>
      </c>
    </row>
    <row r="14" spans="1:14">
      <c r="A14">
        <v>11130</v>
      </c>
      <c r="B14" t="s">
        <v>919</v>
      </c>
      <c r="C14" s="5">
        <v>87723192.062858105</v>
      </c>
      <c r="D14" s="5">
        <v>17389907.900079809</v>
      </c>
      <c r="E14" s="5">
        <v>1929901.9595563009</v>
      </c>
      <c r="F14" s="5">
        <v>1328184.8933657859</v>
      </c>
      <c r="G14" s="5">
        <v>25496110.872120366</v>
      </c>
      <c r="H14" s="5">
        <v>103344619.39449772</v>
      </c>
      <c r="I14" s="5">
        <v>10849818.195445884</v>
      </c>
      <c r="J14" s="5">
        <v>1161476.994322553</v>
      </c>
      <c r="K14" s="5">
        <v>1093412.0994885904</v>
      </c>
      <c r="L14" s="5">
        <v>36277644.988264903</v>
      </c>
      <c r="M14">
        <f t="shared" si="0"/>
        <v>11130</v>
      </c>
      <c r="N14" t="s">
        <v>19</v>
      </c>
    </row>
    <row r="15" spans="1:14">
      <c r="A15">
        <v>11131</v>
      </c>
      <c r="B15" t="s">
        <v>920</v>
      </c>
      <c r="C15" s="5">
        <v>56395971.939672276</v>
      </c>
      <c r="D15" s="5">
        <v>7818661.7351038577</v>
      </c>
      <c r="E15" s="5">
        <v>847493.61257172725</v>
      </c>
      <c r="F15" s="5">
        <v>1036949.5692485351</v>
      </c>
      <c r="G15" s="5">
        <v>18537366.601477034</v>
      </c>
      <c r="H15" s="5">
        <v>46490936.851965249</v>
      </c>
      <c r="I15" s="5">
        <v>3179473.0692824638</v>
      </c>
      <c r="J15" s="5">
        <v>590086.42111496395</v>
      </c>
      <c r="K15" s="5">
        <v>350613.13655085629</v>
      </c>
      <c r="L15" s="5">
        <v>18685573.803013012</v>
      </c>
      <c r="M15">
        <f t="shared" si="0"/>
        <v>11131</v>
      </c>
      <c r="N15" t="s">
        <v>20</v>
      </c>
    </row>
    <row r="16" spans="1:14">
      <c r="A16">
        <v>11132</v>
      </c>
      <c r="B16" t="s">
        <v>921</v>
      </c>
      <c r="C16" s="5">
        <v>47008954.293404624</v>
      </c>
      <c r="D16" s="5">
        <v>3207115.2257694295</v>
      </c>
      <c r="E16" s="5">
        <v>1288774.5870304422</v>
      </c>
      <c r="F16" s="5">
        <v>469100.68974067725</v>
      </c>
      <c r="G16" s="5">
        <v>3906041.9118346418</v>
      </c>
      <c r="H16" s="5">
        <v>37242147.747133069</v>
      </c>
      <c r="I16" s="5">
        <v>1894756.7450144778</v>
      </c>
      <c r="J16" s="5">
        <v>705645.77944319532</v>
      </c>
      <c r="K16" s="5">
        <v>323387.61662110256</v>
      </c>
      <c r="L16" s="5">
        <v>2553051.2940083412</v>
      </c>
      <c r="M16">
        <f t="shared" si="0"/>
        <v>11132</v>
      </c>
      <c r="N16" t="s">
        <v>21</v>
      </c>
    </row>
    <row r="17" spans="1:14">
      <c r="A17">
        <v>11133</v>
      </c>
      <c r="B17" t="s">
        <v>922</v>
      </c>
      <c r="C17" s="5">
        <v>29995825.377247795</v>
      </c>
      <c r="D17" s="5">
        <v>3913772.4864586107</v>
      </c>
      <c r="E17" s="5">
        <v>716187.42862545943</v>
      </c>
      <c r="F17" s="5">
        <v>910074.7965549177</v>
      </c>
      <c r="G17" s="5">
        <v>3129744.1838717782</v>
      </c>
      <c r="H17" s="5">
        <v>15986109.914989568</v>
      </c>
      <c r="I17" s="5">
        <v>1605863.2547999315</v>
      </c>
      <c r="J17" s="5">
        <v>181207.34561903417</v>
      </c>
      <c r="K17" s="5">
        <v>319855.66819144198</v>
      </c>
      <c r="L17" s="5">
        <v>1983946.7136414533</v>
      </c>
      <c r="M17">
        <f t="shared" si="0"/>
        <v>11133</v>
      </c>
      <c r="N17" t="s">
        <v>22</v>
      </c>
    </row>
    <row r="18" spans="1:14">
      <c r="A18">
        <v>11134</v>
      </c>
      <c r="B18" t="s">
        <v>923</v>
      </c>
      <c r="C18" s="5">
        <v>61844928.431202181</v>
      </c>
      <c r="D18" s="5">
        <v>2411655.8131528613</v>
      </c>
      <c r="E18" s="5">
        <v>969446.52064535022</v>
      </c>
      <c r="F18" s="5">
        <v>381297.27865841839</v>
      </c>
      <c r="G18" s="5">
        <v>2754199.9030112857</v>
      </c>
      <c r="H18" s="5">
        <v>37091253.09034694</v>
      </c>
      <c r="I18" s="5">
        <v>999059.6698331912</v>
      </c>
      <c r="J18" s="5">
        <v>380437.8890642171</v>
      </c>
      <c r="K18" s="5">
        <v>200381.32880101714</v>
      </c>
      <c r="L18" s="5">
        <v>2161319.6552845445</v>
      </c>
      <c r="M18">
        <f t="shared" si="0"/>
        <v>11134</v>
      </c>
      <c r="N18" t="s">
        <v>23</v>
      </c>
    </row>
    <row r="19" spans="1:14">
      <c r="A19">
        <v>11135</v>
      </c>
      <c r="B19" t="s">
        <v>924</v>
      </c>
      <c r="C19" s="5">
        <v>49697539.777881272</v>
      </c>
      <c r="D19" s="5">
        <v>9945548.0892449375</v>
      </c>
      <c r="E19" s="5">
        <v>1444694.7842496373</v>
      </c>
      <c r="F19" s="5">
        <v>1291528.9946590089</v>
      </c>
      <c r="G19" s="5">
        <v>15139084.768674221</v>
      </c>
      <c r="H19" s="5">
        <v>24264800.385207746</v>
      </c>
      <c r="I19" s="5">
        <v>3220670.2077186513</v>
      </c>
      <c r="J19" s="5">
        <v>333038.2535161894</v>
      </c>
      <c r="K19" s="5">
        <v>146862.13363761074</v>
      </c>
      <c r="L19" s="5">
        <v>7164323.1052107401</v>
      </c>
      <c r="M19">
        <f t="shared" si="0"/>
        <v>11135</v>
      </c>
      <c r="N19" t="s">
        <v>24</v>
      </c>
    </row>
    <row r="20" spans="1:14">
      <c r="A20">
        <v>11136</v>
      </c>
      <c r="B20" t="s">
        <v>925</v>
      </c>
      <c r="C20" s="5">
        <v>20513567.466280244</v>
      </c>
      <c r="D20" s="5">
        <v>1972232.9291970637</v>
      </c>
      <c r="E20" s="5">
        <v>551232.78999262827</v>
      </c>
      <c r="F20" s="5">
        <v>335534.40334997338</v>
      </c>
      <c r="G20" s="5">
        <v>15781263.87208325</v>
      </c>
      <c r="H20" s="5">
        <v>11463109.597307626</v>
      </c>
      <c r="I20" s="5">
        <v>855390.74453305465</v>
      </c>
      <c r="J20" s="5">
        <v>140672.58857530559</v>
      </c>
      <c r="K20" s="5">
        <v>132493.22350883178</v>
      </c>
      <c r="L20" s="5">
        <v>9477165.1751720253</v>
      </c>
      <c r="M20">
        <f t="shared" si="0"/>
        <v>11136</v>
      </c>
      <c r="N20" t="s">
        <v>25</v>
      </c>
    </row>
    <row r="21" spans="1:14">
      <c r="A21">
        <v>11137</v>
      </c>
      <c r="B21" t="s">
        <v>926</v>
      </c>
      <c r="C21" s="5">
        <v>40048913.823474973</v>
      </c>
      <c r="D21" s="5">
        <v>2961166.1608416862</v>
      </c>
      <c r="E21" s="5">
        <v>1418516.4531665638</v>
      </c>
      <c r="F21" s="5">
        <v>414147.96220359067</v>
      </c>
      <c r="G21" s="5">
        <v>9516115.7123041674</v>
      </c>
      <c r="H21" s="5">
        <v>16688271.132682629</v>
      </c>
      <c r="I21" s="5">
        <v>538301.49010886007</v>
      </c>
      <c r="J21" s="5">
        <v>620321.37844578852</v>
      </c>
      <c r="K21" s="5">
        <v>93131.550135582744</v>
      </c>
      <c r="L21" s="5">
        <v>7385585.8866361659</v>
      </c>
      <c r="M21">
        <f t="shared" si="0"/>
        <v>11137</v>
      </c>
      <c r="N21" t="s">
        <v>26</v>
      </c>
    </row>
    <row r="22" spans="1:14">
      <c r="A22">
        <v>11138</v>
      </c>
      <c r="B22" t="s">
        <v>927</v>
      </c>
      <c r="C22" s="5">
        <v>28059100.887006152</v>
      </c>
      <c r="D22" s="5">
        <v>2696232.1938123498</v>
      </c>
      <c r="E22" s="5">
        <v>991143.23609846435</v>
      </c>
      <c r="F22" s="5">
        <v>527071.40988332289</v>
      </c>
      <c r="G22" s="5">
        <v>5918561.8486458827</v>
      </c>
      <c r="H22" s="5">
        <v>30064466.126412243</v>
      </c>
      <c r="I22" s="5">
        <v>360343.02216940909</v>
      </c>
      <c r="J22" s="5">
        <v>310417.35403368273</v>
      </c>
      <c r="K22" s="5">
        <v>83532.66400571572</v>
      </c>
      <c r="L22" s="5">
        <v>3193262.7579327868</v>
      </c>
      <c r="M22">
        <f t="shared" si="0"/>
        <v>11138</v>
      </c>
      <c r="N22" t="s">
        <v>27</v>
      </c>
    </row>
    <row r="23" spans="1:14">
      <c r="A23">
        <v>11139</v>
      </c>
      <c r="B23" t="s">
        <v>928</v>
      </c>
      <c r="C23" s="5">
        <v>32334766.452419393</v>
      </c>
      <c r="D23" s="5">
        <v>3143695.9598258776</v>
      </c>
      <c r="E23" s="5">
        <v>1823203.4186175333</v>
      </c>
      <c r="F23" s="5">
        <v>670360.40043342498</v>
      </c>
      <c r="G23" s="5">
        <v>4119175.5559722739</v>
      </c>
      <c r="H23" s="5">
        <v>14996525.556847567</v>
      </c>
      <c r="I23" s="5">
        <v>834425.32344387157</v>
      </c>
      <c r="J23" s="5">
        <v>442192.13305157056</v>
      </c>
      <c r="K23" s="5">
        <v>115193.07016520762</v>
      </c>
      <c r="L23" s="5">
        <v>1245541.01922329</v>
      </c>
      <c r="M23">
        <f t="shared" si="0"/>
        <v>11139</v>
      </c>
      <c r="N23" t="s">
        <v>28</v>
      </c>
    </row>
    <row r="24" spans="1:14">
      <c r="A24">
        <v>11643</v>
      </c>
      <c r="B24" t="s">
        <v>929</v>
      </c>
      <c r="C24" s="5">
        <v>29943808.868270792</v>
      </c>
      <c r="D24" s="5">
        <v>1950289.5332808467</v>
      </c>
      <c r="E24" s="5">
        <v>1282678.444080431</v>
      </c>
      <c r="F24" s="5">
        <v>291772.01574438461</v>
      </c>
      <c r="G24" s="5">
        <v>3137537.25983985</v>
      </c>
      <c r="H24" s="5">
        <v>15699369.071131384</v>
      </c>
      <c r="I24" s="5">
        <v>312009.47959305171</v>
      </c>
      <c r="J24" s="5">
        <v>285341.81253520033</v>
      </c>
      <c r="K24" s="5">
        <v>0</v>
      </c>
      <c r="L24" s="5">
        <v>1599777.8955240499</v>
      </c>
      <c r="M24">
        <f t="shared" si="0"/>
        <v>11643</v>
      </c>
      <c r="N24" t="s">
        <v>29</v>
      </c>
    </row>
    <row r="25" spans="1:14">
      <c r="A25">
        <v>23736</v>
      </c>
      <c r="B25" t="s">
        <v>930</v>
      </c>
      <c r="C25" s="5">
        <v>21281143.79527095</v>
      </c>
      <c r="D25" s="5">
        <v>1336617.215094323</v>
      </c>
      <c r="E25" s="5">
        <v>1023346.1419013334</v>
      </c>
      <c r="F25" s="5">
        <v>239834.49580900115</v>
      </c>
      <c r="G25" s="5">
        <v>1837499.7790151602</v>
      </c>
      <c r="H25" s="5">
        <v>13803822.328597594</v>
      </c>
      <c r="I25" s="5">
        <v>909268.71994042827</v>
      </c>
      <c r="J25" s="5">
        <v>274526.66348511656</v>
      </c>
      <c r="K25" s="5">
        <v>316444.97173160111</v>
      </c>
      <c r="L25" s="5">
        <v>283074.72915449692</v>
      </c>
      <c r="M25">
        <f t="shared" si="0"/>
        <v>23736</v>
      </c>
      <c r="N25" t="s">
        <v>30</v>
      </c>
    </row>
    <row r="26" spans="1:14">
      <c r="A26">
        <v>10674</v>
      </c>
      <c r="B26" t="s">
        <v>931</v>
      </c>
      <c r="C26" s="5">
        <v>549859255.17963612</v>
      </c>
      <c r="D26" s="5">
        <v>194852006.83366922</v>
      </c>
      <c r="E26" s="5">
        <v>90010758.423733234</v>
      </c>
      <c r="F26" s="5">
        <v>25907401.382211681</v>
      </c>
      <c r="G26" s="5">
        <v>110310681.65358722</v>
      </c>
      <c r="H26" s="5">
        <v>1008871319.7026634</v>
      </c>
      <c r="I26" s="5">
        <v>157345872.64925313</v>
      </c>
      <c r="J26" s="5">
        <v>52947181.421911538</v>
      </c>
      <c r="K26" s="5">
        <v>22573617.111228421</v>
      </c>
      <c r="L26" s="5">
        <v>277295885.65210575</v>
      </c>
      <c r="M26">
        <f t="shared" si="0"/>
        <v>10674</v>
      </c>
      <c r="N26" t="s">
        <v>31</v>
      </c>
    </row>
    <row r="27" spans="1:14">
      <c r="A27">
        <v>11189</v>
      </c>
      <c r="B27" t="s">
        <v>932</v>
      </c>
      <c r="C27" s="5">
        <v>78880241.112752512</v>
      </c>
      <c r="D27" s="5">
        <v>8050565.5529134469</v>
      </c>
      <c r="E27" s="5">
        <v>2360265.2385915117</v>
      </c>
      <c r="F27" s="5">
        <v>1300165.1258892028</v>
      </c>
      <c r="G27" s="5">
        <v>4683315.9568133894</v>
      </c>
      <c r="H27" s="5">
        <v>26681756.675826535</v>
      </c>
      <c r="I27" s="5">
        <v>2787831.8965461012</v>
      </c>
      <c r="J27" s="5">
        <v>425721.30344111513</v>
      </c>
      <c r="K27" s="5">
        <v>324844.46749759576</v>
      </c>
      <c r="L27" s="5">
        <v>2980417.3997286097</v>
      </c>
      <c r="M27">
        <f t="shared" si="0"/>
        <v>11189</v>
      </c>
      <c r="N27" t="s">
        <v>32</v>
      </c>
    </row>
    <row r="28" spans="1:14">
      <c r="A28">
        <v>11190</v>
      </c>
      <c r="B28" t="s">
        <v>933</v>
      </c>
      <c r="C28" s="5">
        <v>106989257.72361802</v>
      </c>
      <c r="D28" s="5">
        <v>24763033.229046404</v>
      </c>
      <c r="E28" s="5">
        <v>5908315.1536592115</v>
      </c>
      <c r="F28" s="5">
        <v>3659088.4619287201</v>
      </c>
      <c r="G28" s="5">
        <v>5488535.8932549451</v>
      </c>
      <c r="H28" s="5">
        <v>43090085.255307928</v>
      </c>
      <c r="I28" s="5">
        <v>6849317.0519912047</v>
      </c>
      <c r="J28" s="5">
        <v>1288114.4882171762</v>
      </c>
      <c r="K28" s="5">
        <v>1344535.6247276382</v>
      </c>
      <c r="L28" s="5">
        <v>6015274.5282487469</v>
      </c>
      <c r="M28">
        <f t="shared" si="0"/>
        <v>11190</v>
      </c>
      <c r="N28" t="s">
        <v>33</v>
      </c>
    </row>
    <row r="29" spans="1:14">
      <c r="A29">
        <v>11191</v>
      </c>
      <c r="B29" t="s">
        <v>934</v>
      </c>
      <c r="C29" s="5">
        <v>45204211.309458949</v>
      </c>
      <c r="D29" s="5">
        <v>5505609.5883045457</v>
      </c>
      <c r="E29" s="5">
        <v>2170649.1481270185</v>
      </c>
      <c r="F29" s="5">
        <v>941428.65208968311</v>
      </c>
      <c r="G29" s="5">
        <v>2525584.0575833134</v>
      </c>
      <c r="H29" s="5">
        <v>10033695.595999802</v>
      </c>
      <c r="I29" s="5">
        <v>733952.32261602371</v>
      </c>
      <c r="J29" s="5">
        <v>279946.54458286613</v>
      </c>
      <c r="K29" s="5">
        <v>96378.856295572448</v>
      </c>
      <c r="L29" s="5">
        <v>285174.50494221487</v>
      </c>
      <c r="M29">
        <f t="shared" si="0"/>
        <v>11191</v>
      </c>
      <c r="N29" t="s">
        <v>34</v>
      </c>
    </row>
    <row r="30" spans="1:14">
      <c r="A30">
        <v>11192</v>
      </c>
      <c r="B30" t="s">
        <v>935</v>
      </c>
      <c r="C30" s="5">
        <v>120080207.56473207</v>
      </c>
      <c r="D30" s="5">
        <v>23631225.906990912</v>
      </c>
      <c r="E30" s="5">
        <v>6731725.2486776924</v>
      </c>
      <c r="F30" s="5">
        <v>3086380.5785923288</v>
      </c>
      <c r="G30" s="5">
        <v>24486319.802113719</v>
      </c>
      <c r="H30" s="5">
        <v>81620986.622964129</v>
      </c>
      <c r="I30" s="5">
        <v>10114929.123912159</v>
      </c>
      <c r="J30" s="5">
        <v>1871343.0780477356</v>
      </c>
      <c r="K30" s="5">
        <v>1458014.2638568047</v>
      </c>
      <c r="L30" s="5">
        <v>28170637.340112392</v>
      </c>
      <c r="M30">
        <f t="shared" si="0"/>
        <v>11192</v>
      </c>
      <c r="N30" t="s">
        <v>35</v>
      </c>
    </row>
    <row r="31" spans="1:14">
      <c r="A31">
        <v>11193</v>
      </c>
      <c r="B31" t="s">
        <v>936</v>
      </c>
      <c r="C31" s="5">
        <v>47090909.272261709</v>
      </c>
      <c r="D31" s="5">
        <v>6906782.5299506355</v>
      </c>
      <c r="E31" s="5">
        <v>3568229.1066916739</v>
      </c>
      <c r="F31" s="5">
        <v>1460952.1217594615</v>
      </c>
      <c r="G31" s="5">
        <v>20093364.528068632</v>
      </c>
      <c r="H31" s="5">
        <v>16544319.747420147</v>
      </c>
      <c r="I31" s="5">
        <v>1307527.4321252792</v>
      </c>
      <c r="J31" s="5">
        <v>451930.84710472071</v>
      </c>
      <c r="K31" s="5">
        <v>169657.4758067067</v>
      </c>
      <c r="L31" s="5">
        <v>10164257.838811032</v>
      </c>
      <c r="M31">
        <f t="shared" si="0"/>
        <v>11193</v>
      </c>
      <c r="N31" t="s">
        <v>36</v>
      </c>
    </row>
    <row r="32" spans="1:14">
      <c r="A32">
        <v>11194</v>
      </c>
      <c r="B32" t="s">
        <v>937</v>
      </c>
      <c r="C32" s="5">
        <v>64150436.035036869</v>
      </c>
      <c r="D32" s="5">
        <v>8909555.6872343719</v>
      </c>
      <c r="E32" s="5">
        <v>4134213.2115160204</v>
      </c>
      <c r="F32" s="5">
        <v>1678531.2850929596</v>
      </c>
      <c r="G32" s="5">
        <v>68671058.289182961</v>
      </c>
      <c r="H32" s="5">
        <v>32846885.905595634</v>
      </c>
      <c r="I32" s="5">
        <v>2883023.1874119528</v>
      </c>
      <c r="J32" s="5">
        <v>738341.85828946566</v>
      </c>
      <c r="K32" s="5">
        <v>352916.48192544578</v>
      </c>
      <c r="L32" s="5">
        <v>50908047.118714362</v>
      </c>
      <c r="M32">
        <f t="shared" si="0"/>
        <v>11194</v>
      </c>
      <c r="N32" t="s">
        <v>37</v>
      </c>
    </row>
    <row r="33" spans="1:14">
      <c r="A33">
        <v>11195</v>
      </c>
      <c r="B33" t="s">
        <v>938</v>
      </c>
      <c r="C33" s="5">
        <v>69859397.819777891</v>
      </c>
      <c r="D33" s="5">
        <v>4018652.4768343628</v>
      </c>
      <c r="E33" s="5">
        <v>2051071.2096528413</v>
      </c>
      <c r="F33" s="5">
        <v>907621.58698427433</v>
      </c>
      <c r="G33" s="5">
        <v>8486008.7704302371</v>
      </c>
      <c r="H33" s="5">
        <v>32207701.079716984</v>
      </c>
      <c r="I33" s="5">
        <v>1036612.7977487138</v>
      </c>
      <c r="J33" s="5">
        <v>589448.69057267788</v>
      </c>
      <c r="K33" s="5">
        <v>178607.29912876699</v>
      </c>
      <c r="L33" s="5">
        <v>6088930.5391532443</v>
      </c>
      <c r="M33">
        <f t="shared" si="0"/>
        <v>11195</v>
      </c>
      <c r="N33" t="s">
        <v>38</v>
      </c>
    </row>
    <row r="34" spans="1:14">
      <c r="A34">
        <v>11196</v>
      </c>
      <c r="B34" t="s">
        <v>939</v>
      </c>
      <c r="C34" s="5">
        <v>77092175.028012246</v>
      </c>
      <c r="D34" s="5">
        <v>6270142.029865359</v>
      </c>
      <c r="E34" s="5">
        <v>3086373.5751455072</v>
      </c>
      <c r="F34" s="5">
        <v>1194316.0719397566</v>
      </c>
      <c r="G34" s="5">
        <v>7855021.9658911079</v>
      </c>
      <c r="H34" s="5">
        <v>31521331.05023095</v>
      </c>
      <c r="I34" s="5">
        <v>2106921.1208830029</v>
      </c>
      <c r="J34" s="5">
        <v>439215.92038512568</v>
      </c>
      <c r="K34" s="5">
        <v>317837.55563713651</v>
      </c>
      <c r="L34" s="5">
        <v>2874273.7720098058</v>
      </c>
      <c r="M34">
        <f t="shared" si="0"/>
        <v>11196</v>
      </c>
      <c r="N34" t="s">
        <v>39</v>
      </c>
    </row>
    <row r="35" spans="1:14">
      <c r="A35">
        <v>11197</v>
      </c>
      <c r="B35" t="s">
        <v>940</v>
      </c>
      <c r="C35" s="5">
        <v>62218268.476200007</v>
      </c>
      <c r="D35" s="5">
        <v>6898801.6968224542</v>
      </c>
      <c r="E35" s="5">
        <v>2193713.7635399252</v>
      </c>
      <c r="F35" s="5">
        <v>1206755.3407129485</v>
      </c>
      <c r="G35" s="5">
        <v>3167467.2933816523</v>
      </c>
      <c r="H35" s="5">
        <v>23090538.829420585</v>
      </c>
      <c r="I35" s="5">
        <v>899565.99074275163</v>
      </c>
      <c r="J35" s="5">
        <v>386561.10752235859</v>
      </c>
      <c r="K35" s="5">
        <v>304315.10776260437</v>
      </c>
      <c r="L35" s="5">
        <v>3584907.7038946915</v>
      </c>
      <c r="M35">
        <f t="shared" si="0"/>
        <v>11197</v>
      </c>
      <c r="N35" t="s">
        <v>40</v>
      </c>
    </row>
    <row r="36" spans="1:14">
      <c r="A36">
        <v>11198</v>
      </c>
      <c r="B36" t="s">
        <v>941</v>
      </c>
      <c r="C36" s="5">
        <v>37978112.242432468</v>
      </c>
      <c r="D36" s="5">
        <v>3614339.9664254356</v>
      </c>
      <c r="E36" s="5">
        <v>1130043.2088083075</v>
      </c>
      <c r="F36" s="5">
        <v>680382.00383152743</v>
      </c>
      <c r="G36" s="5">
        <v>6265807.4193554511</v>
      </c>
      <c r="H36" s="5">
        <v>14867699.308190281</v>
      </c>
      <c r="I36" s="5">
        <v>750504.31680419308</v>
      </c>
      <c r="J36" s="5">
        <v>312838.95771270659</v>
      </c>
      <c r="K36" s="5">
        <v>86916.386943189937</v>
      </c>
      <c r="L36" s="5">
        <v>3461952.9594964404</v>
      </c>
      <c r="M36">
        <f t="shared" si="0"/>
        <v>11198</v>
      </c>
      <c r="N36" t="s">
        <v>41</v>
      </c>
    </row>
    <row r="37" spans="1:14">
      <c r="A37">
        <v>11199</v>
      </c>
      <c r="B37" t="s">
        <v>942</v>
      </c>
      <c r="C37" s="5">
        <v>33926129.019312106</v>
      </c>
      <c r="D37" s="5">
        <v>7195863.2012010356</v>
      </c>
      <c r="E37" s="5">
        <v>2072042.8735492739</v>
      </c>
      <c r="F37" s="5">
        <v>1189368.3088408778</v>
      </c>
      <c r="G37" s="5">
        <v>2951552.6434756867</v>
      </c>
      <c r="H37" s="5">
        <v>18588236.272884306</v>
      </c>
      <c r="I37" s="5">
        <v>2136981.1940860176</v>
      </c>
      <c r="J37" s="5">
        <v>388490.09348980471</v>
      </c>
      <c r="K37" s="5">
        <v>511841.31202055974</v>
      </c>
      <c r="L37" s="5">
        <v>1138800.6611403516</v>
      </c>
      <c r="M37">
        <f t="shared" si="0"/>
        <v>11199</v>
      </c>
      <c r="N37" t="s">
        <v>42</v>
      </c>
    </row>
    <row r="38" spans="1:14">
      <c r="A38">
        <v>11200</v>
      </c>
      <c r="B38" t="s">
        <v>943</v>
      </c>
      <c r="C38" s="5">
        <v>39219254.916853033</v>
      </c>
      <c r="D38" s="5">
        <v>1428674.178127191</v>
      </c>
      <c r="E38" s="5">
        <v>1750753.0694632158</v>
      </c>
      <c r="F38" s="5">
        <v>180228.84796381238</v>
      </c>
      <c r="G38" s="5">
        <v>7838860.6085948106</v>
      </c>
      <c r="H38" s="5">
        <v>14743354.776698627</v>
      </c>
      <c r="I38" s="5">
        <v>525044.69734820374</v>
      </c>
      <c r="J38" s="5">
        <v>31021.564155304211</v>
      </c>
      <c r="K38" s="5">
        <v>26351.182615890233</v>
      </c>
      <c r="L38" s="5">
        <v>7631911.2581799235</v>
      </c>
      <c r="M38">
        <f t="shared" si="0"/>
        <v>11200</v>
      </c>
      <c r="N38" t="s">
        <v>43</v>
      </c>
    </row>
    <row r="39" spans="1:14">
      <c r="A39">
        <v>11201</v>
      </c>
      <c r="B39" t="s">
        <v>944</v>
      </c>
      <c r="C39" s="5">
        <v>40343510.916440941</v>
      </c>
      <c r="D39" s="5">
        <v>5125720.0866749231</v>
      </c>
      <c r="E39" s="5">
        <v>3018524.1353013897</v>
      </c>
      <c r="F39" s="5">
        <v>805979.33361260686</v>
      </c>
      <c r="G39" s="5">
        <v>2691208.5414022687</v>
      </c>
      <c r="H39" s="5">
        <v>20076236.294615448</v>
      </c>
      <c r="I39" s="5">
        <v>1394552.3323681653</v>
      </c>
      <c r="J39" s="5">
        <v>795418.83943733398</v>
      </c>
      <c r="K39" s="5">
        <v>194335.23497433672</v>
      </c>
      <c r="L39" s="5">
        <v>900950.94517257693</v>
      </c>
      <c r="M39">
        <f t="shared" si="0"/>
        <v>11201</v>
      </c>
      <c r="N39" t="s">
        <v>44</v>
      </c>
    </row>
    <row r="40" spans="1:14">
      <c r="A40">
        <v>11202</v>
      </c>
      <c r="B40" t="s">
        <v>945</v>
      </c>
      <c r="C40" s="5">
        <v>42235893.45267313</v>
      </c>
      <c r="D40" s="5">
        <v>3386685.8319470785</v>
      </c>
      <c r="E40" s="5">
        <v>810460.41279443027</v>
      </c>
      <c r="F40" s="5">
        <v>532956.2730658463</v>
      </c>
      <c r="G40" s="5">
        <v>1684690.4033867409</v>
      </c>
      <c r="H40" s="5">
        <v>13296515.253931554</v>
      </c>
      <c r="I40" s="5">
        <v>644714.18375885906</v>
      </c>
      <c r="J40" s="5">
        <v>422965.75707573735</v>
      </c>
      <c r="K40" s="5">
        <v>126681.60479326692</v>
      </c>
      <c r="L40" s="5">
        <v>780477.63657334854</v>
      </c>
      <c r="M40">
        <f t="shared" si="0"/>
        <v>11202</v>
      </c>
      <c r="N40" t="s">
        <v>45</v>
      </c>
    </row>
    <row r="41" spans="1:14">
      <c r="A41">
        <v>11454</v>
      </c>
      <c r="B41" t="s">
        <v>946</v>
      </c>
      <c r="C41" s="5">
        <v>85318712.732308477</v>
      </c>
      <c r="D41" s="5">
        <v>24325723.257809315</v>
      </c>
      <c r="E41" s="5">
        <v>5383832.7044088049</v>
      </c>
      <c r="F41" s="5">
        <v>3810484.6082742997</v>
      </c>
      <c r="G41" s="5">
        <v>8384672.9293585001</v>
      </c>
      <c r="H41" s="5">
        <v>9781003.8051358033</v>
      </c>
      <c r="I41" s="5">
        <v>1404913.027212908</v>
      </c>
      <c r="J41" s="5">
        <v>294159.29247295583</v>
      </c>
      <c r="K41" s="5">
        <v>157902.21554912941</v>
      </c>
      <c r="L41" s="5">
        <v>24618517.527469765</v>
      </c>
      <c r="M41">
        <f t="shared" si="0"/>
        <v>11454</v>
      </c>
      <c r="N41" t="s">
        <v>46</v>
      </c>
    </row>
    <row r="42" spans="1:14">
      <c r="A42">
        <v>15012</v>
      </c>
      <c r="B42" t="s">
        <v>947</v>
      </c>
      <c r="C42" s="5">
        <v>89763428.971035257</v>
      </c>
      <c r="D42" s="5">
        <v>20131160.634359308</v>
      </c>
      <c r="E42" s="5">
        <v>16151566.115372535</v>
      </c>
      <c r="F42" s="5">
        <v>4981324.4013221646</v>
      </c>
      <c r="G42" s="5">
        <v>23941909.778505869</v>
      </c>
      <c r="H42" s="5">
        <v>12939831.735277561</v>
      </c>
      <c r="I42" s="5">
        <v>917274.02239165618</v>
      </c>
      <c r="J42" s="5">
        <v>352712.34527149389</v>
      </c>
      <c r="K42" s="5">
        <v>158393.66721375767</v>
      </c>
      <c r="L42" s="5">
        <v>1555091.7692504507</v>
      </c>
      <c r="M42">
        <f t="shared" si="0"/>
        <v>15012</v>
      </c>
      <c r="N42" t="s">
        <v>47</v>
      </c>
    </row>
    <row r="43" spans="1:14">
      <c r="A43">
        <v>28823</v>
      </c>
      <c r="B43" t="s">
        <v>948</v>
      </c>
      <c r="C43" s="5">
        <v>4937373.5402028821</v>
      </c>
      <c r="D43" s="5">
        <v>13069267.201132111</v>
      </c>
      <c r="E43" s="5">
        <v>2959368.2986933906</v>
      </c>
      <c r="F43" s="5">
        <v>3061684.3046958684</v>
      </c>
      <c r="G43" s="5">
        <v>5793376.7808149373</v>
      </c>
      <c r="H43" s="5">
        <v>0</v>
      </c>
      <c r="I43" s="5">
        <v>0</v>
      </c>
      <c r="J43" s="5">
        <v>8892.8744608111538</v>
      </c>
      <c r="K43" s="5">
        <v>0</v>
      </c>
      <c r="L43" s="5">
        <v>0</v>
      </c>
      <c r="M43">
        <f t="shared" si="0"/>
        <v>28823</v>
      </c>
      <c r="N43" t="s">
        <v>48</v>
      </c>
    </row>
    <row r="44" spans="1:14">
      <c r="A44">
        <v>10715</v>
      </c>
      <c r="B44" t="s">
        <v>949</v>
      </c>
      <c r="C44" s="5">
        <v>187689915.00416839</v>
      </c>
      <c r="D44" s="5">
        <v>112083383.21345121</v>
      </c>
      <c r="E44" s="5">
        <v>32720923.178948555</v>
      </c>
      <c r="F44" s="5">
        <v>13058388.981991109</v>
      </c>
      <c r="G44" s="5">
        <v>21993084.041749712</v>
      </c>
      <c r="H44" s="5">
        <v>418673353.8190282</v>
      </c>
      <c r="I44" s="5">
        <v>88100369.673759475</v>
      </c>
      <c r="J44" s="5">
        <v>28653743.472754028</v>
      </c>
      <c r="K44" s="5">
        <v>12294391.939505713</v>
      </c>
      <c r="L44" s="5">
        <v>59097544.274643615</v>
      </c>
      <c r="M44">
        <f t="shared" si="0"/>
        <v>10715</v>
      </c>
      <c r="N44" t="s">
        <v>49</v>
      </c>
    </row>
    <row r="45" spans="1:14">
      <c r="A45">
        <v>11166</v>
      </c>
      <c r="B45" t="s">
        <v>950</v>
      </c>
      <c r="C45" s="5">
        <v>50735543.542568885</v>
      </c>
      <c r="D45" s="5">
        <v>19934132.38890576</v>
      </c>
      <c r="E45" s="5">
        <v>2296363.6843303116</v>
      </c>
      <c r="F45" s="5">
        <v>2471375.929223137</v>
      </c>
      <c r="G45" s="5">
        <v>4286987.6188214775</v>
      </c>
      <c r="H45" s="5">
        <v>24504384.425151106</v>
      </c>
      <c r="I45" s="5">
        <v>2334718.0202174229</v>
      </c>
      <c r="J45" s="5">
        <v>882524.67173418461</v>
      </c>
      <c r="K45" s="5">
        <v>271749.38905912114</v>
      </c>
      <c r="L45" s="5">
        <v>1676680.2099885882</v>
      </c>
      <c r="M45">
        <f t="shared" si="0"/>
        <v>11166</v>
      </c>
      <c r="N45" t="s">
        <v>50</v>
      </c>
    </row>
    <row r="46" spans="1:14">
      <c r="A46">
        <v>11167</v>
      </c>
      <c r="B46" t="s">
        <v>951</v>
      </c>
      <c r="C46" s="5">
        <v>51230671.60232354</v>
      </c>
      <c r="D46" s="5">
        <v>7069370.6862634942</v>
      </c>
      <c r="E46" s="5">
        <v>2479633.9738792614</v>
      </c>
      <c r="F46" s="5">
        <v>901838.91966554127</v>
      </c>
      <c r="G46" s="5">
        <v>2603110.3595056506</v>
      </c>
      <c r="H46" s="5">
        <v>16860175.493152179</v>
      </c>
      <c r="I46" s="5">
        <v>1961362.7141467771</v>
      </c>
      <c r="J46" s="5">
        <v>883321.92046629661</v>
      </c>
      <c r="K46" s="5">
        <v>198284.18717589366</v>
      </c>
      <c r="L46" s="5">
        <v>1241659.8934213694</v>
      </c>
      <c r="M46">
        <f t="shared" si="0"/>
        <v>11167</v>
      </c>
      <c r="N46" t="s">
        <v>51</v>
      </c>
    </row>
    <row r="47" spans="1:14">
      <c r="A47">
        <v>11169</v>
      </c>
      <c r="B47" t="s">
        <v>952</v>
      </c>
      <c r="C47" s="5">
        <v>55140740.896134928</v>
      </c>
      <c r="D47" s="5">
        <v>14574514.164985275</v>
      </c>
      <c r="E47" s="5">
        <v>3367083.6848397255</v>
      </c>
      <c r="F47" s="5">
        <v>1439833.054728522</v>
      </c>
      <c r="G47" s="5">
        <v>3339021.2670361996</v>
      </c>
      <c r="H47" s="5">
        <v>15815607.205477837</v>
      </c>
      <c r="I47" s="5">
        <v>4612971.9494303586</v>
      </c>
      <c r="J47" s="5">
        <v>719065.93594718934</v>
      </c>
      <c r="K47" s="5">
        <v>563840.25007202988</v>
      </c>
      <c r="L47" s="5">
        <v>2346553.8813479329</v>
      </c>
      <c r="M47">
        <f t="shared" si="0"/>
        <v>11169</v>
      </c>
      <c r="N47" t="s">
        <v>52</v>
      </c>
    </row>
    <row r="48" spans="1:14">
      <c r="A48">
        <v>11170</v>
      </c>
      <c r="B48" t="s">
        <v>953</v>
      </c>
      <c r="C48" s="5">
        <v>47138019.592209741</v>
      </c>
      <c r="D48" s="5">
        <v>8646794.6040294711</v>
      </c>
      <c r="E48" s="5">
        <v>2317228.6205141558</v>
      </c>
      <c r="F48" s="5">
        <v>1040719.2203134681</v>
      </c>
      <c r="G48" s="5">
        <v>3258602.7475980315</v>
      </c>
      <c r="H48" s="5">
        <v>17938612.764845684</v>
      </c>
      <c r="I48" s="5">
        <v>1792709.0880852952</v>
      </c>
      <c r="J48" s="5">
        <v>537596.95263093559</v>
      </c>
      <c r="K48" s="5">
        <v>361051.77990292199</v>
      </c>
      <c r="L48" s="5">
        <v>1131962.7898702947</v>
      </c>
      <c r="M48">
        <f t="shared" si="0"/>
        <v>11170</v>
      </c>
      <c r="N48" t="s">
        <v>53</v>
      </c>
    </row>
    <row r="49" spans="1:14">
      <c r="A49">
        <v>11171</v>
      </c>
      <c r="B49" t="s">
        <v>954</v>
      </c>
      <c r="C49" s="5">
        <v>47148190.61023172</v>
      </c>
      <c r="D49" s="5">
        <v>4052942.6198652149</v>
      </c>
      <c r="E49" s="5">
        <v>1111737.1034795619</v>
      </c>
      <c r="F49" s="5">
        <v>671344.42616334825</v>
      </c>
      <c r="G49" s="5">
        <v>1337628.3198079101</v>
      </c>
      <c r="H49" s="5">
        <v>15165785.75824726</v>
      </c>
      <c r="I49" s="5">
        <v>1098586.971647921</v>
      </c>
      <c r="J49" s="5">
        <v>457573.48454219673</v>
      </c>
      <c r="K49" s="5">
        <v>187128.39304463274</v>
      </c>
      <c r="L49" s="5">
        <v>1023381.8029702309</v>
      </c>
      <c r="M49">
        <f t="shared" si="0"/>
        <v>11171</v>
      </c>
      <c r="N49" t="s">
        <v>54</v>
      </c>
    </row>
    <row r="50" spans="1:14">
      <c r="A50">
        <v>11172</v>
      </c>
      <c r="B50" t="s">
        <v>955</v>
      </c>
      <c r="C50" s="5">
        <v>30022208.349661622</v>
      </c>
      <c r="D50" s="5">
        <v>7764271.6010844391</v>
      </c>
      <c r="E50" s="5">
        <v>1388567.0294156114</v>
      </c>
      <c r="F50" s="5">
        <v>1358685.9104010537</v>
      </c>
      <c r="G50" s="5">
        <v>1522217.778880049</v>
      </c>
      <c r="H50" s="5">
        <v>13736524.10851815</v>
      </c>
      <c r="I50" s="5">
        <v>3470951.4059424549</v>
      </c>
      <c r="J50" s="5">
        <v>576874.79302402213</v>
      </c>
      <c r="K50" s="5">
        <v>811886.07575678616</v>
      </c>
      <c r="L50" s="5">
        <v>1054665.2873158138</v>
      </c>
      <c r="M50">
        <f t="shared" si="0"/>
        <v>11172</v>
      </c>
      <c r="N50" t="s">
        <v>55</v>
      </c>
    </row>
    <row r="51" spans="1:14">
      <c r="A51">
        <v>11452</v>
      </c>
      <c r="B51" t="s">
        <v>956</v>
      </c>
      <c r="C51" s="5">
        <v>49150243.313129939</v>
      </c>
      <c r="D51" s="5">
        <v>9831840.3716640435</v>
      </c>
      <c r="E51" s="5">
        <v>3477626.2616657</v>
      </c>
      <c r="F51" s="5">
        <v>1077195.7189786565</v>
      </c>
      <c r="G51" s="5">
        <v>3970666.1228687493</v>
      </c>
      <c r="H51" s="5">
        <v>20902844.934816949</v>
      </c>
      <c r="I51" s="5">
        <v>2957959.7820801619</v>
      </c>
      <c r="J51" s="5">
        <v>951547.314426317</v>
      </c>
      <c r="K51" s="5">
        <v>385559.58874958887</v>
      </c>
      <c r="L51" s="5">
        <v>2995500.6416198877</v>
      </c>
      <c r="M51">
        <f t="shared" si="0"/>
        <v>11452</v>
      </c>
      <c r="N51" t="s">
        <v>56</v>
      </c>
    </row>
    <row r="52" spans="1:14">
      <c r="A52">
        <v>10719</v>
      </c>
      <c r="B52" t="s">
        <v>957</v>
      </c>
      <c r="C52" s="5">
        <v>74389021.557723597</v>
      </c>
      <c r="D52" s="5">
        <v>39947575.358521231</v>
      </c>
      <c r="E52" s="5">
        <v>11493990.575840466</v>
      </c>
      <c r="F52" s="5">
        <v>4550485.3125367733</v>
      </c>
      <c r="G52" s="5">
        <v>33619878.862169057</v>
      </c>
      <c r="H52" s="5">
        <v>102452309.05819809</v>
      </c>
      <c r="I52" s="5">
        <v>25906007.374740642</v>
      </c>
      <c r="J52" s="5">
        <v>7593063.075166123</v>
      </c>
      <c r="K52" s="5">
        <v>2688803.4254191266</v>
      </c>
      <c r="L52" s="5">
        <v>50395024.149684832</v>
      </c>
      <c r="M52">
        <f t="shared" si="0"/>
        <v>10719</v>
      </c>
      <c r="N52" t="s">
        <v>57</v>
      </c>
    </row>
    <row r="53" spans="1:14">
      <c r="A53">
        <v>11203</v>
      </c>
      <c r="B53" t="s">
        <v>958</v>
      </c>
      <c r="C53" s="5">
        <v>21733967.357559457</v>
      </c>
      <c r="D53" s="5">
        <v>3380920.5947968448</v>
      </c>
      <c r="E53" s="5">
        <v>852833.93171846599</v>
      </c>
      <c r="F53" s="5">
        <v>691848.45038137166</v>
      </c>
      <c r="G53" s="5">
        <v>4118423.4803901655</v>
      </c>
      <c r="H53" s="5">
        <v>30578985.006464716</v>
      </c>
      <c r="I53" s="5">
        <v>2662521.0689218561</v>
      </c>
      <c r="J53" s="5">
        <v>888081.78169367474</v>
      </c>
      <c r="K53" s="5">
        <v>691621.34353825974</v>
      </c>
      <c r="L53" s="5">
        <v>2355042.9945351714</v>
      </c>
      <c r="M53">
        <f t="shared" si="0"/>
        <v>11203</v>
      </c>
      <c r="N53" t="s">
        <v>58</v>
      </c>
    </row>
    <row r="54" spans="1:14">
      <c r="A54">
        <v>11204</v>
      </c>
      <c r="B54" t="s">
        <v>959</v>
      </c>
      <c r="C54" s="5">
        <v>42757058.084595203</v>
      </c>
      <c r="D54" s="5">
        <v>7783518.3034379156</v>
      </c>
      <c r="E54" s="5">
        <v>1946970.07256674</v>
      </c>
      <c r="F54" s="5">
        <v>761825.30825350899</v>
      </c>
      <c r="G54" s="5">
        <v>14434482.104715742</v>
      </c>
      <c r="H54" s="5">
        <v>22671070.803230885</v>
      </c>
      <c r="I54" s="5">
        <v>3337563.3817863516</v>
      </c>
      <c r="J54" s="5">
        <v>764243.2546310738</v>
      </c>
      <c r="K54" s="5">
        <v>114064.63245556764</v>
      </c>
      <c r="L54" s="5">
        <v>7128783.8843270298</v>
      </c>
      <c r="M54">
        <f t="shared" si="0"/>
        <v>11204</v>
      </c>
      <c r="N54" t="s">
        <v>59</v>
      </c>
    </row>
    <row r="55" spans="1:14">
      <c r="A55">
        <v>11205</v>
      </c>
      <c r="B55" t="s">
        <v>960</v>
      </c>
      <c r="C55" s="5">
        <v>66562206.188193299</v>
      </c>
      <c r="D55" s="5">
        <v>16133941.842431564</v>
      </c>
      <c r="E55" s="5">
        <v>4362801.4209299749</v>
      </c>
      <c r="F55" s="5">
        <v>1830320.900057402</v>
      </c>
      <c r="G55" s="5">
        <v>9713170.4937861841</v>
      </c>
      <c r="H55" s="5">
        <v>68671229.841626421</v>
      </c>
      <c r="I55" s="5">
        <v>12050359.397259539</v>
      </c>
      <c r="J55" s="5">
        <v>2037990.2829639872</v>
      </c>
      <c r="K55" s="5">
        <v>1654793.7184333312</v>
      </c>
      <c r="L55" s="5">
        <v>13825074.584318258</v>
      </c>
      <c r="M55">
        <f t="shared" si="0"/>
        <v>11205</v>
      </c>
      <c r="N55" t="s">
        <v>60</v>
      </c>
    </row>
    <row r="56" spans="1:14">
      <c r="A56">
        <v>11206</v>
      </c>
      <c r="B56" t="s">
        <v>961</v>
      </c>
      <c r="C56" s="5">
        <v>35273081.831282035</v>
      </c>
      <c r="D56" s="5">
        <v>5056746.8885701234</v>
      </c>
      <c r="E56" s="5">
        <v>921599.58993654884</v>
      </c>
      <c r="F56" s="5">
        <v>959866.53657522087</v>
      </c>
      <c r="G56" s="5">
        <v>2157591.6072466769</v>
      </c>
      <c r="H56" s="5">
        <v>16820279.868460603</v>
      </c>
      <c r="I56" s="5">
        <v>1625224.8360859528</v>
      </c>
      <c r="J56" s="5">
        <v>252034.38393852813</v>
      </c>
      <c r="K56" s="5">
        <v>708156.39628838853</v>
      </c>
      <c r="L56" s="5">
        <v>600404.24161592498</v>
      </c>
      <c r="M56">
        <f t="shared" si="0"/>
        <v>11206</v>
      </c>
      <c r="N56" t="s">
        <v>61</v>
      </c>
    </row>
    <row r="57" spans="1:14">
      <c r="A57">
        <v>11207</v>
      </c>
      <c r="B57" t="s">
        <v>962</v>
      </c>
      <c r="C57" s="5">
        <v>27099996.391366191</v>
      </c>
      <c r="D57" s="5">
        <v>3142459.4475415475</v>
      </c>
      <c r="E57" s="5">
        <v>919795.895254042</v>
      </c>
      <c r="F57" s="5">
        <v>338559.40217725793</v>
      </c>
      <c r="G57" s="5">
        <v>1649938.5160210012</v>
      </c>
      <c r="H57" s="5">
        <v>23045211.173794597</v>
      </c>
      <c r="I57" s="5">
        <v>1125994.7263269946</v>
      </c>
      <c r="J57" s="5">
        <v>258969.49066475438</v>
      </c>
      <c r="K57" s="5">
        <v>42342.24437241313</v>
      </c>
      <c r="L57" s="5">
        <v>2010900.4724811926</v>
      </c>
      <c r="M57">
        <f t="shared" si="0"/>
        <v>11207</v>
      </c>
      <c r="N57" t="s">
        <v>62</v>
      </c>
    </row>
    <row r="58" spans="1:14">
      <c r="A58">
        <v>11208</v>
      </c>
      <c r="B58" t="s">
        <v>963</v>
      </c>
      <c r="C58" s="5">
        <v>20438350.27130897</v>
      </c>
      <c r="D58" s="5">
        <v>1928758.4536462149</v>
      </c>
      <c r="E58" s="5">
        <v>846294.40541125601</v>
      </c>
      <c r="F58" s="5">
        <v>198641.9275268167</v>
      </c>
      <c r="G58" s="5">
        <v>8497531.5332229696</v>
      </c>
      <c r="H58" s="5">
        <v>14710091.779571351</v>
      </c>
      <c r="I58" s="5">
        <v>798798.19490173494</v>
      </c>
      <c r="J58" s="5">
        <v>331201.51022311585</v>
      </c>
      <c r="K58" s="5">
        <v>200004.73773003771</v>
      </c>
      <c r="L58" s="5">
        <v>7952232.0464575365</v>
      </c>
      <c r="M58">
        <f t="shared" si="0"/>
        <v>11208</v>
      </c>
      <c r="N58" t="s">
        <v>63</v>
      </c>
    </row>
    <row r="59" spans="1:14">
      <c r="A59">
        <v>10716</v>
      </c>
      <c r="B59" t="s">
        <v>964</v>
      </c>
      <c r="C59" s="5">
        <v>238070066.77929133</v>
      </c>
      <c r="D59" s="5">
        <v>102540858.89862837</v>
      </c>
      <c r="E59" s="5">
        <v>29063970.625943135</v>
      </c>
      <c r="F59" s="5">
        <v>12707447.847428907</v>
      </c>
      <c r="G59" s="5">
        <v>47058264.7441127</v>
      </c>
      <c r="H59" s="5">
        <v>355713970.02924818</v>
      </c>
      <c r="I59" s="5">
        <v>92576617.521750867</v>
      </c>
      <c r="J59" s="5">
        <v>24575051.059557993</v>
      </c>
      <c r="K59" s="5">
        <v>14948951.752568468</v>
      </c>
      <c r="L59" s="5">
        <v>57359447.071469888</v>
      </c>
      <c r="M59">
        <f t="shared" si="0"/>
        <v>10716</v>
      </c>
      <c r="N59" t="s">
        <v>64</v>
      </c>
    </row>
    <row r="60" spans="1:14">
      <c r="A60">
        <v>11173</v>
      </c>
      <c r="B60" t="s">
        <v>965</v>
      </c>
      <c r="C60" s="5">
        <v>20532266.666453391</v>
      </c>
      <c r="D60" s="5">
        <v>2739794.7564778132</v>
      </c>
      <c r="E60" s="5">
        <v>857760.24259022356</v>
      </c>
      <c r="F60" s="5">
        <v>700526.94116628938</v>
      </c>
      <c r="G60" s="5">
        <v>1123208.1053861026</v>
      </c>
      <c r="H60" s="5">
        <v>11975299.653030008</v>
      </c>
      <c r="I60" s="5">
        <v>1465923.2233344661</v>
      </c>
      <c r="J60" s="5">
        <v>403687.20974117034</v>
      </c>
      <c r="K60" s="5">
        <v>288729.10807111324</v>
      </c>
      <c r="L60" s="5">
        <v>1246247.663749418</v>
      </c>
      <c r="M60">
        <f t="shared" si="0"/>
        <v>11173</v>
      </c>
      <c r="N60" t="s">
        <v>65</v>
      </c>
    </row>
    <row r="61" spans="1:14">
      <c r="A61">
        <v>11174</v>
      </c>
      <c r="B61" t="s">
        <v>966</v>
      </c>
      <c r="C61" s="5">
        <v>18941499.793615416</v>
      </c>
      <c r="D61" s="5">
        <v>3727139.5668424009</v>
      </c>
      <c r="E61" s="5">
        <v>733819.49985030654</v>
      </c>
      <c r="F61" s="5">
        <v>866049.74897334934</v>
      </c>
      <c r="G61" s="5">
        <v>1179143.690164411</v>
      </c>
      <c r="H61" s="5">
        <v>10094888.629267531</v>
      </c>
      <c r="I61" s="5">
        <v>1650545.3926640316</v>
      </c>
      <c r="J61" s="5">
        <v>279181.57329253235</v>
      </c>
      <c r="K61" s="5">
        <v>495478.22093651688</v>
      </c>
      <c r="L61" s="5">
        <v>562600.06439350336</v>
      </c>
      <c r="M61">
        <f t="shared" si="0"/>
        <v>11174</v>
      </c>
      <c r="N61" t="s">
        <v>66</v>
      </c>
    </row>
    <row r="62" spans="1:14">
      <c r="A62">
        <v>11175</v>
      </c>
      <c r="B62" t="s">
        <v>967</v>
      </c>
      <c r="C62" s="5">
        <v>34698654.906238005</v>
      </c>
      <c r="D62" s="5">
        <v>6371634.1132360352</v>
      </c>
      <c r="E62" s="5">
        <v>2038441.562729252</v>
      </c>
      <c r="F62" s="5">
        <v>1227044.4546930532</v>
      </c>
      <c r="G62" s="5">
        <v>1849790.7288793756</v>
      </c>
      <c r="H62" s="5">
        <v>11977756.554955896</v>
      </c>
      <c r="I62" s="5">
        <v>1993092.3005315014</v>
      </c>
      <c r="J62" s="5">
        <v>542481.52814229717</v>
      </c>
      <c r="K62" s="5">
        <v>405672.65990121657</v>
      </c>
      <c r="L62" s="5">
        <v>1455358.6106933805</v>
      </c>
      <c r="M62">
        <f t="shared" si="0"/>
        <v>11175</v>
      </c>
      <c r="N62" t="s">
        <v>67</v>
      </c>
    </row>
    <row r="63" spans="1:14">
      <c r="A63">
        <v>11176</v>
      </c>
      <c r="B63" t="s">
        <v>968</v>
      </c>
      <c r="C63" s="5">
        <v>46628416.049541652</v>
      </c>
      <c r="D63" s="5">
        <v>14163840.794253021</v>
      </c>
      <c r="E63" s="5">
        <v>2264592.7094584373</v>
      </c>
      <c r="F63" s="5">
        <v>1834816.6910417299</v>
      </c>
      <c r="G63" s="5">
        <v>6142515.7702877568</v>
      </c>
      <c r="H63" s="5">
        <v>16638287.456862856</v>
      </c>
      <c r="I63" s="5">
        <v>4397246.3097773064</v>
      </c>
      <c r="J63" s="5">
        <v>723658.34195390018</v>
      </c>
      <c r="K63" s="5">
        <v>545099.32507181214</v>
      </c>
      <c r="L63" s="5">
        <v>1465262.0417515323</v>
      </c>
      <c r="M63">
        <f t="shared" si="0"/>
        <v>11176</v>
      </c>
      <c r="N63" t="s">
        <v>68</v>
      </c>
    </row>
    <row r="64" spans="1:14">
      <c r="A64">
        <v>11177</v>
      </c>
      <c r="B64" t="s">
        <v>969</v>
      </c>
      <c r="C64" s="5">
        <v>48632342.987860404</v>
      </c>
      <c r="D64" s="5">
        <v>10327167.945865771</v>
      </c>
      <c r="E64" s="5">
        <v>2781158.3297104114</v>
      </c>
      <c r="F64" s="5">
        <v>1616545.7682395556</v>
      </c>
      <c r="G64" s="5">
        <v>9222100.2541142479</v>
      </c>
      <c r="H64" s="5">
        <v>33829909.892965756</v>
      </c>
      <c r="I64" s="5">
        <v>5934796.7681031544</v>
      </c>
      <c r="J64" s="5">
        <v>2069398.1407676442</v>
      </c>
      <c r="K64" s="5">
        <v>849051.65326891292</v>
      </c>
      <c r="L64" s="5">
        <v>3295117.8391041472</v>
      </c>
      <c r="M64">
        <f t="shared" si="0"/>
        <v>11177</v>
      </c>
      <c r="N64" t="s">
        <v>69</v>
      </c>
    </row>
    <row r="65" spans="1:14">
      <c r="A65">
        <v>11178</v>
      </c>
      <c r="B65" t="s">
        <v>970</v>
      </c>
      <c r="C65" s="5">
        <v>21848010.391109038</v>
      </c>
      <c r="D65" s="5">
        <v>4603912.3849055897</v>
      </c>
      <c r="E65" s="5">
        <v>974814.91483585455</v>
      </c>
      <c r="F65" s="5">
        <v>633252.94695343019</v>
      </c>
      <c r="G65" s="5">
        <v>2141183.583931989</v>
      </c>
      <c r="H65" s="5">
        <v>14144572.108870465</v>
      </c>
      <c r="I65" s="5">
        <v>1373778.5210408245</v>
      </c>
      <c r="J65" s="5">
        <v>323873.02384411881</v>
      </c>
      <c r="K65" s="5">
        <v>293746.38139467337</v>
      </c>
      <c r="L65" s="5">
        <v>1585325.5231140186</v>
      </c>
      <c r="M65">
        <f t="shared" si="0"/>
        <v>11178</v>
      </c>
      <c r="N65" t="s">
        <v>70</v>
      </c>
    </row>
    <row r="66" spans="1:14">
      <c r="A66">
        <v>11179</v>
      </c>
      <c r="B66" t="s">
        <v>971</v>
      </c>
      <c r="C66" s="5">
        <v>30767538.579855349</v>
      </c>
      <c r="D66" s="5">
        <v>8593064.262758648</v>
      </c>
      <c r="E66" s="5">
        <v>1355776.7662490217</v>
      </c>
      <c r="F66" s="5">
        <v>905112.27188292413</v>
      </c>
      <c r="G66" s="5">
        <v>2361417.5090269851</v>
      </c>
      <c r="H66" s="5">
        <v>11688972.041405814</v>
      </c>
      <c r="I66" s="5">
        <v>2512149.7136917957</v>
      </c>
      <c r="J66" s="5">
        <v>401027.29342668032</v>
      </c>
      <c r="K66" s="5">
        <v>142014.31329794097</v>
      </c>
      <c r="L66" s="5">
        <v>1639972.1184048352</v>
      </c>
      <c r="M66">
        <f t="shared" si="0"/>
        <v>11179</v>
      </c>
      <c r="N66" t="s">
        <v>71</v>
      </c>
    </row>
    <row r="67" spans="1:14">
      <c r="A67">
        <v>11180</v>
      </c>
      <c r="B67" t="s">
        <v>972</v>
      </c>
      <c r="C67" s="5">
        <v>20323332.535950217</v>
      </c>
      <c r="D67" s="5">
        <v>3391994.0348711093</v>
      </c>
      <c r="E67" s="5">
        <v>697618.55614313215</v>
      </c>
      <c r="F67" s="5">
        <v>538650.42945558217</v>
      </c>
      <c r="G67" s="5">
        <v>4218775.3936900925</v>
      </c>
      <c r="H67" s="5">
        <v>9790779.4594341833</v>
      </c>
      <c r="I67" s="5">
        <v>1216303.1318877556</v>
      </c>
      <c r="J67" s="5">
        <v>227115.16189283945</v>
      </c>
      <c r="K67" s="5">
        <v>257605.85320567834</v>
      </c>
      <c r="L67" s="5">
        <v>902179.12346940953</v>
      </c>
      <c r="M67">
        <f t="shared" si="0"/>
        <v>11180</v>
      </c>
      <c r="N67" t="s">
        <v>72</v>
      </c>
    </row>
    <row r="68" spans="1:14">
      <c r="A68">
        <v>11181</v>
      </c>
      <c r="B68" t="s">
        <v>973</v>
      </c>
      <c r="C68" s="5">
        <v>19402745.757827744</v>
      </c>
      <c r="D68" s="5">
        <v>2442133.4016969451</v>
      </c>
      <c r="E68" s="5">
        <v>960312.78613110981</v>
      </c>
      <c r="F68" s="5">
        <v>653296.41927623504</v>
      </c>
      <c r="G68" s="5">
        <v>1480447.7953446601</v>
      </c>
      <c r="H68" s="5">
        <v>17497217.758019637</v>
      </c>
      <c r="I68" s="5">
        <v>1220135.4003878278</v>
      </c>
      <c r="J68" s="5">
        <v>474381.23513201374</v>
      </c>
      <c r="K68" s="5">
        <v>343082.94930201152</v>
      </c>
      <c r="L68" s="5">
        <v>874443.6468818048</v>
      </c>
      <c r="M68">
        <f t="shared" ref="M68:M131" si="1">INT(N68)</f>
        <v>11181</v>
      </c>
      <c r="N68" t="s">
        <v>73</v>
      </c>
    </row>
    <row r="69" spans="1:14">
      <c r="A69">
        <v>11182</v>
      </c>
      <c r="B69" t="s">
        <v>974</v>
      </c>
      <c r="C69" s="5">
        <v>20640847.066591088</v>
      </c>
      <c r="D69" s="5">
        <v>1766159.5967609072</v>
      </c>
      <c r="E69" s="5">
        <v>1009380.9375769129</v>
      </c>
      <c r="F69" s="5">
        <v>410772.42726050946</v>
      </c>
      <c r="G69" s="5">
        <v>1110194.4275194551</v>
      </c>
      <c r="H69" s="5">
        <v>12337885.182644105</v>
      </c>
      <c r="I69" s="5">
        <v>436455.70783883496</v>
      </c>
      <c r="J69" s="5">
        <v>340944.82717522018</v>
      </c>
      <c r="K69" s="5">
        <v>104756.12805434542</v>
      </c>
      <c r="L69" s="5">
        <v>288718.48857862572</v>
      </c>
      <c r="M69">
        <f t="shared" si="1"/>
        <v>11182</v>
      </c>
      <c r="N69" t="s">
        <v>74</v>
      </c>
    </row>
    <row r="70" spans="1:14">
      <c r="A70">
        <v>11183</v>
      </c>
      <c r="B70" t="s">
        <v>975</v>
      </c>
      <c r="C70" s="5">
        <v>16766011.843743283</v>
      </c>
      <c r="D70" s="5">
        <v>1763588.8892312392</v>
      </c>
      <c r="E70" s="5">
        <v>643592.17169719411</v>
      </c>
      <c r="F70" s="5">
        <v>752211.05006989022</v>
      </c>
      <c r="G70" s="5">
        <v>1434496.7177429011</v>
      </c>
      <c r="H70" s="5">
        <v>9540833.6515172478</v>
      </c>
      <c r="I70" s="5">
        <v>960501.39203914453</v>
      </c>
      <c r="J70" s="5">
        <v>320825.75077200058</v>
      </c>
      <c r="K70" s="5">
        <v>436599.95428978011</v>
      </c>
      <c r="L70" s="5">
        <v>1549598.3988973177</v>
      </c>
      <c r="M70">
        <f t="shared" si="1"/>
        <v>11183</v>
      </c>
      <c r="N70" t="s">
        <v>75</v>
      </c>
    </row>
    <row r="71" spans="1:14">
      <c r="A71">
        <v>11453</v>
      </c>
      <c r="B71" t="s">
        <v>976</v>
      </c>
      <c r="C71" s="5">
        <v>68158553.570476025</v>
      </c>
      <c r="D71" s="5">
        <v>42731393.788580142</v>
      </c>
      <c r="E71" s="5">
        <v>6479842.0800461425</v>
      </c>
      <c r="F71" s="5">
        <v>7625284.4237814788</v>
      </c>
      <c r="G71" s="5">
        <v>14276627.681338117</v>
      </c>
      <c r="H71" s="5">
        <v>66927122.988956742</v>
      </c>
      <c r="I71" s="5">
        <v>15926952.943224475</v>
      </c>
      <c r="J71" s="5">
        <v>3425042.9634782635</v>
      </c>
      <c r="K71" s="5">
        <v>2839113.8125083791</v>
      </c>
      <c r="L71" s="5">
        <v>12713873.297610201</v>
      </c>
      <c r="M71">
        <f t="shared" si="1"/>
        <v>11453</v>
      </c>
      <c r="N71" t="s">
        <v>76</v>
      </c>
    </row>
    <row r="72" spans="1:14">
      <c r="A72">
        <v>11625</v>
      </c>
      <c r="B72" t="s">
        <v>977</v>
      </c>
      <c r="C72" s="5">
        <v>9820542.9746396206</v>
      </c>
      <c r="D72" s="5">
        <v>543894.6628451366</v>
      </c>
      <c r="E72" s="5">
        <v>465459.98177160916</v>
      </c>
      <c r="F72" s="5">
        <v>50438.899684956719</v>
      </c>
      <c r="G72" s="5">
        <v>10024098.378758112</v>
      </c>
      <c r="H72" s="5">
        <v>9301275.481335381</v>
      </c>
      <c r="I72" s="5">
        <v>537957.59590055444</v>
      </c>
      <c r="J72" s="5">
        <v>113476.0984779612</v>
      </c>
      <c r="K72" s="5">
        <v>103818.04196450484</v>
      </c>
      <c r="L72" s="5">
        <v>5487060.3046221584</v>
      </c>
      <c r="M72">
        <f t="shared" si="1"/>
        <v>11625</v>
      </c>
      <c r="N72" t="s">
        <v>77</v>
      </c>
    </row>
    <row r="73" spans="1:14">
      <c r="A73">
        <v>25017</v>
      </c>
      <c r="B73" t="s">
        <v>978</v>
      </c>
      <c r="C73" s="5">
        <v>19392775.595110722</v>
      </c>
      <c r="D73" s="5">
        <v>5201169.9875235157</v>
      </c>
      <c r="E73" s="5">
        <v>1976389.8753882067</v>
      </c>
      <c r="F73" s="5">
        <v>1760948.2965703285</v>
      </c>
      <c r="G73" s="5">
        <v>2130031.5109008243</v>
      </c>
      <c r="H73" s="5">
        <v>106645.90450640199</v>
      </c>
      <c r="I73" s="5">
        <v>0</v>
      </c>
      <c r="J73" s="5">
        <v>0</v>
      </c>
      <c r="K73" s="5">
        <v>0</v>
      </c>
      <c r="L73" s="5">
        <v>0</v>
      </c>
      <c r="M73">
        <f t="shared" si="1"/>
        <v>25017</v>
      </c>
      <c r="N73" t="s">
        <v>78</v>
      </c>
    </row>
    <row r="74" spans="1:14">
      <c r="A74">
        <v>10717</v>
      </c>
      <c r="B74" t="s">
        <v>979</v>
      </c>
      <c r="C74" s="5">
        <v>169417290.11606732</v>
      </c>
      <c r="D74" s="5">
        <v>92644228.065362453</v>
      </c>
      <c r="E74" s="5">
        <v>22615817.739555415</v>
      </c>
      <c r="F74" s="5">
        <v>14004492.853341712</v>
      </c>
      <c r="G74" s="5">
        <v>20672741.296901237</v>
      </c>
      <c r="H74" s="5">
        <v>319473886.43420821</v>
      </c>
      <c r="I74" s="5">
        <v>59047770.889792122</v>
      </c>
      <c r="J74" s="5">
        <v>30210447.374396432</v>
      </c>
      <c r="K74" s="5">
        <v>5858719.7410830026</v>
      </c>
      <c r="L74" s="5">
        <v>42984905.649291977</v>
      </c>
      <c r="M74">
        <f t="shared" si="1"/>
        <v>10717</v>
      </c>
      <c r="N74" t="s">
        <v>79</v>
      </c>
    </row>
    <row r="75" spans="1:14">
      <c r="A75">
        <v>10718</v>
      </c>
      <c r="B75" t="s">
        <v>980</v>
      </c>
      <c r="C75" s="5">
        <v>121169331.47731203</v>
      </c>
      <c r="D75" s="5">
        <v>48725264.160255849</v>
      </c>
      <c r="E75" s="5">
        <v>12917711.034415346</v>
      </c>
      <c r="F75" s="5">
        <v>6170845.2557943538</v>
      </c>
      <c r="G75" s="5">
        <v>39903194.759425588</v>
      </c>
      <c r="H75" s="5">
        <v>154212549.26506504</v>
      </c>
      <c r="I75" s="5">
        <v>32183461.691915698</v>
      </c>
      <c r="J75" s="5">
        <v>10485863.06505131</v>
      </c>
      <c r="K75" s="5">
        <v>7023432.7220563237</v>
      </c>
      <c r="L75" s="5">
        <v>6352434.3887084294</v>
      </c>
      <c r="M75">
        <f t="shared" si="1"/>
        <v>10718</v>
      </c>
      <c r="N75" t="s">
        <v>80</v>
      </c>
    </row>
    <row r="76" spans="1:14">
      <c r="A76">
        <v>11184</v>
      </c>
      <c r="B76" t="s">
        <v>981</v>
      </c>
      <c r="C76" s="5">
        <v>58207383.408883937</v>
      </c>
      <c r="D76" s="5">
        <v>5747665.9331165552</v>
      </c>
      <c r="E76" s="5">
        <v>894269.2657304171</v>
      </c>
      <c r="F76" s="5">
        <v>805566.5058975952</v>
      </c>
      <c r="G76" s="5">
        <v>2523243.2520500072</v>
      </c>
      <c r="H76" s="5">
        <v>22887914.143769007</v>
      </c>
      <c r="I76" s="5">
        <v>2163669.1682452913</v>
      </c>
      <c r="J76" s="5">
        <v>493316.23306278553</v>
      </c>
      <c r="K76" s="5">
        <v>231623.47977144737</v>
      </c>
      <c r="L76" s="5">
        <v>1404074.729472944</v>
      </c>
      <c r="M76">
        <f t="shared" si="1"/>
        <v>11184</v>
      </c>
      <c r="N76" t="s">
        <v>81</v>
      </c>
    </row>
    <row r="77" spans="1:14">
      <c r="A77">
        <v>11185</v>
      </c>
      <c r="B77" t="s">
        <v>982</v>
      </c>
      <c r="C77" s="5">
        <v>38246217.513577268</v>
      </c>
      <c r="D77" s="5">
        <v>7538102.8185796831</v>
      </c>
      <c r="E77" s="5">
        <v>986393.8848900717</v>
      </c>
      <c r="F77" s="5">
        <v>1320635.5215548403</v>
      </c>
      <c r="G77" s="5">
        <v>2184197.7462482098</v>
      </c>
      <c r="H77" s="5">
        <v>10146469.815117529</v>
      </c>
      <c r="I77" s="5">
        <v>1674054.6359088251</v>
      </c>
      <c r="J77" s="5">
        <v>212975.95721772141</v>
      </c>
      <c r="K77" s="5">
        <v>262369.43907571223</v>
      </c>
      <c r="L77" s="5">
        <v>881555.01783014263</v>
      </c>
      <c r="M77">
        <f t="shared" si="1"/>
        <v>11185</v>
      </c>
      <c r="N77" t="s">
        <v>82</v>
      </c>
    </row>
    <row r="78" spans="1:14">
      <c r="A78">
        <v>11186</v>
      </c>
      <c r="B78" t="s">
        <v>983</v>
      </c>
      <c r="C78" s="5">
        <v>75353234.332165331</v>
      </c>
      <c r="D78" s="5">
        <v>9309713.0894546881</v>
      </c>
      <c r="E78" s="5">
        <v>1458567.4690980786</v>
      </c>
      <c r="F78" s="5">
        <v>1301329.8570837569</v>
      </c>
      <c r="G78" s="5">
        <v>4066293.3184691877</v>
      </c>
      <c r="H78" s="5">
        <v>24181302.39127861</v>
      </c>
      <c r="I78" s="5">
        <v>2536432.4316678424</v>
      </c>
      <c r="J78" s="5">
        <v>603382.8469410541</v>
      </c>
      <c r="K78" s="5">
        <v>261410.59119526262</v>
      </c>
      <c r="L78" s="5">
        <v>1684897.6426461893</v>
      </c>
      <c r="M78">
        <f t="shared" si="1"/>
        <v>11186</v>
      </c>
      <c r="N78" t="s">
        <v>83</v>
      </c>
    </row>
    <row r="79" spans="1:14">
      <c r="A79">
        <v>11187</v>
      </c>
      <c r="B79" t="s">
        <v>984</v>
      </c>
      <c r="C79" s="5">
        <v>57429601.45710019</v>
      </c>
      <c r="D79" s="5">
        <v>6571783.2255195351</v>
      </c>
      <c r="E79" s="5">
        <v>891622.81893441174</v>
      </c>
      <c r="F79" s="5">
        <v>1219830.0053861518</v>
      </c>
      <c r="G79" s="5">
        <v>2750091.0173805575</v>
      </c>
      <c r="H79" s="5">
        <v>24851419.310520407</v>
      </c>
      <c r="I79" s="5">
        <v>2197436.22761958</v>
      </c>
      <c r="J79" s="5">
        <v>560746.61772739619</v>
      </c>
      <c r="K79" s="5">
        <v>443738.78470506327</v>
      </c>
      <c r="L79" s="5">
        <v>1251574.4451067054</v>
      </c>
      <c r="M79">
        <f t="shared" si="1"/>
        <v>11187</v>
      </c>
      <c r="N79" t="s">
        <v>84</v>
      </c>
    </row>
    <row r="80" spans="1:14">
      <c r="A80">
        <v>11188</v>
      </c>
      <c r="B80" t="s">
        <v>985</v>
      </c>
      <c r="C80" s="5">
        <v>41968681.535266325</v>
      </c>
      <c r="D80" s="5">
        <v>8606873.5184144191</v>
      </c>
      <c r="E80" s="5">
        <v>1569521.4598051871</v>
      </c>
      <c r="F80" s="5">
        <v>1501256.0851573304</v>
      </c>
      <c r="G80" s="5">
        <v>2810528.4045204977</v>
      </c>
      <c r="H80" s="5">
        <v>16083776.826935695</v>
      </c>
      <c r="I80" s="5">
        <v>2498110.5613280386</v>
      </c>
      <c r="J80" s="5">
        <v>730185.63711706467</v>
      </c>
      <c r="K80" s="5">
        <v>454535.29309984838</v>
      </c>
      <c r="L80" s="5">
        <v>1074600.8783555971</v>
      </c>
      <c r="M80">
        <f t="shared" si="1"/>
        <v>11188</v>
      </c>
      <c r="N80" t="s">
        <v>85</v>
      </c>
    </row>
    <row r="81" spans="1:14">
      <c r="A81">
        <v>40744</v>
      </c>
      <c r="B81" t="s">
        <v>986</v>
      </c>
      <c r="C81" s="5">
        <v>10688792.527707925</v>
      </c>
      <c r="D81" s="5">
        <v>190932.80622758044</v>
      </c>
      <c r="E81" s="5">
        <v>32061.334369017059</v>
      </c>
      <c r="F81" s="5">
        <v>8009.7172856354273</v>
      </c>
      <c r="G81" s="5">
        <v>995610.27440984233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>
        <f t="shared" si="1"/>
        <v>40744</v>
      </c>
      <c r="N81" t="s">
        <v>86</v>
      </c>
    </row>
    <row r="82" spans="1:14">
      <c r="A82">
        <v>40745</v>
      </c>
      <c r="B82" t="s">
        <v>987</v>
      </c>
      <c r="C82" s="5">
        <v>8300829.3180464478</v>
      </c>
      <c r="D82" s="5">
        <v>734478.25572072389</v>
      </c>
      <c r="E82" s="5">
        <v>10630.382460650415</v>
      </c>
      <c r="F82" s="5">
        <v>151441.30051644825</v>
      </c>
      <c r="G82" s="5">
        <v>291958.01325572922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>
        <f t="shared" si="1"/>
        <v>40745</v>
      </c>
      <c r="N82" t="s">
        <v>87</v>
      </c>
    </row>
    <row r="83" spans="1:14">
      <c r="A83">
        <v>10672</v>
      </c>
      <c r="B83" t="s">
        <v>988</v>
      </c>
      <c r="C83" s="5">
        <v>340432491.78109449</v>
      </c>
      <c r="D83" s="5">
        <v>185193240.09464306</v>
      </c>
      <c r="E83" s="5">
        <v>83080597.34111248</v>
      </c>
      <c r="F83" s="5">
        <v>21042455.761557978</v>
      </c>
      <c r="G83" s="5">
        <v>64722499.623755321</v>
      </c>
      <c r="H83" s="5">
        <v>888515352.53256714</v>
      </c>
      <c r="I83" s="5">
        <v>183670741.80279699</v>
      </c>
      <c r="J83" s="5">
        <v>126538379.34491588</v>
      </c>
      <c r="K83" s="5">
        <v>21382873.269953813</v>
      </c>
      <c r="L83" s="5">
        <v>129886498.26760301</v>
      </c>
      <c r="M83">
        <f t="shared" si="1"/>
        <v>10672</v>
      </c>
      <c r="N83" t="s">
        <v>88</v>
      </c>
    </row>
    <row r="84" spans="1:14">
      <c r="A84">
        <v>11146</v>
      </c>
      <c r="B84" t="s">
        <v>989</v>
      </c>
      <c r="C84" s="5">
        <v>45940504.796802588</v>
      </c>
      <c r="D84" s="5">
        <v>3826819.6711449637</v>
      </c>
      <c r="E84" s="5">
        <v>11633314.52432354</v>
      </c>
      <c r="F84" s="5">
        <v>664981.07459788118</v>
      </c>
      <c r="G84" s="5">
        <v>11179995.805826247</v>
      </c>
      <c r="H84" s="5">
        <v>20740325.73455511</v>
      </c>
      <c r="I84" s="5">
        <v>637497.85183063592</v>
      </c>
      <c r="J84" s="5">
        <v>3900969.4683267912</v>
      </c>
      <c r="K84" s="5">
        <v>119292.51857377046</v>
      </c>
      <c r="L84" s="5">
        <v>2169910.7640184821</v>
      </c>
      <c r="M84">
        <f t="shared" si="1"/>
        <v>11146</v>
      </c>
      <c r="N84" t="s">
        <v>89</v>
      </c>
    </row>
    <row r="85" spans="1:14">
      <c r="A85">
        <v>11147</v>
      </c>
      <c r="B85" t="s">
        <v>990</v>
      </c>
      <c r="C85" s="5">
        <v>64828547.950707443</v>
      </c>
      <c r="D85" s="5">
        <v>15358453.777860356</v>
      </c>
      <c r="E85" s="5">
        <v>6424425.41392403</v>
      </c>
      <c r="F85" s="5">
        <v>2121676.7950730007</v>
      </c>
      <c r="G85" s="5">
        <v>19245879.64264283</v>
      </c>
      <c r="H85" s="5">
        <v>89095280.494132057</v>
      </c>
      <c r="I85" s="5">
        <v>12909296.232268767</v>
      </c>
      <c r="J85" s="5">
        <v>4968773.2787203016</v>
      </c>
      <c r="K85" s="5">
        <v>1698466.9640944931</v>
      </c>
      <c r="L85" s="5">
        <v>9458346.9805767033</v>
      </c>
      <c r="M85">
        <f t="shared" si="1"/>
        <v>11147</v>
      </c>
      <c r="N85" t="s">
        <v>90</v>
      </c>
    </row>
    <row r="86" spans="1:14">
      <c r="A86">
        <v>11148</v>
      </c>
      <c r="B86" t="s">
        <v>991</v>
      </c>
      <c r="C86" s="5">
        <v>42772646.181924492</v>
      </c>
      <c r="D86" s="5">
        <v>3511640.8329488956</v>
      </c>
      <c r="E86" s="5">
        <v>1406707.6647186151</v>
      </c>
      <c r="F86" s="5">
        <v>597394.33298456273</v>
      </c>
      <c r="G86" s="5">
        <v>1736437.5648859113</v>
      </c>
      <c r="H86" s="5">
        <v>17586422.699975464</v>
      </c>
      <c r="I86" s="5">
        <v>1411370.3733816724</v>
      </c>
      <c r="J86" s="5">
        <v>254268.04444039855</v>
      </c>
      <c r="K86" s="5">
        <v>135827.51276887936</v>
      </c>
      <c r="L86" s="5">
        <v>571375.1019711023</v>
      </c>
      <c r="M86">
        <f t="shared" si="1"/>
        <v>11148</v>
      </c>
      <c r="N86" t="s">
        <v>91</v>
      </c>
    </row>
    <row r="87" spans="1:14">
      <c r="A87">
        <v>11149</v>
      </c>
      <c r="B87" t="s">
        <v>992</v>
      </c>
      <c r="C87" s="5">
        <v>57723412.204868585</v>
      </c>
      <c r="D87" s="5">
        <v>5130840.6214995049</v>
      </c>
      <c r="E87" s="5">
        <v>1703105.4998532317</v>
      </c>
      <c r="F87" s="5">
        <v>710527.13006658386</v>
      </c>
      <c r="G87" s="5">
        <v>3328196.5645706551</v>
      </c>
      <c r="H87" s="5">
        <v>19933105.334161114</v>
      </c>
      <c r="I87" s="5">
        <v>1337493.2656801203</v>
      </c>
      <c r="J87" s="5">
        <v>342123.71078413283</v>
      </c>
      <c r="K87" s="5">
        <v>189904.90126139161</v>
      </c>
      <c r="L87" s="5">
        <v>341436.30725467578</v>
      </c>
      <c r="M87">
        <f t="shared" si="1"/>
        <v>11149</v>
      </c>
      <c r="N87" t="s">
        <v>92</v>
      </c>
    </row>
    <row r="88" spans="1:14">
      <c r="A88">
        <v>11150</v>
      </c>
      <c r="B88" t="s">
        <v>993</v>
      </c>
      <c r="C88" s="5">
        <v>54955439.928726591</v>
      </c>
      <c r="D88" s="5">
        <v>8442113.6407621466</v>
      </c>
      <c r="E88" s="5">
        <v>3684518.3447775831</v>
      </c>
      <c r="F88" s="5">
        <v>950357.22360662848</v>
      </c>
      <c r="G88" s="5">
        <v>2332843.7443603119</v>
      </c>
      <c r="H88" s="5">
        <v>14404329.021437863</v>
      </c>
      <c r="I88" s="5">
        <v>1731236.2347141448</v>
      </c>
      <c r="J88" s="5">
        <v>733994.01972026681</v>
      </c>
      <c r="K88" s="5">
        <v>290939.62222729123</v>
      </c>
      <c r="L88" s="5">
        <v>525764.33966716588</v>
      </c>
      <c r="M88">
        <f t="shared" si="1"/>
        <v>11150</v>
      </c>
      <c r="N88" t="s">
        <v>93</v>
      </c>
    </row>
    <row r="89" spans="1:14">
      <c r="A89">
        <v>11151</v>
      </c>
      <c r="B89" t="s">
        <v>994</v>
      </c>
      <c r="C89" s="5">
        <v>50394729.466178156</v>
      </c>
      <c r="D89" s="5">
        <v>4575277.9612575611</v>
      </c>
      <c r="E89" s="5">
        <v>1496507.7876374652</v>
      </c>
      <c r="F89" s="5">
        <v>819167.69064823596</v>
      </c>
      <c r="G89" s="5">
        <v>2353422.35748056</v>
      </c>
      <c r="H89" s="5">
        <v>19360769.415128276</v>
      </c>
      <c r="I89" s="5">
        <v>1667410.2814153661</v>
      </c>
      <c r="J89" s="5">
        <v>608407.5816463962</v>
      </c>
      <c r="K89" s="5">
        <v>243702.04865679887</v>
      </c>
      <c r="L89" s="5">
        <v>1332433.5599511906</v>
      </c>
      <c r="M89">
        <f t="shared" si="1"/>
        <v>11151</v>
      </c>
      <c r="N89" t="s">
        <v>94</v>
      </c>
    </row>
    <row r="90" spans="1:14">
      <c r="A90">
        <v>11152</v>
      </c>
      <c r="B90" t="s">
        <v>995</v>
      </c>
      <c r="C90" s="5">
        <v>68197839.877369195</v>
      </c>
      <c r="D90" s="5">
        <v>9575099.3781775162</v>
      </c>
      <c r="E90" s="5">
        <v>4573557.9589963295</v>
      </c>
      <c r="F90" s="5">
        <v>1479113.8360482247</v>
      </c>
      <c r="G90" s="5">
        <v>8904732.1777099613</v>
      </c>
      <c r="H90" s="5">
        <v>53098766.930937268</v>
      </c>
      <c r="I90" s="5">
        <v>6663409.9688056856</v>
      </c>
      <c r="J90" s="5">
        <v>2620204.1401057187</v>
      </c>
      <c r="K90" s="5">
        <v>1155204.1011359347</v>
      </c>
      <c r="L90" s="5">
        <v>1146050.3907141238</v>
      </c>
      <c r="M90">
        <f t="shared" si="1"/>
        <v>11152</v>
      </c>
      <c r="N90" t="s">
        <v>95</v>
      </c>
    </row>
    <row r="91" spans="1:14">
      <c r="A91">
        <v>11153</v>
      </c>
      <c r="B91" t="s">
        <v>996</v>
      </c>
      <c r="C91" s="5">
        <v>26759437.635814168</v>
      </c>
      <c r="D91" s="5">
        <v>4975466.2436531922</v>
      </c>
      <c r="E91" s="5">
        <v>1099228.5846691597</v>
      </c>
      <c r="F91" s="5">
        <v>948478.41691246105</v>
      </c>
      <c r="G91" s="5">
        <v>1608160.6617452048</v>
      </c>
      <c r="H91" s="5">
        <v>7738822.1383416299</v>
      </c>
      <c r="I91" s="5">
        <v>731311.87813702016</v>
      </c>
      <c r="J91" s="5">
        <v>320031.33183510177</v>
      </c>
      <c r="K91" s="5">
        <v>114485.0956442203</v>
      </c>
      <c r="L91" s="5">
        <v>514373.10324784036</v>
      </c>
      <c r="M91">
        <f t="shared" si="1"/>
        <v>11153</v>
      </c>
      <c r="N91" t="s">
        <v>96</v>
      </c>
    </row>
    <row r="92" spans="1:14">
      <c r="A92">
        <v>11154</v>
      </c>
      <c r="B92" t="s">
        <v>997</v>
      </c>
      <c r="C92" s="5">
        <v>54643299.212979317</v>
      </c>
      <c r="D92" s="5">
        <v>5062569.6393829873</v>
      </c>
      <c r="E92" s="5">
        <v>4570727.3903946355</v>
      </c>
      <c r="F92" s="5">
        <v>911332.05308407068</v>
      </c>
      <c r="G92" s="5">
        <v>2908328.7970399801</v>
      </c>
      <c r="H92" s="5">
        <v>20994261.270553857</v>
      </c>
      <c r="I92" s="5">
        <v>1702373.7377063909</v>
      </c>
      <c r="J92" s="5">
        <v>1474346.0506881513</v>
      </c>
      <c r="K92" s="5">
        <v>440694.15532753797</v>
      </c>
      <c r="L92" s="5">
        <v>662778.45284308167</v>
      </c>
      <c r="M92">
        <f t="shared" si="1"/>
        <v>11154</v>
      </c>
      <c r="N92" t="s">
        <v>97</v>
      </c>
    </row>
    <row r="93" spans="1:14">
      <c r="A93">
        <v>11155</v>
      </c>
      <c r="B93" t="s">
        <v>998</v>
      </c>
      <c r="C93" s="5">
        <v>39417593.293246433</v>
      </c>
      <c r="D93" s="5">
        <v>2370878.5406151498</v>
      </c>
      <c r="E93" s="5">
        <v>1448693.7709483982</v>
      </c>
      <c r="F93" s="5">
        <v>474092.46653450694</v>
      </c>
      <c r="G93" s="5">
        <v>2336183.3081314228</v>
      </c>
      <c r="H93" s="5">
        <v>19200427.408364609</v>
      </c>
      <c r="I93" s="5">
        <v>570622.85939582973</v>
      </c>
      <c r="J93" s="5">
        <v>598254.86689090461</v>
      </c>
      <c r="K93" s="5">
        <v>104528.69782466484</v>
      </c>
      <c r="L93" s="5">
        <v>97482.208048088054</v>
      </c>
      <c r="M93">
        <f t="shared" si="1"/>
        <v>11155</v>
      </c>
      <c r="N93" t="s">
        <v>98</v>
      </c>
    </row>
    <row r="94" spans="1:14">
      <c r="A94">
        <v>11156</v>
      </c>
      <c r="B94" t="s">
        <v>999</v>
      </c>
      <c r="C94" s="5">
        <v>50556450.991424322</v>
      </c>
      <c r="D94" s="5">
        <v>9404320.0277615953</v>
      </c>
      <c r="E94" s="5">
        <v>7473831.3283079723</v>
      </c>
      <c r="F94" s="5">
        <v>853588.13271571056</v>
      </c>
      <c r="G94" s="5">
        <v>4800822.0237306207</v>
      </c>
      <c r="H94" s="5">
        <v>16992968.167208336</v>
      </c>
      <c r="I94" s="5">
        <v>2452456.3546911096</v>
      </c>
      <c r="J94" s="5">
        <v>949932.82129173097</v>
      </c>
      <c r="K94" s="5">
        <v>215047.7321401466</v>
      </c>
      <c r="L94" s="5">
        <v>1286072.7707284421</v>
      </c>
      <c r="M94">
        <f t="shared" si="1"/>
        <v>11156</v>
      </c>
      <c r="N94" t="s">
        <v>99</v>
      </c>
    </row>
    <row r="95" spans="1:14">
      <c r="A95">
        <v>11157</v>
      </c>
      <c r="B95" t="s">
        <v>1000</v>
      </c>
      <c r="C95" s="5">
        <v>42313584.066801019</v>
      </c>
      <c r="D95" s="5">
        <v>3657254.1286637168</v>
      </c>
      <c r="E95" s="5">
        <v>1516573.823982164</v>
      </c>
      <c r="F95" s="5">
        <v>895523.82903885515</v>
      </c>
      <c r="G95" s="5">
        <v>1410535.7170024626</v>
      </c>
      <c r="H95" s="5">
        <v>14398850.90421305</v>
      </c>
      <c r="I95" s="5">
        <v>745495.02669015399</v>
      </c>
      <c r="J95" s="5">
        <v>553419.12004491489</v>
      </c>
      <c r="K95" s="5">
        <v>275790.75947116088</v>
      </c>
      <c r="L95" s="5">
        <v>513679.06409251218</v>
      </c>
      <c r="M95">
        <f t="shared" si="1"/>
        <v>11157</v>
      </c>
      <c r="N95" t="s">
        <v>100</v>
      </c>
    </row>
    <row r="96" spans="1:14">
      <c r="A96">
        <v>10714</v>
      </c>
      <c r="B96" t="s">
        <v>1001</v>
      </c>
      <c r="C96" s="5">
        <v>161791340.75469816</v>
      </c>
      <c r="D96" s="5">
        <v>66169891.541791365</v>
      </c>
      <c r="E96" s="5">
        <v>33795932.249123096</v>
      </c>
      <c r="F96" s="5">
        <v>8547414.498933211</v>
      </c>
      <c r="G96" s="5">
        <v>25003371.861917973</v>
      </c>
      <c r="H96" s="5">
        <v>394481392.90737212</v>
      </c>
      <c r="I96" s="5">
        <v>64766950.393400438</v>
      </c>
      <c r="J96" s="5">
        <v>40008846.697160706</v>
      </c>
      <c r="K96" s="5">
        <v>12149681.14893413</v>
      </c>
      <c r="L96" s="5">
        <v>73206902.266668782</v>
      </c>
      <c r="M96">
        <f t="shared" si="1"/>
        <v>10714</v>
      </c>
      <c r="N96" t="s">
        <v>101</v>
      </c>
    </row>
    <row r="97" spans="1:14">
      <c r="A97">
        <v>11140</v>
      </c>
      <c r="B97" t="s">
        <v>1002</v>
      </c>
      <c r="C97" s="5">
        <v>34207722.469435863</v>
      </c>
      <c r="D97" s="5">
        <v>2715242.1209736532</v>
      </c>
      <c r="E97" s="5">
        <v>3630439.0573679549</v>
      </c>
      <c r="F97" s="5">
        <v>404530.72052430472</v>
      </c>
      <c r="G97" s="5">
        <v>2858590.8671156508</v>
      </c>
      <c r="H97" s="5">
        <v>19901930.099111341</v>
      </c>
      <c r="I97" s="5">
        <v>1262501.9267594661</v>
      </c>
      <c r="J97" s="5">
        <v>667595.35690631298</v>
      </c>
      <c r="K97" s="5">
        <v>221366.70752824127</v>
      </c>
      <c r="L97" s="5">
        <v>2678202.3342772047</v>
      </c>
      <c r="M97">
        <f t="shared" si="1"/>
        <v>11140</v>
      </c>
      <c r="N97" t="s">
        <v>102</v>
      </c>
    </row>
    <row r="98" spans="1:14">
      <c r="A98">
        <v>11141</v>
      </c>
      <c r="B98" t="s">
        <v>1003</v>
      </c>
      <c r="C98" s="5">
        <v>45413303.415319003</v>
      </c>
      <c r="D98" s="5">
        <v>5860194.3736577965</v>
      </c>
      <c r="E98" s="5">
        <v>2309499.873706277</v>
      </c>
      <c r="F98" s="5">
        <v>982386.06331599515</v>
      </c>
      <c r="G98" s="5">
        <v>3582754.3978351075</v>
      </c>
      <c r="H98" s="5">
        <v>19588172.515686907</v>
      </c>
      <c r="I98" s="5">
        <v>1665601.1389648663</v>
      </c>
      <c r="J98" s="5">
        <v>662901.2428191402</v>
      </c>
      <c r="K98" s="5">
        <v>250691.26864375031</v>
      </c>
      <c r="L98" s="5">
        <v>1410002.8300511453</v>
      </c>
      <c r="M98">
        <f t="shared" si="1"/>
        <v>11141</v>
      </c>
      <c r="N98" t="s">
        <v>103</v>
      </c>
    </row>
    <row r="99" spans="1:14">
      <c r="A99">
        <v>11142</v>
      </c>
      <c r="B99" t="s">
        <v>1004</v>
      </c>
      <c r="C99" s="5">
        <v>87216931.620813385</v>
      </c>
      <c r="D99" s="5">
        <v>10501484.672870938</v>
      </c>
      <c r="E99" s="5">
        <v>3286846.0612389715</v>
      </c>
      <c r="F99" s="5">
        <v>1950449.5965538369</v>
      </c>
      <c r="G99" s="5">
        <v>3580339.1493523312</v>
      </c>
      <c r="H99" s="5">
        <v>35679080.615789838</v>
      </c>
      <c r="I99" s="5">
        <v>1935012.7618748688</v>
      </c>
      <c r="J99" s="5">
        <v>757883.71729129006</v>
      </c>
      <c r="K99" s="5">
        <v>404306.44474640145</v>
      </c>
      <c r="L99" s="5">
        <v>1740704.369468177</v>
      </c>
      <c r="M99">
        <f t="shared" si="1"/>
        <v>11142</v>
      </c>
      <c r="N99" t="s">
        <v>104</v>
      </c>
    </row>
    <row r="100" spans="1:14">
      <c r="A100">
        <v>11143</v>
      </c>
      <c r="B100" t="s">
        <v>1005</v>
      </c>
      <c r="C100" s="5">
        <v>37244793.203806959</v>
      </c>
      <c r="D100" s="5">
        <v>3117625.6212604363</v>
      </c>
      <c r="E100" s="5">
        <v>1043259.1690680927</v>
      </c>
      <c r="F100" s="5">
        <v>786960.46261299681</v>
      </c>
      <c r="G100" s="5">
        <v>1141391.9351608998</v>
      </c>
      <c r="H100" s="5">
        <v>15215391.012751356</v>
      </c>
      <c r="I100" s="5">
        <v>1018636.8211813968</v>
      </c>
      <c r="J100" s="5">
        <v>383042.54620948207</v>
      </c>
      <c r="K100" s="5">
        <v>347557.0083814417</v>
      </c>
      <c r="L100" s="5">
        <v>804777.71956694243</v>
      </c>
      <c r="M100">
        <f t="shared" si="1"/>
        <v>11143</v>
      </c>
      <c r="N100" t="s">
        <v>105</v>
      </c>
    </row>
    <row r="101" spans="1:14">
      <c r="A101">
        <v>11144</v>
      </c>
      <c r="B101" t="s">
        <v>1006</v>
      </c>
      <c r="C101" s="5">
        <v>64480858.988232136</v>
      </c>
      <c r="D101" s="5">
        <v>11184638.840358838</v>
      </c>
      <c r="E101" s="5">
        <v>4027824.7018220057</v>
      </c>
      <c r="F101" s="5">
        <v>1533063.0041842726</v>
      </c>
      <c r="G101" s="5">
        <v>7528879.9287022613</v>
      </c>
      <c r="H101" s="5">
        <v>30839182.48522022</v>
      </c>
      <c r="I101" s="5">
        <v>3340619.5563793425</v>
      </c>
      <c r="J101" s="5">
        <v>861284.65124243591</v>
      </c>
      <c r="K101" s="5">
        <v>461881.37170669931</v>
      </c>
      <c r="L101" s="5">
        <v>4493204.4321518093</v>
      </c>
      <c r="M101">
        <f t="shared" si="1"/>
        <v>11144</v>
      </c>
      <c r="N101" t="s">
        <v>106</v>
      </c>
    </row>
    <row r="102" spans="1:14">
      <c r="A102">
        <v>11145</v>
      </c>
      <c r="B102" t="s">
        <v>1007</v>
      </c>
      <c r="C102" s="5">
        <v>35279645.625607826</v>
      </c>
      <c r="D102" s="5">
        <v>3849103.6526827244</v>
      </c>
      <c r="E102" s="5">
        <v>2059572.3739527629</v>
      </c>
      <c r="F102" s="5">
        <v>824522.11138461437</v>
      </c>
      <c r="G102" s="5">
        <v>6072852.6009584274</v>
      </c>
      <c r="H102" s="5">
        <v>12364382.806551693</v>
      </c>
      <c r="I102" s="5">
        <v>987451.34204687877</v>
      </c>
      <c r="J102" s="5">
        <v>351656.46677422518</v>
      </c>
      <c r="K102" s="5">
        <v>191869.17496667078</v>
      </c>
      <c r="L102" s="5">
        <v>2630189.2750741774</v>
      </c>
      <c r="M102">
        <f t="shared" si="1"/>
        <v>11145</v>
      </c>
      <c r="N102" t="s">
        <v>107</v>
      </c>
    </row>
    <row r="103" spans="1:14">
      <c r="A103">
        <v>24956</v>
      </c>
      <c r="B103" t="s">
        <v>1008</v>
      </c>
      <c r="C103" s="5">
        <v>24384473.306248769</v>
      </c>
      <c r="D103" s="5">
        <v>3283166.3145305705</v>
      </c>
      <c r="E103" s="5">
        <v>877386.64241560688</v>
      </c>
      <c r="F103" s="5">
        <v>537946.08100486174</v>
      </c>
      <c r="G103" s="5">
        <v>2354823.5011951234</v>
      </c>
      <c r="H103" s="5">
        <v>4372679.1856292877</v>
      </c>
      <c r="I103" s="5">
        <v>262309.17349128425</v>
      </c>
      <c r="J103" s="5">
        <v>88829.338486875902</v>
      </c>
      <c r="K103" s="5">
        <v>36825.386976695743</v>
      </c>
      <c r="L103" s="5">
        <v>160927.52002092692</v>
      </c>
      <c r="M103">
        <f t="shared" si="1"/>
        <v>24956</v>
      </c>
      <c r="N103" t="s">
        <v>108</v>
      </c>
    </row>
    <row r="104" spans="1:14">
      <c r="A104">
        <v>10727</v>
      </c>
      <c r="B104" t="s">
        <v>1009</v>
      </c>
      <c r="C104" s="5">
        <v>230770299.2572462</v>
      </c>
      <c r="D104" s="5">
        <v>68193209.165531144</v>
      </c>
      <c r="E104" s="5">
        <v>34721414.444013402</v>
      </c>
      <c r="F104" s="5">
        <v>6991414.6278032688</v>
      </c>
      <c r="G104" s="5">
        <v>16010085.116806554</v>
      </c>
      <c r="H104" s="5">
        <v>412894093.48775196</v>
      </c>
      <c r="I104" s="5">
        <v>66381075.960838728</v>
      </c>
      <c r="J104" s="5">
        <v>27913027.97686917</v>
      </c>
      <c r="K104" s="5">
        <v>5396237.825046815</v>
      </c>
      <c r="L104" s="5">
        <v>66295563.558092609</v>
      </c>
      <c r="M104">
        <f t="shared" si="1"/>
        <v>10727</v>
      </c>
      <c r="N104" t="s">
        <v>109</v>
      </c>
    </row>
    <row r="105" spans="1:14">
      <c r="A105">
        <v>11264</v>
      </c>
      <c r="B105" t="s">
        <v>1010</v>
      </c>
      <c r="C105" s="5">
        <v>80216764.648894116</v>
      </c>
      <c r="D105" s="5">
        <v>5051178.8931395607</v>
      </c>
      <c r="E105" s="5">
        <v>2360142.5945830066</v>
      </c>
      <c r="F105" s="5">
        <v>739490.99331344129</v>
      </c>
      <c r="G105" s="5">
        <v>2543011.0004576002</v>
      </c>
      <c r="H105" s="5">
        <v>27864469.817099579</v>
      </c>
      <c r="I105" s="5">
        <v>1340424.7425581561</v>
      </c>
      <c r="J105" s="5">
        <v>550530.28304955235</v>
      </c>
      <c r="K105" s="5">
        <v>155205.41994780098</v>
      </c>
      <c r="L105" s="5">
        <v>2261525.9569571773</v>
      </c>
      <c r="M105">
        <f t="shared" si="1"/>
        <v>11264</v>
      </c>
      <c r="N105" t="s">
        <v>110</v>
      </c>
    </row>
    <row r="106" spans="1:14">
      <c r="A106">
        <v>11265</v>
      </c>
      <c r="B106" t="s">
        <v>1011</v>
      </c>
      <c r="C106" s="5">
        <v>123386354.52459012</v>
      </c>
      <c r="D106" s="5">
        <v>25636960.489015762</v>
      </c>
      <c r="E106" s="5">
        <v>6479911.812174961</v>
      </c>
      <c r="F106" s="5">
        <v>3179209.0006278893</v>
      </c>
      <c r="G106" s="5">
        <v>8335634.7048791638</v>
      </c>
      <c r="H106" s="5">
        <v>94212747.154091775</v>
      </c>
      <c r="I106" s="5">
        <v>19781250.305069715</v>
      </c>
      <c r="J106" s="5">
        <v>4495120.8007350955</v>
      </c>
      <c r="K106" s="5">
        <v>1574892.1460734797</v>
      </c>
      <c r="L106" s="5">
        <v>12415888.48274201</v>
      </c>
      <c r="M106">
        <f t="shared" si="1"/>
        <v>11265</v>
      </c>
      <c r="N106" t="s">
        <v>111</v>
      </c>
    </row>
    <row r="107" spans="1:14">
      <c r="A107">
        <v>11266</v>
      </c>
      <c r="B107" t="s">
        <v>1012</v>
      </c>
      <c r="C107" s="5">
        <v>108014439.73906663</v>
      </c>
      <c r="D107" s="5">
        <v>13370210.61119123</v>
      </c>
      <c r="E107" s="5">
        <v>5816973.4235573644</v>
      </c>
      <c r="F107" s="5">
        <v>1705483.5495684736</v>
      </c>
      <c r="G107" s="5">
        <v>8243366.0635620821</v>
      </c>
      <c r="H107" s="5">
        <v>179156433.15909901</v>
      </c>
      <c r="I107" s="5">
        <v>21588119.136598866</v>
      </c>
      <c r="J107" s="5">
        <v>15140104.534271004</v>
      </c>
      <c r="K107" s="5">
        <v>1256615.9385195854</v>
      </c>
      <c r="L107" s="5">
        <v>19456279.524565808</v>
      </c>
      <c r="M107">
        <f t="shared" si="1"/>
        <v>11266</v>
      </c>
      <c r="N107" t="s">
        <v>112</v>
      </c>
    </row>
    <row r="108" spans="1:14">
      <c r="A108">
        <v>11267</v>
      </c>
      <c r="B108" t="s">
        <v>1013</v>
      </c>
      <c r="C108" s="5">
        <v>64037421.844650581</v>
      </c>
      <c r="D108" s="5">
        <v>4636702.8999526836</v>
      </c>
      <c r="E108" s="5">
        <v>2749383.8378608301</v>
      </c>
      <c r="F108" s="5">
        <v>866217.75528689276</v>
      </c>
      <c r="G108" s="5">
        <v>4147544.1247741478</v>
      </c>
      <c r="H108" s="5">
        <v>26339171.216621228</v>
      </c>
      <c r="I108" s="5">
        <v>1097542.666544948</v>
      </c>
      <c r="J108" s="5">
        <v>1059755.8673493329</v>
      </c>
      <c r="K108" s="5">
        <v>317909.57100902312</v>
      </c>
      <c r="L108" s="5">
        <v>1654975.2159503174</v>
      </c>
      <c r="M108">
        <f t="shared" si="1"/>
        <v>11267</v>
      </c>
      <c r="N108" t="s">
        <v>113</v>
      </c>
    </row>
    <row r="109" spans="1:14">
      <c r="A109">
        <v>11268</v>
      </c>
      <c r="B109" t="s">
        <v>1014</v>
      </c>
      <c r="C109" s="5">
        <v>82215543.361239955</v>
      </c>
      <c r="D109" s="5">
        <v>10708567.456834169</v>
      </c>
      <c r="E109" s="5">
        <v>3996662.3526759152</v>
      </c>
      <c r="F109" s="5">
        <v>1108385.7746316206</v>
      </c>
      <c r="G109" s="5">
        <v>8074385.8272662116</v>
      </c>
      <c r="H109" s="5">
        <v>45311688.503814243</v>
      </c>
      <c r="I109" s="5">
        <v>3980478.591224636</v>
      </c>
      <c r="J109" s="5">
        <v>599397.25179028721</v>
      </c>
      <c r="K109" s="5">
        <v>632708.09210225253</v>
      </c>
      <c r="L109" s="5">
        <v>3091209.2584206942</v>
      </c>
      <c r="M109">
        <f t="shared" si="1"/>
        <v>11268</v>
      </c>
      <c r="N109" t="s">
        <v>114</v>
      </c>
    </row>
    <row r="110" spans="1:14">
      <c r="A110">
        <v>11269</v>
      </c>
      <c r="B110" t="s">
        <v>1015</v>
      </c>
      <c r="C110" s="5">
        <v>59223279.218958691</v>
      </c>
      <c r="D110" s="5">
        <v>6145342.7994160075</v>
      </c>
      <c r="E110" s="5">
        <v>6533913.7671737466</v>
      </c>
      <c r="F110" s="5">
        <v>604677.95328904141</v>
      </c>
      <c r="G110" s="5">
        <v>4548578.0542564671</v>
      </c>
      <c r="H110" s="5">
        <v>43678296.662677668</v>
      </c>
      <c r="I110" s="5">
        <v>3376838.2777423258</v>
      </c>
      <c r="J110" s="5">
        <v>3606392.9703275408</v>
      </c>
      <c r="K110" s="5">
        <v>338657.10352887376</v>
      </c>
      <c r="L110" s="5">
        <v>4008479.2626296263</v>
      </c>
      <c r="M110">
        <f t="shared" si="1"/>
        <v>11269</v>
      </c>
      <c r="N110" t="s">
        <v>115</v>
      </c>
    </row>
    <row r="111" spans="1:14">
      <c r="A111">
        <v>11270</v>
      </c>
      <c r="B111" t="s">
        <v>1016</v>
      </c>
      <c r="C111" s="5">
        <v>26484585.408674985</v>
      </c>
      <c r="D111" s="5">
        <v>1402171.167173123</v>
      </c>
      <c r="E111" s="5">
        <v>486359.48894283583</v>
      </c>
      <c r="F111" s="5">
        <v>286979.32205747068</v>
      </c>
      <c r="G111" s="5">
        <v>943538.00332683185</v>
      </c>
      <c r="H111" s="5">
        <v>10249499.290543055</v>
      </c>
      <c r="I111" s="5">
        <v>1016126.9685902186</v>
      </c>
      <c r="J111" s="5">
        <v>263395.02310494619</v>
      </c>
      <c r="K111" s="5">
        <v>19013.111198362272</v>
      </c>
      <c r="L111" s="5">
        <v>453950.85638817702</v>
      </c>
      <c r="M111">
        <f t="shared" si="1"/>
        <v>11270</v>
      </c>
      <c r="N111" t="s">
        <v>116</v>
      </c>
    </row>
    <row r="112" spans="1:14">
      <c r="A112">
        <v>11271</v>
      </c>
      <c r="B112" t="s">
        <v>1017</v>
      </c>
      <c r="C112" s="5">
        <v>46065289.070998006</v>
      </c>
      <c r="D112" s="5">
        <v>4161933.8691421207</v>
      </c>
      <c r="E112" s="5">
        <v>1769900.8099225052</v>
      </c>
      <c r="F112" s="5">
        <v>808329.93104179448</v>
      </c>
      <c r="G112" s="5">
        <v>2779356.4411351085</v>
      </c>
      <c r="H112" s="5">
        <v>19966145.45749002</v>
      </c>
      <c r="I112" s="5">
        <v>762636.35713338584</v>
      </c>
      <c r="J112" s="5">
        <v>420980.54144482635</v>
      </c>
      <c r="K112" s="5">
        <v>245121.35071562722</v>
      </c>
      <c r="L112" s="5">
        <v>644953.77097661223</v>
      </c>
      <c r="M112">
        <f t="shared" si="1"/>
        <v>11271</v>
      </c>
      <c r="N112" t="s">
        <v>117</v>
      </c>
    </row>
    <row r="113" spans="1:14">
      <c r="A113">
        <v>11272</v>
      </c>
      <c r="B113" t="s">
        <v>1018</v>
      </c>
      <c r="C113" s="5">
        <v>36708439.273610651</v>
      </c>
      <c r="D113" s="5">
        <v>4045936.6735682348</v>
      </c>
      <c r="E113" s="5">
        <v>2328992.9083096404</v>
      </c>
      <c r="F113" s="5">
        <v>409520.5560030872</v>
      </c>
      <c r="G113" s="5">
        <v>3600786.1797607276</v>
      </c>
      <c r="H113" s="5">
        <v>23540649.979337238</v>
      </c>
      <c r="I113" s="5">
        <v>1386791.6986037607</v>
      </c>
      <c r="J113" s="5">
        <v>964046.70686202496</v>
      </c>
      <c r="K113" s="5">
        <v>65702.747883531236</v>
      </c>
      <c r="L113" s="5">
        <v>1475390.4860610876</v>
      </c>
      <c r="M113">
        <f t="shared" si="1"/>
        <v>11272</v>
      </c>
      <c r="N113" t="s">
        <v>118</v>
      </c>
    </row>
    <row r="114" spans="1:14">
      <c r="A114">
        <v>11457</v>
      </c>
      <c r="B114" t="s">
        <v>1019</v>
      </c>
      <c r="C114" s="5">
        <v>71776336.993364543</v>
      </c>
      <c r="D114" s="5">
        <v>20996290.268974785</v>
      </c>
      <c r="E114" s="5">
        <v>3402998.7353514195</v>
      </c>
      <c r="F114" s="5">
        <v>3656477.9560554046</v>
      </c>
      <c r="G114" s="5">
        <v>5886346.0421604682</v>
      </c>
      <c r="H114" s="5">
        <v>57741018.168038219</v>
      </c>
      <c r="I114" s="5">
        <v>8853779.5100191701</v>
      </c>
      <c r="J114" s="5">
        <v>1843542.6505695439</v>
      </c>
      <c r="K114" s="5">
        <v>1040854.4035970131</v>
      </c>
      <c r="L114" s="5">
        <v>5318266.8518694332</v>
      </c>
      <c r="M114">
        <f t="shared" si="1"/>
        <v>11457</v>
      </c>
      <c r="N114" t="s">
        <v>119</v>
      </c>
    </row>
    <row r="115" spans="1:14">
      <c r="A115">
        <v>10722</v>
      </c>
      <c r="B115" t="s">
        <v>1020</v>
      </c>
      <c r="C115" s="5">
        <v>109668639.27511108</v>
      </c>
      <c r="D115" s="5">
        <v>61465110.093419068</v>
      </c>
      <c r="E115" s="5">
        <v>15812358.956911298</v>
      </c>
      <c r="F115" s="5">
        <v>8892461.2173848804</v>
      </c>
      <c r="G115" s="5">
        <v>12376290.663500031</v>
      </c>
      <c r="H115" s="5">
        <v>227239106.79436815</v>
      </c>
      <c r="I115" s="5">
        <v>37173643.802601993</v>
      </c>
      <c r="J115" s="5">
        <v>18166187.417378519</v>
      </c>
      <c r="K115" s="5">
        <v>4382825.0939637981</v>
      </c>
      <c r="L115" s="5">
        <v>28130883.195361156</v>
      </c>
      <c r="M115">
        <f t="shared" si="1"/>
        <v>10722</v>
      </c>
      <c r="N115" t="s">
        <v>120</v>
      </c>
    </row>
    <row r="116" spans="1:14">
      <c r="A116">
        <v>10723</v>
      </c>
      <c r="B116" t="s">
        <v>1021</v>
      </c>
      <c r="C116" s="5">
        <v>124871158.51648074</v>
      </c>
      <c r="D116" s="5">
        <v>88809383.930935845</v>
      </c>
      <c r="E116" s="5">
        <v>23177994.752631821</v>
      </c>
      <c r="F116" s="5">
        <v>13560337.34402244</v>
      </c>
      <c r="G116" s="5">
        <v>59073579.639449477</v>
      </c>
      <c r="H116" s="5">
        <v>202891575.44665238</v>
      </c>
      <c r="I116" s="5">
        <v>33941663.840183429</v>
      </c>
      <c r="J116" s="5">
        <v>24126182.700908143</v>
      </c>
      <c r="K116" s="5">
        <v>6290089.486440843</v>
      </c>
      <c r="L116" s="5">
        <v>176618415.48229474</v>
      </c>
      <c r="M116">
        <f t="shared" si="1"/>
        <v>10723</v>
      </c>
      <c r="N116" t="s">
        <v>121</v>
      </c>
    </row>
    <row r="117" spans="1:14">
      <c r="A117">
        <v>11238</v>
      </c>
      <c r="B117" t="s">
        <v>1022</v>
      </c>
      <c r="C117" s="5">
        <v>43156263.076036654</v>
      </c>
      <c r="D117" s="5">
        <v>13884993.749942021</v>
      </c>
      <c r="E117" s="5">
        <v>2561564.9820829616</v>
      </c>
      <c r="F117" s="5">
        <v>1511935.6518457611</v>
      </c>
      <c r="G117" s="5">
        <v>6620862.4988758508</v>
      </c>
      <c r="H117" s="5">
        <v>17768953.029963978</v>
      </c>
      <c r="I117" s="5">
        <v>2298684.1979620014</v>
      </c>
      <c r="J117" s="5">
        <v>769275.6623671836</v>
      </c>
      <c r="K117" s="5">
        <v>714776.01173608028</v>
      </c>
      <c r="L117" s="5">
        <v>2386519.1291875052</v>
      </c>
      <c r="M117">
        <f t="shared" si="1"/>
        <v>11238</v>
      </c>
      <c r="N117" t="s">
        <v>122</v>
      </c>
    </row>
    <row r="118" spans="1:14">
      <c r="A118">
        <v>11239</v>
      </c>
      <c r="B118" t="s">
        <v>1023</v>
      </c>
      <c r="C118" s="5">
        <v>41804209.831713662</v>
      </c>
      <c r="D118" s="5">
        <v>8935021.4404046796</v>
      </c>
      <c r="E118" s="5">
        <v>1865484.4238237224</v>
      </c>
      <c r="F118" s="5">
        <v>1720673.7715652315</v>
      </c>
      <c r="G118" s="5">
        <v>3758679.5844047889</v>
      </c>
      <c r="H118" s="5">
        <v>15567252.32872038</v>
      </c>
      <c r="I118" s="5">
        <v>1224745.4797028191</v>
      </c>
      <c r="J118" s="5">
        <v>467861.5206126991</v>
      </c>
      <c r="K118" s="5">
        <v>148288.71805013128</v>
      </c>
      <c r="L118" s="5">
        <v>1391065.7810018761</v>
      </c>
      <c r="M118">
        <f t="shared" si="1"/>
        <v>11239</v>
      </c>
      <c r="N118" t="s">
        <v>123</v>
      </c>
    </row>
    <row r="119" spans="1:14">
      <c r="A119">
        <v>11240</v>
      </c>
      <c r="B119" t="s">
        <v>1024</v>
      </c>
      <c r="C119" s="5">
        <v>60108226.462846592</v>
      </c>
      <c r="D119" s="5">
        <v>12318879.28594722</v>
      </c>
      <c r="E119" s="5">
        <v>2563021.4090762367</v>
      </c>
      <c r="F119" s="5">
        <v>1781470.8653075902</v>
      </c>
      <c r="G119" s="5">
        <v>12149373.626342796</v>
      </c>
      <c r="H119" s="5">
        <v>54279981.764422804</v>
      </c>
      <c r="I119" s="5">
        <v>4764589.9707227498</v>
      </c>
      <c r="J119" s="5">
        <v>1305587.2591075322</v>
      </c>
      <c r="K119" s="5">
        <v>690909.33530276979</v>
      </c>
      <c r="L119" s="5">
        <v>24817732.950923726</v>
      </c>
      <c r="M119">
        <f t="shared" si="1"/>
        <v>11240</v>
      </c>
      <c r="N119" t="s">
        <v>124</v>
      </c>
    </row>
    <row r="120" spans="1:14">
      <c r="A120">
        <v>11241</v>
      </c>
      <c r="B120" t="s">
        <v>1025</v>
      </c>
      <c r="C120" s="5">
        <v>43231449.348722026</v>
      </c>
      <c r="D120" s="5">
        <v>5012749.2049756236</v>
      </c>
      <c r="E120" s="5">
        <v>1503666.0159287415</v>
      </c>
      <c r="F120" s="5">
        <v>798156.77914361353</v>
      </c>
      <c r="G120" s="5">
        <v>17277006.352334511</v>
      </c>
      <c r="H120" s="5">
        <v>41917611.257883802</v>
      </c>
      <c r="I120" s="5">
        <v>2411204.6758681727</v>
      </c>
      <c r="J120" s="5">
        <v>1376097.2532426249</v>
      </c>
      <c r="K120" s="5">
        <v>593892.41056061443</v>
      </c>
      <c r="L120" s="5">
        <v>35731026.331340298</v>
      </c>
      <c r="M120">
        <f t="shared" si="1"/>
        <v>11241</v>
      </c>
      <c r="N120" t="s">
        <v>125</v>
      </c>
    </row>
    <row r="121" spans="1:14">
      <c r="A121">
        <v>11242</v>
      </c>
      <c r="B121" t="s">
        <v>1026</v>
      </c>
      <c r="C121" s="5">
        <v>42674237.791423388</v>
      </c>
      <c r="D121" s="5">
        <v>3266615.5667315922</v>
      </c>
      <c r="E121" s="5">
        <v>1382067.1561045663</v>
      </c>
      <c r="F121" s="5">
        <v>837828.27082357672</v>
      </c>
      <c r="G121" s="5">
        <v>14216585.712727871</v>
      </c>
      <c r="H121" s="5">
        <v>42681927.401337653</v>
      </c>
      <c r="I121" s="5">
        <v>1666516.7037813184</v>
      </c>
      <c r="J121" s="5">
        <v>1302549.9495303349</v>
      </c>
      <c r="K121" s="5">
        <v>350235.54735866899</v>
      </c>
      <c r="L121" s="5">
        <v>26908743.370181032</v>
      </c>
      <c r="M121">
        <f t="shared" si="1"/>
        <v>11242</v>
      </c>
      <c r="N121" t="s">
        <v>126</v>
      </c>
    </row>
    <row r="122" spans="1:14">
      <c r="A122">
        <v>11243</v>
      </c>
      <c r="B122" t="s">
        <v>1027</v>
      </c>
      <c r="C122" s="5">
        <v>38084676.279625572</v>
      </c>
      <c r="D122" s="5">
        <v>8756407.2127785031</v>
      </c>
      <c r="E122" s="5">
        <v>2937530.3107315307</v>
      </c>
      <c r="F122" s="5">
        <v>858927.66048722493</v>
      </c>
      <c r="G122" s="5">
        <v>28805388.320689518</v>
      </c>
      <c r="H122" s="5">
        <v>25996165.015152618</v>
      </c>
      <c r="I122" s="5">
        <v>2911359.1780943107</v>
      </c>
      <c r="J122" s="5">
        <v>962765.12354088761</v>
      </c>
      <c r="K122" s="5">
        <v>374558.12944058969</v>
      </c>
      <c r="L122" s="5">
        <v>43078534.229459263</v>
      </c>
      <c r="M122">
        <f t="shared" si="1"/>
        <v>11243</v>
      </c>
      <c r="N122" t="s">
        <v>127</v>
      </c>
    </row>
    <row r="123" spans="1:14">
      <c r="A123">
        <v>27443</v>
      </c>
      <c r="B123" t="s">
        <v>1028</v>
      </c>
      <c r="C123" s="5">
        <v>42987633.23760239</v>
      </c>
      <c r="D123" s="5">
        <v>3050105.7437067851</v>
      </c>
      <c r="E123" s="5">
        <v>1849557.4970663202</v>
      </c>
      <c r="F123" s="5">
        <v>622353.47994817572</v>
      </c>
      <c r="G123" s="5">
        <v>2797339.1216763253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>
        <f t="shared" si="1"/>
        <v>27443</v>
      </c>
      <c r="N123" t="s">
        <v>128</v>
      </c>
    </row>
    <row r="124" spans="1:14">
      <c r="A124">
        <v>10676</v>
      </c>
      <c r="B124" t="s">
        <v>1029</v>
      </c>
      <c r="C124" s="5">
        <v>443203235.05369133</v>
      </c>
      <c r="D124" s="5">
        <v>253691823.27412221</v>
      </c>
      <c r="E124" s="5">
        <v>115993499.32087922</v>
      </c>
      <c r="F124" s="5">
        <v>18100002.034023419</v>
      </c>
      <c r="G124" s="5">
        <v>94139218.42453827</v>
      </c>
      <c r="H124" s="5">
        <v>1147745733.6668277</v>
      </c>
      <c r="I124" s="5">
        <v>196692998.94297785</v>
      </c>
      <c r="J124" s="5">
        <v>124000207.44876078</v>
      </c>
      <c r="K124" s="5">
        <v>23626707.214419194</v>
      </c>
      <c r="L124" s="5">
        <v>93067044.009760588</v>
      </c>
      <c r="M124">
        <f t="shared" si="1"/>
        <v>10676</v>
      </c>
      <c r="N124" t="s">
        <v>129</v>
      </c>
    </row>
    <row r="125" spans="1:14">
      <c r="A125">
        <v>11251</v>
      </c>
      <c r="B125" t="s">
        <v>1030</v>
      </c>
      <c r="C125" s="5">
        <v>50847852.243531533</v>
      </c>
      <c r="D125" s="5">
        <v>9677302.7800375652</v>
      </c>
      <c r="E125" s="5">
        <v>2113905.4033001787</v>
      </c>
      <c r="F125" s="5">
        <v>1292085.7837044457</v>
      </c>
      <c r="G125" s="5">
        <v>2864597.6500134221</v>
      </c>
      <c r="H125" s="5">
        <v>17081528.073357292</v>
      </c>
      <c r="I125" s="5">
        <v>1540450.7233261243</v>
      </c>
      <c r="J125" s="5">
        <v>543723.23580649425</v>
      </c>
      <c r="K125" s="5">
        <v>141074.05517505389</v>
      </c>
      <c r="L125" s="5">
        <v>994634.99174787453</v>
      </c>
      <c r="M125">
        <f t="shared" si="1"/>
        <v>11251</v>
      </c>
      <c r="N125" t="s">
        <v>130</v>
      </c>
    </row>
    <row r="126" spans="1:14">
      <c r="A126">
        <v>11252</v>
      </c>
      <c r="B126" t="s">
        <v>1031</v>
      </c>
      <c r="C126" s="5">
        <v>75880743.880521104</v>
      </c>
      <c r="D126" s="5">
        <v>5060224.0057652332</v>
      </c>
      <c r="E126" s="5">
        <v>2987317.833871216</v>
      </c>
      <c r="F126" s="5">
        <v>829801.7651241587</v>
      </c>
      <c r="G126" s="5">
        <v>3330687.0576998275</v>
      </c>
      <c r="H126" s="5">
        <v>36580592.484117202</v>
      </c>
      <c r="I126" s="5">
        <v>1593590.9446176747</v>
      </c>
      <c r="J126" s="5">
        <v>851339.08888984646</v>
      </c>
      <c r="K126" s="5">
        <v>245327.87728988309</v>
      </c>
      <c r="L126" s="5">
        <v>1311297.7321038325</v>
      </c>
      <c r="M126">
        <f t="shared" si="1"/>
        <v>11252</v>
      </c>
      <c r="N126" t="s">
        <v>131</v>
      </c>
    </row>
    <row r="127" spans="1:14">
      <c r="A127">
        <v>11253</v>
      </c>
      <c r="B127" t="s">
        <v>1032</v>
      </c>
      <c r="C127" s="5">
        <v>55340468.337456271</v>
      </c>
      <c r="D127" s="5">
        <v>23158562.990895338</v>
      </c>
      <c r="E127" s="5">
        <v>2765608.8902151352</v>
      </c>
      <c r="F127" s="5">
        <v>2631478.4075322156</v>
      </c>
      <c r="G127" s="5">
        <v>4304168.2471068194</v>
      </c>
      <c r="H127" s="5">
        <v>17361682.029847655</v>
      </c>
      <c r="I127" s="5">
        <v>1719864.3731460678</v>
      </c>
      <c r="J127" s="5">
        <v>749465.61968660192</v>
      </c>
      <c r="K127" s="5">
        <v>268851.9430834098</v>
      </c>
      <c r="L127" s="5">
        <v>919127.99103047117</v>
      </c>
      <c r="M127">
        <f t="shared" si="1"/>
        <v>11253</v>
      </c>
      <c r="N127" t="s">
        <v>132</v>
      </c>
    </row>
    <row r="128" spans="1:14">
      <c r="A128">
        <v>11254</v>
      </c>
      <c r="B128" t="s">
        <v>1033</v>
      </c>
      <c r="C128" s="5">
        <v>68245995.79278782</v>
      </c>
      <c r="D128" s="5">
        <v>11052719.968089215</v>
      </c>
      <c r="E128" s="5">
        <v>3834479.8544109557</v>
      </c>
      <c r="F128" s="5">
        <v>1771697.3747266862</v>
      </c>
      <c r="G128" s="5">
        <v>3849447.8763987529</v>
      </c>
      <c r="H128" s="5">
        <v>26657108.353234246</v>
      </c>
      <c r="I128" s="5">
        <v>3837234.2308408925</v>
      </c>
      <c r="J128" s="5">
        <v>1288435.5204896512</v>
      </c>
      <c r="K128" s="5">
        <v>412372.2741277733</v>
      </c>
      <c r="L128" s="5">
        <v>1858756.5548940008</v>
      </c>
      <c r="M128">
        <f t="shared" si="1"/>
        <v>11254</v>
      </c>
      <c r="N128" t="s">
        <v>133</v>
      </c>
    </row>
    <row r="129" spans="1:14">
      <c r="A129">
        <v>11255</v>
      </c>
      <c r="B129" t="s">
        <v>1034</v>
      </c>
      <c r="C129" s="5">
        <v>50165460.966413878</v>
      </c>
      <c r="D129" s="5">
        <v>13606655.531907715</v>
      </c>
      <c r="E129" s="5">
        <v>3366469.2861235216</v>
      </c>
      <c r="F129" s="5">
        <v>1487129.9545326266</v>
      </c>
      <c r="G129" s="5">
        <v>3054355.7780853622</v>
      </c>
      <c r="H129" s="5">
        <v>17397166.210491233</v>
      </c>
      <c r="I129" s="5">
        <v>1865750.3550322491</v>
      </c>
      <c r="J129" s="5">
        <v>1073088.2563839296</v>
      </c>
      <c r="K129" s="5">
        <v>232446.90302908805</v>
      </c>
      <c r="L129" s="5">
        <v>968201.24800041178</v>
      </c>
      <c r="M129">
        <f t="shared" si="1"/>
        <v>11255</v>
      </c>
      <c r="N129" t="s">
        <v>134</v>
      </c>
    </row>
    <row r="130" spans="1:14">
      <c r="A130">
        <v>11256</v>
      </c>
      <c r="B130" t="s">
        <v>1035</v>
      </c>
      <c r="C130" s="5">
        <v>86430011.763715416</v>
      </c>
      <c r="D130" s="5">
        <v>15126397.523517173</v>
      </c>
      <c r="E130" s="5">
        <v>5577555.8955255188</v>
      </c>
      <c r="F130" s="5">
        <v>1310321.7942166061</v>
      </c>
      <c r="G130" s="5">
        <v>9538849.4926190972</v>
      </c>
      <c r="H130" s="5">
        <v>44912069.848458797</v>
      </c>
      <c r="I130" s="5">
        <v>5770013.8735928591</v>
      </c>
      <c r="J130" s="5">
        <v>2475310.9068481661</v>
      </c>
      <c r="K130" s="5">
        <v>732753.45670523774</v>
      </c>
      <c r="L130" s="5">
        <v>3308955.6048011291</v>
      </c>
      <c r="M130">
        <f t="shared" si="1"/>
        <v>11256</v>
      </c>
      <c r="N130" t="s">
        <v>135</v>
      </c>
    </row>
    <row r="131" spans="1:14">
      <c r="A131">
        <v>11257</v>
      </c>
      <c r="B131" t="s">
        <v>1036</v>
      </c>
      <c r="C131" s="5">
        <v>58485455.496479131</v>
      </c>
      <c r="D131" s="5">
        <v>4816739.2721429206</v>
      </c>
      <c r="E131" s="5">
        <v>1889462.0874679654</v>
      </c>
      <c r="F131" s="5">
        <v>647188.68889886118</v>
      </c>
      <c r="G131" s="5">
        <v>5084122.1541817607</v>
      </c>
      <c r="H131" s="5">
        <v>21671463.470190912</v>
      </c>
      <c r="I131" s="5">
        <v>1175917.7214197144</v>
      </c>
      <c r="J131" s="5">
        <v>738945.27993069624</v>
      </c>
      <c r="K131" s="5">
        <v>211194.81166567482</v>
      </c>
      <c r="L131" s="5">
        <v>355451.12762235582</v>
      </c>
      <c r="M131">
        <f t="shared" si="1"/>
        <v>11257</v>
      </c>
      <c r="N131" t="s">
        <v>136</v>
      </c>
    </row>
    <row r="132" spans="1:14">
      <c r="A132">
        <v>11455</v>
      </c>
      <c r="B132" t="s">
        <v>1037</v>
      </c>
      <c r="C132" s="5">
        <v>97386129.199926585</v>
      </c>
      <c r="D132" s="5">
        <v>14067242.585266069</v>
      </c>
      <c r="E132" s="5">
        <v>3249406.2438759208</v>
      </c>
      <c r="F132" s="5">
        <v>1697353.0990655925</v>
      </c>
      <c r="G132" s="5">
        <v>5758347.3039894253</v>
      </c>
      <c r="H132" s="5">
        <v>53238898.437636763</v>
      </c>
      <c r="I132" s="5">
        <v>4364881.8089715391</v>
      </c>
      <c r="J132" s="5">
        <v>1553836.3614689007</v>
      </c>
      <c r="K132" s="5">
        <v>437324.07494002825</v>
      </c>
      <c r="L132" s="5">
        <v>4604435.9848591769</v>
      </c>
      <c r="M132">
        <f t="shared" ref="M132:M195" si="2">INT(N132)</f>
        <v>11455</v>
      </c>
      <c r="N132" t="s">
        <v>137</v>
      </c>
    </row>
    <row r="133" spans="1:14">
      <c r="A133">
        <v>10724</v>
      </c>
      <c r="B133" t="s">
        <v>1038</v>
      </c>
      <c r="C133" s="5">
        <v>130347228.00639802</v>
      </c>
      <c r="D133" s="5">
        <v>57260980.920226075</v>
      </c>
      <c r="E133" s="5">
        <v>20292831.116915867</v>
      </c>
      <c r="F133" s="5">
        <v>7388890.9548660209</v>
      </c>
      <c r="G133" s="5">
        <v>9709110.9083737377</v>
      </c>
      <c r="H133" s="5">
        <v>213043642.31160465</v>
      </c>
      <c r="I133" s="5">
        <v>38052385.97070618</v>
      </c>
      <c r="J133" s="5">
        <v>12569301.031406537</v>
      </c>
      <c r="K133" s="5">
        <v>5243133.2101673577</v>
      </c>
      <c r="L133" s="5">
        <v>36425750.139335722</v>
      </c>
      <c r="M133">
        <f t="shared" si="2"/>
        <v>10724</v>
      </c>
      <c r="N133" t="s">
        <v>138</v>
      </c>
    </row>
    <row r="134" spans="1:14">
      <c r="A134">
        <v>10725</v>
      </c>
      <c r="B134" t="s">
        <v>1039</v>
      </c>
      <c r="C134" s="5">
        <v>102393669.78307337</v>
      </c>
      <c r="D134" s="5">
        <v>45021644.895813636</v>
      </c>
      <c r="E134" s="5">
        <v>12228919.452959104</v>
      </c>
      <c r="F134" s="5">
        <v>6014629.9374914337</v>
      </c>
      <c r="G134" s="5">
        <v>10673490.588373199</v>
      </c>
      <c r="H134" s="5">
        <v>196389868.43848869</v>
      </c>
      <c r="I134" s="5">
        <v>29867090.766992617</v>
      </c>
      <c r="J134" s="5">
        <v>11985772.256111121</v>
      </c>
      <c r="K134" s="5">
        <v>3582327.7662582728</v>
      </c>
      <c r="L134" s="5">
        <v>29468928.354438476</v>
      </c>
      <c r="M134">
        <f t="shared" si="2"/>
        <v>10725</v>
      </c>
      <c r="N134" t="s">
        <v>139</v>
      </c>
    </row>
    <row r="135" spans="1:14">
      <c r="A135">
        <v>11244</v>
      </c>
      <c r="B135" t="s">
        <v>1040</v>
      </c>
      <c r="C135" s="5">
        <v>48244627.740222521</v>
      </c>
      <c r="D135" s="5">
        <v>5977085.0725310575</v>
      </c>
      <c r="E135" s="5">
        <v>1761172.4921235491</v>
      </c>
      <c r="F135" s="5">
        <v>1021892.9056685057</v>
      </c>
      <c r="G135" s="5">
        <v>2709559.4928370342</v>
      </c>
      <c r="H135" s="5">
        <v>19548445.80684733</v>
      </c>
      <c r="I135" s="5">
        <v>993680.11104271782</v>
      </c>
      <c r="J135" s="5">
        <v>672313.98720974626</v>
      </c>
      <c r="K135" s="5">
        <v>130882.14560841079</v>
      </c>
      <c r="L135" s="5">
        <v>1624386.6659090992</v>
      </c>
      <c r="M135">
        <f t="shared" si="2"/>
        <v>11244</v>
      </c>
      <c r="N135" t="s">
        <v>140</v>
      </c>
    </row>
    <row r="136" spans="1:14">
      <c r="A136">
        <v>11245</v>
      </c>
      <c r="B136" t="s">
        <v>1041</v>
      </c>
      <c r="C136" s="5">
        <v>55948305.934661709</v>
      </c>
      <c r="D136" s="5">
        <v>6441177.861544136</v>
      </c>
      <c r="E136" s="5">
        <v>2461283.4980811067</v>
      </c>
      <c r="F136" s="5">
        <v>1702283.5501017892</v>
      </c>
      <c r="G136" s="5">
        <v>3628684.5561837135</v>
      </c>
      <c r="H136" s="5">
        <v>23104278.590966064</v>
      </c>
      <c r="I136" s="5">
        <v>2479139.6331128422</v>
      </c>
      <c r="J136" s="5">
        <v>606541.21912126685</v>
      </c>
      <c r="K136" s="5">
        <v>595180.92941065505</v>
      </c>
      <c r="L136" s="5">
        <v>1467175.6968167124</v>
      </c>
      <c r="M136">
        <f t="shared" si="2"/>
        <v>11245</v>
      </c>
      <c r="N136" t="s">
        <v>141</v>
      </c>
    </row>
    <row r="137" spans="1:14">
      <c r="A137">
        <v>11246</v>
      </c>
      <c r="B137" t="s">
        <v>1042</v>
      </c>
      <c r="C137" s="5">
        <v>59154245.430398747</v>
      </c>
      <c r="D137" s="5">
        <v>8284975.3678629212</v>
      </c>
      <c r="E137" s="5">
        <v>1073458.3196131766</v>
      </c>
      <c r="F137" s="5">
        <v>1036109.1135672802</v>
      </c>
      <c r="G137" s="5">
        <v>2340464.0395704675</v>
      </c>
      <c r="H137" s="5">
        <v>17535869.400493056</v>
      </c>
      <c r="I137" s="5">
        <v>1629107.3478043592</v>
      </c>
      <c r="J137" s="5">
        <v>267554.29061396065</v>
      </c>
      <c r="K137" s="5">
        <v>146889.35481295138</v>
      </c>
      <c r="L137" s="5">
        <v>862930.68526309892</v>
      </c>
      <c r="M137">
        <f t="shared" si="2"/>
        <v>11246</v>
      </c>
      <c r="N137" t="s">
        <v>142</v>
      </c>
    </row>
    <row r="138" spans="1:14">
      <c r="A138">
        <v>11247</v>
      </c>
      <c r="B138" t="s">
        <v>1043</v>
      </c>
      <c r="C138" s="5">
        <v>81426613.035264984</v>
      </c>
      <c r="D138" s="5">
        <v>7711126.4738816386</v>
      </c>
      <c r="E138" s="5">
        <v>2287881.9410325876</v>
      </c>
      <c r="F138" s="5">
        <v>1310287.1373791168</v>
      </c>
      <c r="G138" s="5">
        <v>3325704.3979853601</v>
      </c>
      <c r="H138" s="5">
        <v>31402246.107230049</v>
      </c>
      <c r="I138" s="5">
        <v>3001403.2007282181</v>
      </c>
      <c r="J138" s="5">
        <v>504468.45706363604</v>
      </c>
      <c r="K138" s="5">
        <v>311012.58183057245</v>
      </c>
      <c r="L138" s="5">
        <v>1219521.8476038496</v>
      </c>
      <c r="M138">
        <f t="shared" si="2"/>
        <v>11247</v>
      </c>
      <c r="N138" t="s">
        <v>143</v>
      </c>
    </row>
    <row r="139" spans="1:14">
      <c r="A139">
        <v>11248</v>
      </c>
      <c r="B139" t="s">
        <v>1044</v>
      </c>
      <c r="C139" s="5">
        <v>75436745.166803867</v>
      </c>
      <c r="D139" s="5">
        <v>16995754.05747008</v>
      </c>
      <c r="E139" s="5">
        <v>4709306.7439222988</v>
      </c>
      <c r="F139" s="5">
        <v>2341829.3338679783</v>
      </c>
      <c r="G139" s="5">
        <v>6292249.2167438008</v>
      </c>
      <c r="H139" s="5">
        <v>60848894.184492581</v>
      </c>
      <c r="I139" s="5">
        <v>8502093.0831813924</v>
      </c>
      <c r="J139" s="5">
        <v>1861060.2587979704</v>
      </c>
      <c r="K139" s="5">
        <v>1756784.6076498549</v>
      </c>
      <c r="L139" s="5">
        <v>7644773.2270701788</v>
      </c>
      <c r="M139">
        <f t="shared" si="2"/>
        <v>11248</v>
      </c>
      <c r="N139" t="s">
        <v>144</v>
      </c>
    </row>
    <row r="140" spans="1:14">
      <c r="A140">
        <v>11249</v>
      </c>
      <c r="B140" t="s">
        <v>1045</v>
      </c>
      <c r="C140" s="5">
        <v>38995928.344467908</v>
      </c>
      <c r="D140" s="5">
        <v>6893750.6043612147</v>
      </c>
      <c r="E140" s="5">
        <v>991112.63487436413</v>
      </c>
      <c r="F140" s="5">
        <v>709661.80837172433</v>
      </c>
      <c r="G140" s="5">
        <v>1732513.2367809729</v>
      </c>
      <c r="H140" s="5">
        <v>9419611.3611881826</v>
      </c>
      <c r="I140" s="5">
        <v>935291.80622047256</v>
      </c>
      <c r="J140" s="5">
        <v>233314.13958838646</v>
      </c>
      <c r="K140" s="5">
        <v>62481.46104311903</v>
      </c>
      <c r="L140" s="5">
        <v>872214.24310364935</v>
      </c>
      <c r="M140">
        <f t="shared" si="2"/>
        <v>11249</v>
      </c>
      <c r="N140" t="s">
        <v>145</v>
      </c>
    </row>
    <row r="141" spans="1:14">
      <c r="A141">
        <v>11250</v>
      </c>
      <c r="B141" t="s">
        <v>1046</v>
      </c>
      <c r="C141" s="5">
        <v>51592636.112681784</v>
      </c>
      <c r="D141" s="5">
        <v>7956356.8835264472</v>
      </c>
      <c r="E141" s="5">
        <v>1541776.0282355263</v>
      </c>
      <c r="F141" s="5">
        <v>1073539.9370197244</v>
      </c>
      <c r="G141" s="5">
        <v>1833558.1603876462</v>
      </c>
      <c r="H141" s="5">
        <v>18826378.049753617</v>
      </c>
      <c r="I141" s="5">
        <v>2234563.1131066876</v>
      </c>
      <c r="J141" s="5">
        <v>439162.72427323501</v>
      </c>
      <c r="K141" s="5">
        <v>289956.52540216228</v>
      </c>
      <c r="L141" s="5">
        <v>1205912.1056131816</v>
      </c>
      <c r="M141">
        <f t="shared" si="2"/>
        <v>11250</v>
      </c>
      <c r="N141" t="s">
        <v>146</v>
      </c>
    </row>
    <row r="142" spans="1:14">
      <c r="A142">
        <v>10673</v>
      </c>
      <c r="B142" t="s">
        <v>1047</v>
      </c>
      <c r="C142" s="5">
        <v>250817359.40439007</v>
      </c>
      <c r="D142" s="5">
        <v>167639276.6274817</v>
      </c>
      <c r="E142" s="5">
        <v>29060618.974957317</v>
      </c>
      <c r="F142" s="5">
        <v>18339888.868451189</v>
      </c>
      <c r="G142" s="5">
        <v>26515989.996838063</v>
      </c>
      <c r="H142" s="5">
        <v>494200829.69394994</v>
      </c>
      <c r="I142" s="5">
        <v>104259123.5553371</v>
      </c>
      <c r="J142" s="5">
        <v>38875131.868926138</v>
      </c>
      <c r="K142" s="5">
        <v>13617734.031886181</v>
      </c>
      <c r="L142" s="5">
        <v>63311462.087782063</v>
      </c>
      <c r="M142">
        <f t="shared" si="2"/>
        <v>10673</v>
      </c>
      <c r="N142" t="s">
        <v>147</v>
      </c>
    </row>
    <row r="143" spans="1:14">
      <c r="A143">
        <v>11158</v>
      </c>
      <c r="B143" t="s">
        <v>1048</v>
      </c>
      <c r="C143" s="5">
        <v>47381946.275054604</v>
      </c>
      <c r="D143" s="5">
        <v>9996957.8078738637</v>
      </c>
      <c r="E143" s="5">
        <v>1639653.8290534578</v>
      </c>
      <c r="F143" s="5">
        <v>1658267.4115827626</v>
      </c>
      <c r="G143" s="5">
        <v>2768588.8091395437</v>
      </c>
      <c r="H143" s="5">
        <v>12458337.905920262</v>
      </c>
      <c r="I143" s="5">
        <v>1569263.2081395213</v>
      </c>
      <c r="J143" s="5">
        <v>422327.70786969585</v>
      </c>
      <c r="K143" s="5">
        <v>342516.73621517955</v>
      </c>
      <c r="L143" s="5">
        <v>493117.7891511182</v>
      </c>
      <c r="M143">
        <f t="shared" si="2"/>
        <v>11158</v>
      </c>
      <c r="N143" t="s">
        <v>148</v>
      </c>
    </row>
    <row r="144" spans="1:14">
      <c r="A144">
        <v>11159</v>
      </c>
      <c r="B144" t="s">
        <v>1049</v>
      </c>
      <c r="C144" s="5">
        <v>49206615.89100489</v>
      </c>
      <c r="D144" s="5">
        <v>5279745.7735539619</v>
      </c>
      <c r="E144" s="5">
        <v>3833352.2706402396</v>
      </c>
      <c r="F144" s="5">
        <v>998649.6414062957</v>
      </c>
      <c r="G144" s="5">
        <v>2456758.4581961567</v>
      </c>
      <c r="H144" s="5">
        <v>16708601.701017337</v>
      </c>
      <c r="I144" s="5">
        <v>644898.31624242943</v>
      </c>
      <c r="J144" s="5">
        <v>633556.04305996874</v>
      </c>
      <c r="K144" s="5">
        <v>100752.46959889003</v>
      </c>
      <c r="L144" s="5">
        <v>469913.49527980218</v>
      </c>
      <c r="M144">
        <f t="shared" si="2"/>
        <v>11159</v>
      </c>
      <c r="N144" t="s">
        <v>149</v>
      </c>
    </row>
    <row r="145" spans="1:14">
      <c r="A145">
        <v>11160</v>
      </c>
      <c r="B145" t="s">
        <v>1050</v>
      </c>
      <c r="C145" s="5">
        <v>43746924.100418471</v>
      </c>
      <c r="D145" s="5">
        <v>9354757.088837048</v>
      </c>
      <c r="E145" s="5">
        <v>1787257.6571547166</v>
      </c>
      <c r="F145" s="5">
        <v>1235564.3840899118</v>
      </c>
      <c r="G145" s="5">
        <v>2921852.2693633456</v>
      </c>
      <c r="H145" s="5">
        <v>14249066.430635106</v>
      </c>
      <c r="I145" s="5">
        <v>1708396.416294687</v>
      </c>
      <c r="J145" s="5">
        <v>471488.2859222407</v>
      </c>
      <c r="K145" s="5">
        <v>283151.66739745019</v>
      </c>
      <c r="L145" s="5">
        <v>537666.0698870084</v>
      </c>
      <c r="M145">
        <f t="shared" si="2"/>
        <v>11160</v>
      </c>
      <c r="N145" t="s">
        <v>150</v>
      </c>
    </row>
    <row r="146" spans="1:14">
      <c r="A146">
        <v>11161</v>
      </c>
      <c r="B146" t="s">
        <v>1051</v>
      </c>
      <c r="C146" s="5">
        <v>23986526.273128282</v>
      </c>
      <c r="D146" s="5">
        <v>7649070.3991413126</v>
      </c>
      <c r="E146" s="5">
        <v>678906.52015438781</v>
      </c>
      <c r="F146" s="5">
        <v>851339.56806667033</v>
      </c>
      <c r="G146" s="5">
        <v>1379112.1721055936</v>
      </c>
      <c r="H146" s="5">
        <v>12112624.771721343</v>
      </c>
      <c r="I146" s="5">
        <v>39743.029749668618</v>
      </c>
      <c r="J146" s="5">
        <v>290910.00654608849</v>
      </c>
      <c r="K146" s="5">
        <v>116870.22842273639</v>
      </c>
      <c r="L146" s="5">
        <v>908421.79096392193</v>
      </c>
      <c r="M146">
        <f t="shared" si="2"/>
        <v>11161</v>
      </c>
      <c r="N146" t="s">
        <v>151</v>
      </c>
    </row>
    <row r="147" spans="1:14">
      <c r="A147">
        <v>11162</v>
      </c>
      <c r="B147" t="s">
        <v>1052</v>
      </c>
      <c r="C147" s="5">
        <v>18944474.316347279</v>
      </c>
      <c r="D147" s="5">
        <v>4786562.5036542788</v>
      </c>
      <c r="E147" s="5">
        <v>765184.88696856832</v>
      </c>
      <c r="F147" s="5">
        <v>648734.19579481194</v>
      </c>
      <c r="G147" s="5">
        <v>3825271.5699009649</v>
      </c>
      <c r="H147" s="5">
        <v>7721321.6531859469</v>
      </c>
      <c r="I147" s="5">
        <v>2044947.9790187215</v>
      </c>
      <c r="J147" s="5">
        <v>273317.76537267759</v>
      </c>
      <c r="K147" s="5">
        <v>245620.38446795879</v>
      </c>
      <c r="L147" s="5">
        <v>3015316.0552887898</v>
      </c>
      <c r="M147">
        <f t="shared" si="2"/>
        <v>11162</v>
      </c>
      <c r="N147" t="s">
        <v>152</v>
      </c>
    </row>
    <row r="148" spans="1:14">
      <c r="A148">
        <v>11163</v>
      </c>
      <c r="B148" t="s">
        <v>1053</v>
      </c>
      <c r="C148" s="5">
        <v>75481801.47845979</v>
      </c>
      <c r="D148" s="5">
        <v>9466026.9492273349</v>
      </c>
      <c r="E148" s="5">
        <v>2332131.7419953356</v>
      </c>
      <c r="F148" s="5">
        <v>1636631.1499597225</v>
      </c>
      <c r="G148" s="5">
        <v>5144444.0197538584</v>
      </c>
      <c r="H148" s="5">
        <v>19675423.026299689</v>
      </c>
      <c r="I148" s="5">
        <v>1299631.5850732827</v>
      </c>
      <c r="J148" s="5">
        <v>423795.65684706066</v>
      </c>
      <c r="K148" s="5">
        <v>279862.52705627255</v>
      </c>
      <c r="L148" s="5">
        <v>870398.29532765492</v>
      </c>
      <c r="M148">
        <f t="shared" si="2"/>
        <v>11163</v>
      </c>
      <c r="N148" t="s">
        <v>153</v>
      </c>
    </row>
    <row r="149" spans="1:14">
      <c r="A149">
        <v>11164</v>
      </c>
      <c r="B149" t="s">
        <v>1054</v>
      </c>
      <c r="C149" s="5">
        <v>45505190.950124539</v>
      </c>
      <c r="D149" s="5">
        <v>20334232.908497736</v>
      </c>
      <c r="E149" s="5">
        <v>3393401.1491641779</v>
      </c>
      <c r="F149" s="5">
        <v>3900698.1564461584</v>
      </c>
      <c r="G149" s="5">
        <v>4852223.9674305357</v>
      </c>
      <c r="H149" s="5">
        <v>14354687.226861883</v>
      </c>
      <c r="I149" s="5">
        <v>3512171.1600966658</v>
      </c>
      <c r="J149" s="5">
        <v>282320.97884270875</v>
      </c>
      <c r="K149" s="5">
        <v>304293.29604607017</v>
      </c>
      <c r="L149" s="5">
        <v>617603.49648950878</v>
      </c>
      <c r="M149">
        <f t="shared" si="2"/>
        <v>11164</v>
      </c>
      <c r="N149" t="s">
        <v>154</v>
      </c>
    </row>
    <row r="150" spans="1:14">
      <c r="A150">
        <v>11165</v>
      </c>
      <c r="B150" t="s">
        <v>1055</v>
      </c>
      <c r="C150" s="5">
        <v>45392038.231390633</v>
      </c>
      <c r="D150" s="5">
        <v>5224272.4733674275</v>
      </c>
      <c r="E150" s="5">
        <v>2868841.3809235371</v>
      </c>
      <c r="F150" s="5">
        <v>968473.33440626599</v>
      </c>
      <c r="G150" s="5">
        <v>2271244.235060133</v>
      </c>
      <c r="H150" s="5">
        <v>13234675.270687187</v>
      </c>
      <c r="I150" s="5">
        <v>1309118.8960162587</v>
      </c>
      <c r="J150" s="5">
        <v>550518.9885850487</v>
      </c>
      <c r="K150" s="5">
        <v>138375.09443143272</v>
      </c>
      <c r="L150" s="5">
        <v>673356.50513209216</v>
      </c>
      <c r="M150">
        <f t="shared" si="2"/>
        <v>11165</v>
      </c>
      <c r="N150" t="s">
        <v>155</v>
      </c>
    </row>
    <row r="151" spans="1:14">
      <c r="A151">
        <v>10721</v>
      </c>
      <c r="B151" t="s">
        <v>1056</v>
      </c>
      <c r="C151" s="5">
        <v>190237375.00324184</v>
      </c>
      <c r="D151" s="5">
        <v>64330911.773675509</v>
      </c>
      <c r="E151" s="5">
        <v>21203428.105294537</v>
      </c>
      <c r="F151" s="5">
        <v>10574191.109932171</v>
      </c>
      <c r="G151" s="5">
        <v>47522429.579215892</v>
      </c>
      <c r="H151" s="5">
        <v>496397345.2788825</v>
      </c>
      <c r="I151" s="5">
        <v>42255786.01448267</v>
      </c>
      <c r="J151" s="5">
        <v>26852639.671954952</v>
      </c>
      <c r="K151" s="5">
        <v>6685761.6822464289</v>
      </c>
      <c r="L151" s="5">
        <v>26414280.18107358</v>
      </c>
      <c r="M151">
        <f t="shared" si="2"/>
        <v>10721</v>
      </c>
      <c r="N151" t="s">
        <v>156</v>
      </c>
    </row>
    <row r="152" spans="1:14">
      <c r="A152">
        <v>11228</v>
      </c>
      <c r="B152" t="s">
        <v>1057</v>
      </c>
      <c r="C152" s="5">
        <v>29618338.060439005</v>
      </c>
      <c r="D152" s="5">
        <v>3405419.0211139503</v>
      </c>
      <c r="E152" s="5">
        <v>873621.99162095413</v>
      </c>
      <c r="F152" s="5">
        <v>515304.38717717148</v>
      </c>
      <c r="G152" s="5">
        <v>2130614.2041474516</v>
      </c>
      <c r="H152" s="5">
        <v>4159323.308363074</v>
      </c>
      <c r="I152" s="5">
        <v>632583.68198727397</v>
      </c>
      <c r="J152" s="5">
        <v>150666.83643000457</v>
      </c>
      <c r="K152" s="5">
        <v>60327.105341736773</v>
      </c>
      <c r="L152" s="5">
        <v>311965.00337936985</v>
      </c>
      <c r="M152">
        <f t="shared" si="2"/>
        <v>11228</v>
      </c>
      <c r="N152" t="s">
        <v>157</v>
      </c>
    </row>
    <row r="153" spans="1:14">
      <c r="A153">
        <v>11229</v>
      </c>
      <c r="B153" t="s">
        <v>1058</v>
      </c>
      <c r="C153" s="5">
        <v>46605145.617771417</v>
      </c>
      <c r="D153" s="5">
        <v>4797926.0653949687</v>
      </c>
      <c r="E153" s="5">
        <v>1194401.0956128072</v>
      </c>
      <c r="F153" s="5">
        <v>851736.16354322201</v>
      </c>
      <c r="G153" s="5">
        <v>2447549.8871183437</v>
      </c>
      <c r="H153" s="5">
        <v>17410513.375198316</v>
      </c>
      <c r="I153" s="5">
        <v>1152100.1398234526</v>
      </c>
      <c r="J153" s="5">
        <v>460871.40737873031</v>
      </c>
      <c r="K153" s="5">
        <v>271755.07723165053</v>
      </c>
      <c r="L153" s="5">
        <v>1181573.6909271127</v>
      </c>
      <c r="M153">
        <f t="shared" si="2"/>
        <v>11229</v>
      </c>
      <c r="N153" t="s">
        <v>158</v>
      </c>
    </row>
    <row r="154" spans="1:14">
      <c r="A154">
        <v>11230</v>
      </c>
      <c r="B154" t="s">
        <v>1059</v>
      </c>
      <c r="C154" s="5">
        <v>64061441.855477154</v>
      </c>
      <c r="D154" s="5">
        <v>5767109.5883888239</v>
      </c>
      <c r="E154" s="5">
        <v>2455406.2946449518</v>
      </c>
      <c r="F154" s="5">
        <v>764923.95655085903</v>
      </c>
      <c r="G154" s="5">
        <v>3261332.7812350621</v>
      </c>
      <c r="H154" s="5">
        <v>34705777.477988668</v>
      </c>
      <c r="I154" s="5">
        <v>2052604.1251293258</v>
      </c>
      <c r="J154" s="5">
        <v>1076062.3796175718</v>
      </c>
      <c r="K154" s="5">
        <v>305979.34986016009</v>
      </c>
      <c r="L154" s="5">
        <v>2331993.6211074428</v>
      </c>
      <c r="M154">
        <f t="shared" si="2"/>
        <v>11230</v>
      </c>
      <c r="N154" t="s">
        <v>159</v>
      </c>
    </row>
    <row r="155" spans="1:14">
      <c r="A155">
        <v>11231</v>
      </c>
      <c r="B155" t="s">
        <v>1060</v>
      </c>
      <c r="C155" s="5">
        <v>87489382.616719052</v>
      </c>
      <c r="D155" s="5">
        <v>5772262.092139733</v>
      </c>
      <c r="E155" s="5">
        <v>2855808.1995842271</v>
      </c>
      <c r="F155" s="5">
        <v>1402953.0767653647</v>
      </c>
      <c r="G155" s="5">
        <v>3846587.4622028801</v>
      </c>
      <c r="H155" s="5">
        <v>50717618.163425028</v>
      </c>
      <c r="I155" s="5">
        <v>3123887.5595092694</v>
      </c>
      <c r="J155" s="5">
        <v>1415733.4628449285</v>
      </c>
      <c r="K155" s="5">
        <v>414765.52461500705</v>
      </c>
      <c r="L155" s="5">
        <v>4858344.972194491</v>
      </c>
      <c r="M155">
        <f t="shared" si="2"/>
        <v>11231</v>
      </c>
      <c r="N155" t="s">
        <v>160</v>
      </c>
    </row>
    <row r="156" spans="1:14">
      <c r="A156">
        <v>11232</v>
      </c>
      <c r="B156" t="s">
        <v>1061</v>
      </c>
      <c r="C156" s="5">
        <v>56288688.611877337</v>
      </c>
      <c r="D156" s="5">
        <v>8545255.2759818472</v>
      </c>
      <c r="E156" s="5">
        <v>3230772.626954047</v>
      </c>
      <c r="F156" s="5">
        <v>1285162.5747220898</v>
      </c>
      <c r="G156" s="5">
        <v>5256379.2203228492</v>
      </c>
      <c r="H156" s="5">
        <v>61731887.370684229</v>
      </c>
      <c r="I156" s="5">
        <v>5023646.6509427894</v>
      </c>
      <c r="J156" s="5">
        <v>1729646.9845989544</v>
      </c>
      <c r="K156" s="5">
        <v>620773.54593189247</v>
      </c>
      <c r="L156" s="5">
        <v>1627794.5279839514</v>
      </c>
      <c r="M156">
        <f t="shared" si="2"/>
        <v>11232</v>
      </c>
      <c r="N156" t="s">
        <v>161</v>
      </c>
    </row>
    <row r="157" spans="1:14">
      <c r="A157">
        <v>11233</v>
      </c>
      <c r="B157" t="s">
        <v>1062</v>
      </c>
      <c r="C157" s="5">
        <v>68023787.502025977</v>
      </c>
      <c r="D157" s="5">
        <v>9485826.4534390047</v>
      </c>
      <c r="E157" s="5">
        <v>2729819.7727840906</v>
      </c>
      <c r="F157" s="5">
        <v>1692719.3756061085</v>
      </c>
      <c r="G157" s="5">
        <v>3345534.329429518</v>
      </c>
      <c r="H157" s="5">
        <v>25488133.653571803</v>
      </c>
      <c r="I157" s="5">
        <v>1807954.8272125286</v>
      </c>
      <c r="J157" s="5">
        <v>1018367.0040968125</v>
      </c>
      <c r="K157" s="5">
        <v>470464.45253291517</v>
      </c>
      <c r="L157" s="5">
        <v>1719793.3093012695</v>
      </c>
      <c r="M157">
        <f t="shared" si="2"/>
        <v>11233</v>
      </c>
      <c r="N157" t="s">
        <v>162</v>
      </c>
    </row>
    <row r="158" spans="1:14">
      <c r="A158">
        <v>11234</v>
      </c>
      <c r="B158" t="s">
        <v>1063</v>
      </c>
      <c r="C158" s="5">
        <v>44312133.626118965</v>
      </c>
      <c r="D158" s="5">
        <v>6428451.2708041649</v>
      </c>
      <c r="E158" s="5">
        <v>4918790.7190618655</v>
      </c>
      <c r="F158" s="5">
        <v>1362244.7544254484</v>
      </c>
      <c r="G158" s="5">
        <v>2686931.6949251359</v>
      </c>
      <c r="H158" s="5">
        <v>10162038.249823388</v>
      </c>
      <c r="I158" s="5">
        <v>587870.52336011711</v>
      </c>
      <c r="J158" s="5">
        <v>458179.26975813671</v>
      </c>
      <c r="K158" s="5">
        <v>94208.749476822399</v>
      </c>
      <c r="L158" s="5">
        <v>718453.52224594064</v>
      </c>
      <c r="M158">
        <f t="shared" si="2"/>
        <v>11234</v>
      </c>
      <c r="N158" t="s">
        <v>163</v>
      </c>
    </row>
    <row r="159" spans="1:14">
      <c r="A159">
        <v>11235</v>
      </c>
      <c r="B159" t="s">
        <v>1064</v>
      </c>
      <c r="C159" s="5">
        <v>37002510.523159988</v>
      </c>
      <c r="D159" s="5">
        <v>5149448.4291080544</v>
      </c>
      <c r="E159" s="5">
        <v>1082626.0760884043</v>
      </c>
      <c r="F159" s="5">
        <v>818370.30725872272</v>
      </c>
      <c r="G159" s="5">
        <v>2862835.4675161894</v>
      </c>
      <c r="H159" s="5">
        <v>16625109.843649646</v>
      </c>
      <c r="I159" s="5">
        <v>1450275.3155692532</v>
      </c>
      <c r="J159" s="5">
        <v>303892.40190364164</v>
      </c>
      <c r="K159" s="5">
        <v>215533.59616652358</v>
      </c>
      <c r="L159" s="5">
        <v>1644928.8195795873</v>
      </c>
      <c r="M159">
        <f t="shared" si="2"/>
        <v>11235</v>
      </c>
      <c r="N159" t="s">
        <v>164</v>
      </c>
    </row>
    <row r="160" spans="1:14">
      <c r="A160">
        <v>11236</v>
      </c>
      <c r="B160" t="s">
        <v>1065</v>
      </c>
      <c r="C160" s="5">
        <v>34099235.359682515</v>
      </c>
      <c r="D160" s="5">
        <v>2589259.5231637768</v>
      </c>
      <c r="E160" s="5">
        <v>566611.50007795566</v>
      </c>
      <c r="F160" s="5">
        <v>545456.40433655516</v>
      </c>
      <c r="G160" s="5">
        <v>2339550.3432011567</v>
      </c>
      <c r="H160" s="5">
        <v>12618020.831261871</v>
      </c>
      <c r="I160" s="5">
        <v>733821.48800144019</v>
      </c>
      <c r="J160" s="5">
        <v>276014.07032170333</v>
      </c>
      <c r="K160" s="5">
        <v>278632.15048996278</v>
      </c>
      <c r="L160" s="5">
        <v>593273.68946306454</v>
      </c>
      <c r="M160">
        <f t="shared" si="2"/>
        <v>11236</v>
      </c>
      <c r="N160" t="s">
        <v>165</v>
      </c>
    </row>
    <row r="161" spans="1:14">
      <c r="A161">
        <v>14135</v>
      </c>
      <c r="B161" t="s">
        <v>1066</v>
      </c>
      <c r="C161" s="5">
        <v>32731126.393787503</v>
      </c>
      <c r="D161" s="5">
        <v>5758517.2378660068</v>
      </c>
      <c r="E161" s="5">
        <v>1139712.657049391</v>
      </c>
      <c r="F161" s="5">
        <v>1495890.182492591</v>
      </c>
      <c r="G161" s="5">
        <v>1404348.9965263186</v>
      </c>
      <c r="H161" s="5">
        <v>12624692.603946941</v>
      </c>
      <c r="I161" s="5">
        <v>1151613.5388119763</v>
      </c>
      <c r="J161" s="5">
        <v>431799.78918088775</v>
      </c>
      <c r="K161" s="5">
        <v>293124.6344069179</v>
      </c>
      <c r="L161" s="5">
        <v>2111864.6559314579</v>
      </c>
      <c r="M161">
        <f t="shared" si="2"/>
        <v>14135</v>
      </c>
      <c r="N161" t="s">
        <v>166</v>
      </c>
    </row>
    <row r="162" spans="1:14">
      <c r="A162">
        <v>28010</v>
      </c>
      <c r="B162" t="s">
        <v>1067</v>
      </c>
      <c r="C162" s="5">
        <v>27985520.44503998</v>
      </c>
      <c r="D162" s="5">
        <v>1837701.397940913</v>
      </c>
      <c r="E162" s="5">
        <v>1051239.4512088725</v>
      </c>
      <c r="F162" s="5">
        <v>375877.2497692841</v>
      </c>
      <c r="G162" s="5">
        <v>1113799.1721994437</v>
      </c>
      <c r="H162" s="5">
        <v>6381847.9322975595</v>
      </c>
      <c r="I162" s="5">
        <v>130644.14758894235</v>
      </c>
      <c r="J162" s="5">
        <v>176527.10556601465</v>
      </c>
      <c r="K162" s="5">
        <v>41732.740831986288</v>
      </c>
      <c r="L162" s="5">
        <v>243721.66755700833</v>
      </c>
      <c r="M162">
        <f t="shared" si="2"/>
        <v>28010</v>
      </c>
      <c r="N162" t="s">
        <v>167</v>
      </c>
    </row>
    <row r="163" spans="1:14">
      <c r="A163">
        <v>10694</v>
      </c>
      <c r="B163" t="s">
        <v>1068</v>
      </c>
      <c r="C163" s="5">
        <v>97919680.141248882</v>
      </c>
      <c r="D163" s="5">
        <v>49074487.090033166</v>
      </c>
      <c r="E163" s="5">
        <v>18581719.403192855</v>
      </c>
      <c r="F163" s="5">
        <v>6174011.6595913991</v>
      </c>
      <c r="G163" s="5">
        <v>7016021.2153647328</v>
      </c>
      <c r="H163" s="5">
        <v>309394227.91712487</v>
      </c>
      <c r="I163" s="5">
        <v>37828639.512527347</v>
      </c>
      <c r="J163" s="5">
        <v>34486515.107049607</v>
      </c>
      <c r="K163" s="5">
        <v>4403878.8792186808</v>
      </c>
      <c r="L163" s="5">
        <v>30895530.554648526</v>
      </c>
      <c r="M163">
        <f t="shared" si="2"/>
        <v>10694</v>
      </c>
      <c r="N163" t="s">
        <v>168</v>
      </c>
    </row>
    <row r="164" spans="1:14">
      <c r="A164">
        <v>10802</v>
      </c>
      <c r="B164" t="s">
        <v>1069</v>
      </c>
      <c r="C164" s="5">
        <v>34319218.039402619</v>
      </c>
      <c r="D164" s="5">
        <v>5965700.2553995885</v>
      </c>
      <c r="E164" s="5">
        <v>2074627.9322904053</v>
      </c>
      <c r="F164" s="5">
        <v>517774.00197242497</v>
      </c>
      <c r="G164" s="5">
        <v>2430442.3758543567</v>
      </c>
      <c r="H164" s="5">
        <v>12796145.030858181</v>
      </c>
      <c r="I164" s="5">
        <v>1365633.7748224859</v>
      </c>
      <c r="J164" s="5">
        <v>652237.85120744596</v>
      </c>
      <c r="K164" s="5">
        <v>236064.32363694542</v>
      </c>
      <c r="L164" s="5">
        <v>1604417.5645555514</v>
      </c>
      <c r="M164">
        <f t="shared" si="2"/>
        <v>10802</v>
      </c>
      <c r="N164" t="s">
        <v>169</v>
      </c>
    </row>
    <row r="165" spans="1:14">
      <c r="A165">
        <v>10803</v>
      </c>
      <c r="B165" t="s">
        <v>1070</v>
      </c>
      <c r="C165" s="5">
        <v>41486670.06836275</v>
      </c>
      <c r="D165" s="5">
        <v>8875248.7729809657</v>
      </c>
      <c r="E165" s="5">
        <v>1970594.5785813984</v>
      </c>
      <c r="F165" s="5">
        <v>1490297.0395556556</v>
      </c>
      <c r="G165" s="5">
        <v>4044489.2894760519</v>
      </c>
      <c r="H165" s="5">
        <v>11559554.401169384</v>
      </c>
      <c r="I165" s="5">
        <v>1360389.563491293</v>
      </c>
      <c r="J165" s="5">
        <v>356298.63977170375</v>
      </c>
      <c r="K165" s="5">
        <v>160912.82437513219</v>
      </c>
      <c r="L165" s="5">
        <v>253343.22223566385</v>
      </c>
      <c r="M165">
        <f t="shared" si="2"/>
        <v>10803</v>
      </c>
      <c r="N165" t="s">
        <v>170</v>
      </c>
    </row>
    <row r="166" spans="1:14">
      <c r="A166">
        <v>10804</v>
      </c>
      <c r="B166" t="s">
        <v>1071</v>
      </c>
      <c r="C166" s="5">
        <v>36129730.900652148</v>
      </c>
      <c r="D166" s="5">
        <v>8684144.1740693804</v>
      </c>
      <c r="E166" s="5">
        <v>1661409.8352938562</v>
      </c>
      <c r="F166" s="5">
        <v>724806.88049441006</v>
      </c>
      <c r="G166" s="5">
        <v>3710267.229640719</v>
      </c>
      <c r="H166" s="5">
        <v>12177199.494113512</v>
      </c>
      <c r="I166" s="5">
        <v>1491729.3395676983</v>
      </c>
      <c r="J166" s="5">
        <v>362245.85178791755</v>
      </c>
      <c r="K166" s="5">
        <v>197366.74213769755</v>
      </c>
      <c r="L166" s="5">
        <v>362189.55224265379</v>
      </c>
      <c r="M166">
        <f t="shared" si="2"/>
        <v>10804</v>
      </c>
      <c r="N166" t="s">
        <v>171</v>
      </c>
    </row>
    <row r="167" spans="1:14">
      <c r="A167">
        <v>10805</v>
      </c>
      <c r="B167" t="s">
        <v>1072</v>
      </c>
      <c r="C167" s="5">
        <v>56810296.642580897</v>
      </c>
      <c r="D167" s="5">
        <v>11605335.530415015</v>
      </c>
      <c r="E167" s="5">
        <v>1897036.5428847361</v>
      </c>
      <c r="F167" s="5">
        <v>1466601.3821934918</v>
      </c>
      <c r="G167" s="5">
        <v>6563152.5432332484</v>
      </c>
      <c r="H167" s="5">
        <v>26290858.606599752</v>
      </c>
      <c r="I167" s="5">
        <v>2621338.4009363926</v>
      </c>
      <c r="J167" s="5">
        <v>975479.89337756485</v>
      </c>
      <c r="K167" s="5">
        <v>197590.64342940683</v>
      </c>
      <c r="L167" s="5">
        <v>472778.62434947229</v>
      </c>
      <c r="M167">
        <f t="shared" si="2"/>
        <v>10805</v>
      </c>
      <c r="N167" t="s">
        <v>172</v>
      </c>
    </row>
    <row r="168" spans="1:14">
      <c r="A168">
        <v>10806</v>
      </c>
      <c r="B168" t="s">
        <v>1073</v>
      </c>
      <c r="C168" s="5">
        <v>59946357.349971332</v>
      </c>
      <c r="D168" s="5">
        <v>6807587.8610568903</v>
      </c>
      <c r="E168" s="5">
        <v>2863731.9799068756</v>
      </c>
      <c r="F168" s="5">
        <v>916866.99642348336</v>
      </c>
      <c r="G168" s="5">
        <v>4086807.1863633185</v>
      </c>
      <c r="H168" s="5">
        <v>15269735.493952023</v>
      </c>
      <c r="I168" s="5">
        <v>1109091.5024527463</v>
      </c>
      <c r="J168" s="5">
        <v>309495.79711391998</v>
      </c>
      <c r="K168" s="5">
        <v>245527.79264054153</v>
      </c>
      <c r="L168" s="5">
        <v>543668.58011885616</v>
      </c>
      <c r="M168">
        <f t="shared" si="2"/>
        <v>10806</v>
      </c>
      <c r="N168" t="s">
        <v>173</v>
      </c>
    </row>
    <row r="169" spans="1:14">
      <c r="A169">
        <v>27974</v>
      </c>
      <c r="B169" t="s">
        <v>1074</v>
      </c>
      <c r="C169" s="5">
        <v>22252309.68542777</v>
      </c>
      <c r="D169" s="5">
        <v>2470372.0515463189</v>
      </c>
      <c r="E169" s="5">
        <v>461411.16261483083</v>
      </c>
      <c r="F169" s="5">
        <v>226441.98535761231</v>
      </c>
      <c r="G169" s="5">
        <v>1227560.5039330849</v>
      </c>
      <c r="H169" s="5">
        <v>11053748.149115775</v>
      </c>
      <c r="I169" s="5">
        <v>716534.08885116677</v>
      </c>
      <c r="J169" s="5">
        <v>135468.56884961031</v>
      </c>
      <c r="K169" s="5">
        <v>77701.222008981305</v>
      </c>
      <c r="L169" s="5">
        <v>478632.1522948526</v>
      </c>
      <c r="M169">
        <f t="shared" si="2"/>
        <v>27974</v>
      </c>
      <c r="N169" t="s">
        <v>174</v>
      </c>
    </row>
    <row r="170" spans="1:14">
      <c r="A170">
        <v>27975</v>
      </c>
      <c r="B170" t="s">
        <v>1075</v>
      </c>
      <c r="C170" s="5">
        <v>14829821.727743093</v>
      </c>
      <c r="D170" s="5">
        <v>750718.24776522769</v>
      </c>
      <c r="E170" s="5">
        <v>279180.8417198392</v>
      </c>
      <c r="F170" s="5">
        <v>108397.7777595872</v>
      </c>
      <c r="G170" s="5">
        <v>338180.12501225225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>
        <f t="shared" si="2"/>
        <v>27975</v>
      </c>
      <c r="N170" t="s">
        <v>175</v>
      </c>
    </row>
    <row r="171" spans="1:14">
      <c r="A171">
        <v>10675</v>
      </c>
      <c r="B171" t="s">
        <v>1076</v>
      </c>
      <c r="C171" s="5">
        <v>351730696.33298236</v>
      </c>
      <c r="D171" s="5">
        <v>134291159.84225482</v>
      </c>
      <c r="E171" s="5">
        <v>58969828.699949771</v>
      </c>
      <c r="F171" s="5">
        <v>16266828.089231865</v>
      </c>
      <c r="G171" s="5">
        <v>31146270.492035665</v>
      </c>
      <c r="H171" s="5">
        <v>814784077.21248996</v>
      </c>
      <c r="I171" s="5">
        <v>109873662.94627643</v>
      </c>
      <c r="J171" s="5">
        <v>112531704.51073866</v>
      </c>
      <c r="K171" s="5">
        <v>15269812.638912864</v>
      </c>
      <c r="L171" s="5">
        <v>74985399.245127544</v>
      </c>
      <c r="M171">
        <f t="shared" si="2"/>
        <v>10675</v>
      </c>
      <c r="N171" t="s">
        <v>176</v>
      </c>
    </row>
    <row r="172" spans="1:14">
      <c r="A172">
        <v>11209</v>
      </c>
      <c r="B172" t="s">
        <v>1077</v>
      </c>
      <c r="C172" s="5">
        <v>34342175.061114632</v>
      </c>
      <c r="D172" s="5">
        <v>13863499.898581324</v>
      </c>
      <c r="E172" s="5">
        <v>1725966.5351267261</v>
      </c>
      <c r="F172" s="5">
        <v>1487820.6875851429</v>
      </c>
      <c r="G172" s="5">
        <v>3592449.4546015095</v>
      </c>
      <c r="H172" s="5">
        <v>12553842.6846203</v>
      </c>
      <c r="I172" s="5">
        <v>1522561.8088755435</v>
      </c>
      <c r="J172" s="5">
        <v>386154.38946076803</v>
      </c>
      <c r="K172" s="5">
        <v>82984.918399640374</v>
      </c>
      <c r="L172" s="5">
        <v>17412.081634415848</v>
      </c>
      <c r="M172">
        <f t="shared" si="2"/>
        <v>11209</v>
      </c>
      <c r="N172" t="s">
        <v>177</v>
      </c>
    </row>
    <row r="173" spans="1:14">
      <c r="A173">
        <v>11210</v>
      </c>
      <c r="B173" t="s">
        <v>1078</v>
      </c>
      <c r="C173" s="5">
        <v>65929736.14665883</v>
      </c>
      <c r="D173" s="5">
        <v>9475547.526425153</v>
      </c>
      <c r="E173" s="5">
        <v>2042558.396949047</v>
      </c>
      <c r="F173" s="5">
        <v>1809109.7581227662</v>
      </c>
      <c r="G173" s="5">
        <v>3484360.280878678</v>
      </c>
      <c r="H173" s="5">
        <v>33871311.146376401</v>
      </c>
      <c r="I173" s="5">
        <v>4604038.3775481405</v>
      </c>
      <c r="J173" s="5">
        <v>819932.09289059567</v>
      </c>
      <c r="K173" s="5">
        <v>798404.36422680691</v>
      </c>
      <c r="L173" s="5">
        <v>2213517.4299235675</v>
      </c>
      <c r="M173">
        <f t="shared" si="2"/>
        <v>11210</v>
      </c>
      <c r="N173" t="s">
        <v>178</v>
      </c>
    </row>
    <row r="174" spans="1:14">
      <c r="A174">
        <v>11211</v>
      </c>
      <c r="B174" t="s">
        <v>1079</v>
      </c>
      <c r="C174" s="5">
        <v>54634315.435417861</v>
      </c>
      <c r="D174" s="5">
        <v>5453695.4606596483</v>
      </c>
      <c r="E174" s="5">
        <v>2102008.0432948624</v>
      </c>
      <c r="F174" s="5">
        <v>729764.92302313913</v>
      </c>
      <c r="G174" s="5">
        <v>4197762.9936880479</v>
      </c>
      <c r="H174" s="5">
        <v>28095355.12104822</v>
      </c>
      <c r="I174" s="5">
        <v>1984268.2612304322</v>
      </c>
      <c r="J174" s="5">
        <v>962342.44664907339</v>
      </c>
      <c r="K174" s="5">
        <v>312332.43123480782</v>
      </c>
      <c r="L174" s="5">
        <v>522554.05375391466</v>
      </c>
      <c r="M174">
        <f t="shared" si="2"/>
        <v>11211</v>
      </c>
      <c r="N174" t="s">
        <v>179</v>
      </c>
    </row>
    <row r="175" spans="1:14">
      <c r="A175">
        <v>11212</v>
      </c>
      <c r="B175" t="s">
        <v>1080</v>
      </c>
      <c r="C175" s="5">
        <v>65247547.735538073</v>
      </c>
      <c r="D175" s="5">
        <v>8957511.0264324993</v>
      </c>
      <c r="E175" s="5">
        <v>3465535.0113385031</v>
      </c>
      <c r="F175" s="5">
        <v>1180719.8324729181</v>
      </c>
      <c r="G175" s="5">
        <v>4335601.3645485071</v>
      </c>
      <c r="H175" s="5">
        <v>46524274.550237454</v>
      </c>
      <c r="I175" s="5">
        <v>4982136.3327432657</v>
      </c>
      <c r="J175" s="5">
        <v>2228307.1362857148</v>
      </c>
      <c r="K175" s="5">
        <v>814069.51027865487</v>
      </c>
      <c r="L175" s="5">
        <v>4727565.2301243804</v>
      </c>
      <c r="M175">
        <f t="shared" si="2"/>
        <v>11212</v>
      </c>
      <c r="N175" t="s">
        <v>180</v>
      </c>
    </row>
    <row r="176" spans="1:14">
      <c r="A176">
        <v>11213</v>
      </c>
      <c r="B176" t="s">
        <v>1081</v>
      </c>
      <c r="C176" s="5">
        <v>40706576.040968977</v>
      </c>
      <c r="D176" s="5">
        <v>8374393.3762453394</v>
      </c>
      <c r="E176" s="5">
        <v>1466241.5252334254</v>
      </c>
      <c r="F176" s="5">
        <v>1003847.8003559145</v>
      </c>
      <c r="G176" s="5">
        <v>2627374.8196708197</v>
      </c>
      <c r="H176" s="5">
        <v>18091125.603231061</v>
      </c>
      <c r="I176" s="5">
        <v>2181746.7653578003</v>
      </c>
      <c r="J176" s="5">
        <v>1136707.598540982</v>
      </c>
      <c r="K176" s="5">
        <v>368367.59433193231</v>
      </c>
      <c r="L176" s="5">
        <v>772293.19606375683</v>
      </c>
      <c r="M176">
        <f t="shared" si="2"/>
        <v>11213</v>
      </c>
      <c r="N176" t="s">
        <v>181</v>
      </c>
    </row>
    <row r="177" spans="1:14">
      <c r="A177">
        <v>11214</v>
      </c>
      <c r="B177" t="s">
        <v>1082</v>
      </c>
      <c r="C177" s="5">
        <v>88075021.003439501</v>
      </c>
      <c r="D177" s="5">
        <v>13358671.084634103</v>
      </c>
      <c r="E177" s="5">
        <v>6382052.8082025256</v>
      </c>
      <c r="F177" s="5">
        <v>1685391.2402632732</v>
      </c>
      <c r="G177" s="5">
        <v>9213762.6284086984</v>
      </c>
      <c r="H177" s="5">
        <v>59776499.936066307</v>
      </c>
      <c r="I177" s="5">
        <v>10402295.557858894</v>
      </c>
      <c r="J177" s="5">
        <v>1499051.4468362259</v>
      </c>
      <c r="K177" s="5">
        <v>500364.03583225689</v>
      </c>
      <c r="L177" s="5">
        <v>920011.20845817705</v>
      </c>
      <c r="M177">
        <f t="shared" si="2"/>
        <v>11214</v>
      </c>
      <c r="N177" t="s">
        <v>182</v>
      </c>
    </row>
    <row r="178" spans="1:14">
      <c r="A178">
        <v>11215</v>
      </c>
      <c r="B178" t="s">
        <v>1083</v>
      </c>
      <c r="C178" s="5">
        <v>60936744.465684474</v>
      </c>
      <c r="D178" s="5">
        <v>9457005.5180913415</v>
      </c>
      <c r="E178" s="5">
        <v>2574201.4927542028</v>
      </c>
      <c r="F178" s="5">
        <v>1195588.9032621605</v>
      </c>
      <c r="G178" s="5">
        <v>3879288.0477340519</v>
      </c>
      <c r="H178" s="5">
        <v>28229106.606450126</v>
      </c>
      <c r="I178" s="5">
        <v>3234561.832725917</v>
      </c>
      <c r="J178" s="5">
        <v>1003116.5280945458</v>
      </c>
      <c r="K178" s="5">
        <v>144248.61790833256</v>
      </c>
      <c r="L178" s="5">
        <v>1453055.6672948482</v>
      </c>
      <c r="M178">
        <f t="shared" si="2"/>
        <v>11215</v>
      </c>
      <c r="N178" t="s">
        <v>183</v>
      </c>
    </row>
    <row r="179" spans="1:14">
      <c r="A179">
        <v>11216</v>
      </c>
      <c r="B179" t="s">
        <v>1084</v>
      </c>
      <c r="C179" s="5">
        <v>59448096.855591342</v>
      </c>
      <c r="D179" s="5">
        <v>4868243.6201052982</v>
      </c>
      <c r="E179" s="5">
        <v>1305464.0494957338</v>
      </c>
      <c r="F179" s="5">
        <v>676159.63188133133</v>
      </c>
      <c r="G179" s="5">
        <v>2816516.5024093818</v>
      </c>
      <c r="H179" s="5">
        <v>27759649.940043624</v>
      </c>
      <c r="I179" s="5">
        <v>2243893.5447653225</v>
      </c>
      <c r="J179" s="5">
        <v>634554.54777477856</v>
      </c>
      <c r="K179" s="5">
        <v>252404.31777298567</v>
      </c>
      <c r="L179" s="5">
        <v>1033764.3201602141</v>
      </c>
      <c r="M179">
        <f t="shared" si="2"/>
        <v>11216</v>
      </c>
      <c r="N179" t="s">
        <v>184</v>
      </c>
    </row>
    <row r="180" spans="1:14">
      <c r="A180">
        <v>11217</v>
      </c>
      <c r="B180" t="s">
        <v>1085</v>
      </c>
      <c r="C180" s="5">
        <v>45986581.647158004</v>
      </c>
      <c r="D180" s="5">
        <v>11550772.221618384</v>
      </c>
      <c r="E180" s="5">
        <v>3156342.0622758153</v>
      </c>
      <c r="F180" s="5">
        <v>1332152.0448948569</v>
      </c>
      <c r="G180" s="5">
        <v>3395048.9646300054</v>
      </c>
      <c r="H180" s="5">
        <v>21607038.570305258</v>
      </c>
      <c r="I180" s="5">
        <v>2438601.9108429463</v>
      </c>
      <c r="J180" s="5">
        <v>937081.9846357099</v>
      </c>
      <c r="K180" s="5">
        <v>611447.99254118593</v>
      </c>
      <c r="L180" s="5">
        <v>453911.57109782996</v>
      </c>
      <c r="M180">
        <f t="shared" si="2"/>
        <v>11217</v>
      </c>
      <c r="N180" t="s">
        <v>185</v>
      </c>
    </row>
    <row r="181" spans="1:14">
      <c r="A181">
        <v>11218</v>
      </c>
      <c r="B181" t="s">
        <v>1086</v>
      </c>
      <c r="C181" s="5">
        <v>84248452.985923141</v>
      </c>
      <c r="D181" s="5">
        <v>11583253.342926621</v>
      </c>
      <c r="E181" s="5">
        <v>5401616.1687166989</v>
      </c>
      <c r="F181" s="5">
        <v>1794998.0575813202</v>
      </c>
      <c r="G181" s="5">
        <v>4082220.6495713969</v>
      </c>
      <c r="H181" s="5">
        <v>63109422.736377075</v>
      </c>
      <c r="I181" s="5">
        <v>5485789.2822284922</v>
      </c>
      <c r="J181" s="5">
        <v>1931510.9264744096</v>
      </c>
      <c r="K181" s="5">
        <v>770917.66604208061</v>
      </c>
      <c r="L181" s="5">
        <v>1211341.3641587929</v>
      </c>
      <c r="M181">
        <f t="shared" si="2"/>
        <v>11218</v>
      </c>
      <c r="N181" t="s">
        <v>186</v>
      </c>
    </row>
    <row r="182" spans="1:14">
      <c r="A182">
        <v>11219</v>
      </c>
      <c r="B182" t="s">
        <v>1087</v>
      </c>
      <c r="C182" s="5">
        <v>46668824.211527206</v>
      </c>
      <c r="D182" s="5">
        <v>5584945.1453087293</v>
      </c>
      <c r="E182" s="5">
        <v>2891125.0846407083</v>
      </c>
      <c r="F182" s="5">
        <v>797213.06735723082</v>
      </c>
      <c r="G182" s="5">
        <v>2503724.841716141</v>
      </c>
      <c r="H182" s="5">
        <v>17738273.936156698</v>
      </c>
      <c r="I182" s="5">
        <v>2517136.7830533548</v>
      </c>
      <c r="J182" s="5">
        <v>689561.46098307276</v>
      </c>
      <c r="K182" s="5">
        <v>402327.92458255845</v>
      </c>
      <c r="L182" s="5">
        <v>1086991.7446743106</v>
      </c>
      <c r="M182">
        <f t="shared" si="2"/>
        <v>11219</v>
      </c>
      <c r="N182" t="s">
        <v>187</v>
      </c>
    </row>
    <row r="183" spans="1:14">
      <c r="A183">
        <v>11220</v>
      </c>
      <c r="B183" t="s">
        <v>1088</v>
      </c>
      <c r="C183" s="5">
        <v>47833005.111553006</v>
      </c>
      <c r="D183" s="5">
        <v>2000014.8974524445</v>
      </c>
      <c r="E183" s="5">
        <v>1082762.8058082443</v>
      </c>
      <c r="F183" s="5">
        <v>223281.5661653578</v>
      </c>
      <c r="G183" s="5">
        <v>1821795.8217350778</v>
      </c>
      <c r="H183" s="5">
        <v>15147100.964656724</v>
      </c>
      <c r="I183" s="5">
        <v>386007.28802992048</v>
      </c>
      <c r="J183" s="5">
        <v>315980.46391403431</v>
      </c>
      <c r="K183" s="5">
        <v>16042.031140563491</v>
      </c>
      <c r="L183" s="5">
        <v>489909.00954462611</v>
      </c>
      <c r="M183">
        <f t="shared" si="2"/>
        <v>11220</v>
      </c>
      <c r="N183" t="s">
        <v>188</v>
      </c>
    </row>
    <row r="184" spans="1:14">
      <c r="A184">
        <v>40749</v>
      </c>
      <c r="B184" t="s">
        <v>1089</v>
      </c>
      <c r="C184" s="5">
        <v>26276168.477547932</v>
      </c>
      <c r="D184" s="5">
        <v>1208133.6165150062</v>
      </c>
      <c r="E184" s="5">
        <v>597324.14808151638</v>
      </c>
      <c r="F184" s="5">
        <v>69295.463470797782</v>
      </c>
      <c r="G184" s="5">
        <v>1141959.2543847456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>
        <f t="shared" si="2"/>
        <v>40749</v>
      </c>
      <c r="N184" t="s">
        <v>189</v>
      </c>
    </row>
    <row r="185" spans="1:14">
      <c r="A185">
        <v>10726</v>
      </c>
      <c r="B185" t="s">
        <v>1090</v>
      </c>
      <c r="C185" s="5">
        <v>166142595.05835751</v>
      </c>
      <c r="D185" s="5">
        <v>105762961.99001279</v>
      </c>
      <c r="E185" s="5">
        <v>25416629.273798287</v>
      </c>
      <c r="F185" s="5">
        <v>13275876.791378004</v>
      </c>
      <c r="G185" s="5">
        <v>25332004.723361045</v>
      </c>
      <c r="H185" s="5">
        <v>346759185.35726714</v>
      </c>
      <c r="I185" s="5">
        <v>59237378.279110171</v>
      </c>
      <c r="J185" s="5">
        <v>45116567.351354204</v>
      </c>
      <c r="K185" s="5">
        <v>8627202.6575424504</v>
      </c>
      <c r="L185" s="5">
        <v>39891757.357818589</v>
      </c>
      <c r="M185">
        <f t="shared" si="2"/>
        <v>10726</v>
      </c>
      <c r="N185" t="s">
        <v>190</v>
      </c>
    </row>
    <row r="186" spans="1:14">
      <c r="A186">
        <v>11258</v>
      </c>
      <c r="B186" t="s">
        <v>1091</v>
      </c>
      <c r="C186" s="5">
        <v>27199616.168191899</v>
      </c>
      <c r="D186" s="5">
        <v>3512915.4755532863</v>
      </c>
      <c r="E186" s="5">
        <v>1169429.9258418607</v>
      </c>
      <c r="F186" s="5">
        <v>374241.98934779986</v>
      </c>
      <c r="G186" s="5">
        <v>2927895.6759964419</v>
      </c>
      <c r="H186" s="5">
        <v>21782888.569373496</v>
      </c>
      <c r="I186" s="5">
        <v>1874657.2445307674</v>
      </c>
      <c r="J186" s="5">
        <v>688946.59463165922</v>
      </c>
      <c r="K186" s="5">
        <v>234938.74651633939</v>
      </c>
      <c r="L186" s="5">
        <v>1594545.4600164504</v>
      </c>
      <c r="M186">
        <f t="shared" si="2"/>
        <v>11258</v>
      </c>
      <c r="N186" t="s">
        <v>191</v>
      </c>
    </row>
    <row r="187" spans="1:14">
      <c r="A187">
        <v>11259</v>
      </c>
      <c r="B187" t="s">
        <v>1092</v>
      </c>
      <c r="C187" s="5">
        <v>39989347.538952522</v>
      </c>
      <c r="D187" s="5">
        <v>4386714.5092361271</v>
      </c>
      <c r="E187" s="5">
        <v>1605114.2756095396</v>
      </c>
      <c r="F187" s="5">
        <v>692645.3191012207</v>
      </c>
      <c r="G187" s="5">
        <v>2567888.6329428004</v>
      </c>
      <c r="H187" s="5">
        <v>15650854.752318168</v>
      </c>
      <c r="I187" s="5">
        <v>1129039.4091003702</v>
      </c>
      <c r="J187" s="5">
        <v>383317.19729793991</v>
      </c>
      <c r="K187" s="5">
        <v>135446.07690282879</v>
      </c>
      <c r="L187" s="5">
        <v>1034097.348538494</v>
      </c>
      <c r="M187">
        <f t="shared" si="2"/>
        <v>11259</v>
      </c>
      <c r="N187" t="s">
        <v>192</v>
      </c>
    </row>
    <row r="188" spans="1:14">
      <c r="A188">
        <v>11260</v>
      </c>
      <c r="B188" t="s">
        <v>1093</v>
      </c>
      <c r="C188" s="5">
        <v>55422523.17402193</v>
      </c>
      <c r="D188" s="5">
        <v>26348899.822210193</v>
      </c>
      <c r="E188" s="5">
        <v>3432762.2217732226</v>
      </c>
      <c r="F188" s="5">
        <v>3164974.9093408142</v>
      </c>
      <c r="G188" s="5">
        <v>5934929.9261367088</v>
      </c>
      <c r="H188" s="5">
        <v>57492185.229251646</v>
      </c>
      <c r="I188" s="5">
        <v>9698962.0632450748</v>
      </c>
      <c r="J188" s="5">
        <v>1495103.225703829</v>
      </c>
      <c r="K188" s="5">
        <v>1215155.293257751</v>
      </c>
      <c r="L188" s="5">
        <v>7361504.9350588471</v>
      </c>
      <c r="M188">
        <f t="shared" si="2"/>
        <v>11260</v>
      </c>
      <c r="N188" t="s">
        <v>193</v>
      </c>
    </row>
    <row r="189" spans="1:14">
      <c r="A189">
        <v>11261</v>
      </c>
      <c r="B189" t="s">
        <v>1094</v>
      </c>
      <c r="C189" s="5">
        <v>52422233.184748091</v>
      </c>
      <c r="D189" s="5">
        <v>9666802.3533584103</v>
      </c>
      <c r="E189" s="5">
        <v>2077590.830474416</v>
      </c>
      <c r="F189" s="5">
        <v>1034500.5078412449</v>
      </c>
      <c r="G189" s="5">
        <v>3389075.1324617579</v>
      </c>
      <c r="H189" s="5">
        <v>18028989.820992388</v>
      </c>
      <c r="I189" s="5">
        <v>1181952.9061760604</v>
      </c>
      <c r="J189" s="5">
        <v>653039.48682832264</v>
      </c>
      <c r="K189" s="5">
        <v>117753.93569681972</v>
      </c>
      <c r="L189" s="5">
        <v>1483203.4714224825</v>
      </c>
      <c r="M189">
        <f t="shared" si="2"/>
        <v>11261</v>
      </c>
      <c r="N189" t="s">
        <v>194</v>
      </c>
    </row>
    <row r="190" spans="1:14">
      <c r="A190">
        <v>11262</v>
      </c>
      <c r="B190" t="s">
        <v>1095</v>
      </c>
      <c r="C190" s="5">
        <v>40435841.540386632</v>
      </c>
      <c r="D190" s="5">
        <v>8475799.4747030158</v>
      </c>
      <c r="E190" s="5">
        <v>1952431.1843933987</v>
      </c>
      <c r="F190" s="5">
        <v>935576.27680700005</v>
      </c>
      <c r="G190" s="5">
        <v>3149583.5633160807</v>
      </c>
      <c r="H190" s="5">
        <v>16525612.801761093</v>
      </c>
      <c r="I190" s="5">
        <v>1769704.0250373981</v>
      </c>
      <c r="J190" s="5">
        <v>557513.70667166158</v>
      </c>
      <c r="K190" s="5">
        <v>249828.50739267384</v>
      </c>
      <c r="L190" s="5">
        <v>1317223.2195310388</v>
      </c>
      <c r="M190">
        <f t="shared" si="2"/>
        <v>11262</v>
      </c>
      <c r="N190" t="s">
        <v>195</v>
      </c>
    </row>
    <row r="191" spans="1:14">
      <c r="A191">
        <v>11263</v>
      </c>
      <c r="B191" t="s">
        <v>1096</v>
      </c>
      <c r="C191" s="5">
        <v>34083087.80247879</v>
      </c>
      <c r="D191" s="5">
        <v>7524598.3552572094</v>
      </c>
      <c r="E191" s="5">
        <v>1683886.7094866112</v>
      </c>
      <c r="F191" s="5">
        <v>969722.53419557482</v>
      </c>
      <c r="G191" s="5">
        <v>4949699.9110341026</v>
      </c>
      <c r="H191" s="5">
        <v>16662349.930967882</v>
      </c>
      <c r="I191" s="5">
        <v>1807741.5005457709</v>
      </c>
      <c r="J191" s="5">
        <v>447811.94272511639</v>
      </c>
      <c r="K191" s="5">
        <v>153568.51022828781</v>
      </c>
      <c r="L191" s="5">
        <v>748180.39308068505</v>
      </c>
      <c r="M191">
        <f t="shared" si="2"/>
        <v>11263</v>
      </c>
      <c r="N191" t="s">
        <v>196</v>
      </c>
    </row>
    <row r="192" spans="1:14">
      <c r="A192">
        <v>11456</v>
      </c>
      <c r="B192" t="s">
        <v>1097</v>
      </c>
      <c r="C192" s="5">
        <v>67404269.885827914</v>
      </c>
      <c r="D192" s="5">
        <v>22371030.00109065</v>
      </c>
      <c r="E192" s="5">
        <v>4480533.7213284988</v>
      </c>
      <c r="F192" s="5">
        <v>4296420.8996841656</v>
      </c>
      <c r="G192" s="5">
        <v>8416229.6349616945</v>
      </c>
      <c r="H192" s="5">
        <v>54598224.177395366</v>
      </c>
      <c r="I192" s="5">
        <v>12722114.393726667</v>
      </c>
      <c r="J192" s="5">
        <v>2684156.309545089</v>
      </c>
      <c r="K192" s="5">
        <v>2091163.5792205434</v>
      </c>
      <c r="L192" s="5">
        <v>13316338.617219387</v>
      </c>
      <c r="M192">
        <f t="shared" si="2"/>
        <v>11456</v>
      </c>
      <c r="N192" t="s">
        <v>197</v>
      </c>
    </row>
    <row r="193" spans="1:14">
      <c r="A193">
        <v>11631</v>
      </c>
      <c r="B193" t="s">
        <v>1098</v>
      </c>
      <c r="C193" s="5">
        <v>35182103.762093425</v>
      </c>
      <c r="D193" s="5">
        <v>3201812.393757707</v>
      </c>
      <c r="E193" s="5">
        <v>1899105.670469037</v>
      </c>
      <c r="F193" s="5">
        <v>338604.97941344074</v>
      </c>
      <c r="G193" s="5">
        <v>2991649.4780950299</v>
      </c>
      <c r="H193" s="5">
        <v>16936278.283481851</v>
      </c>
      <c r="I193" s="5">
        <v>863984.65494929452</v>
      </c>
      <c r="J193" s="5">
        <v>562627.52457213332</v>
      </c>
      <c r="K193" s="5">
        <v>147085.78873345826</v>
      </c>
      <c r="L193" s="5">
        <v>1261976.2044346202</v>
      </c>
      <c r="M193">
        <f t="shared" si="2"/>
        <v>11631</v>
      </c>
      <c r="N193" t="s">
        <v>198</v>
      </c>
    </row>
    <row r="194" spans="1:14">
      <c r="A194">
        <v>27978</v>
      </c>
      <c r="B194" t="s">
        <v>1099</v>
      </c>
      <c r="C194" s="5">
        <v>23525647.952493712</v>
      </c>
      <c r="D194" s="5">
        <v>2292961.2051365539</v>
      </c>
      <c r="E194" s="5">
        <v>974042.56733529491</v>
      </c>
      <c r="F194" s="5">
        <v>424027.32561248809</v>
      </c>
      <c r="G194" s="5">
        <v>1620568.0694219493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>
        <f t="shared" si="2"/>
        <v>27978</v>
      </c>
      <c r="N194" t="s">
        <v>199</v>
      </c>
    </row>
    <row r="195" spans="1:14">
      <c r="A195">
        <v>27979</v>
      </c>
      <c r="B195" t="s">
        <v>1100</v>
      </c>
      <c r="C195" s="5">
        <v>20552634.477695849</v>
      </c>
      <c r="D195" s="5">
        <v>1322002.326603804</v>
      </c>
      <c r="E195" s="5">
        <v>612775.63542634819</v>
      </c>
      <c r="F195" s="5">
        <v>178508.97830701759</v>
      </c>
      <c r="G195" s="5">
        <v>1735973.7619669819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>
        <f t="shared" si="2"/>
        <v>27979</v>
      </c>
      <c r="N195" t="s">
        <v>200</v>
      </c>
    </row>
    <row r="196" spans="1:14">
      <c r="A196">
        <v>27980</v>
      </c>
      <c r="B196" t="s">
        <v>1101</v>
      </c>
      <c r="C196" s="5">
        <v>18871301.520323776</v>
      </c>
      <c r="D196" s="5">
        <v>1988059.6482446755</v>
      </c>
      <c r="E196" s="5">
        <v>956196.43341320043</v>
      </c>
      <c r="F196" s="5">
        <v>388951.18027766293</v>
      </c>
      <c r="G196" s="5">
        <v>1413696.9377406861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>
        <f t="shared" ref="M196:M259" si="3">INT(N196)</f>
        <v>27980</v>
      </c>
      <c r="N196" t="s">
        <v>201</v>
      </c>
    </row>
    <row r="197" spans="1:14">
      <c r="A197">
        <v>10720</v>
      </c>
      <c r="B197" t="s">
        <v>1102</v>
      </c>
      <c r="C197" s="5">
        <v>87162449.801844627</v>
      </c>
      <c r="D197" s="5">
        <v>66311496.102238424</v>
      </c>
      <c r="E197" s="5">
        <v>11006462.101870662</v>
      </c>
      <c r="F197" s="5">
        <v>7602617.0264118118</v>
      </c>
      <c r="G197" s="5">
        <v>10928003.266784152</v>
      </c>
      <c r="H197" s="5">
        <v>242588284.02009916</v>
      </c>
      <c r="I197" s="5">
        <v>46193382.929121055</v>
      </c>
      <c r="J197" s="5">
        <v>16151493.215700721</v>
      </c>
      <c r="K197" s="5">
        <v>5335421.636579901</v>
      </c>
      <c r="L197" s="5">
        <v>46647913.769349471</v>
      </c>
      <c r="M197">
        <f t="shared" si="3"/>
        <v>10720</v>
      </c>
      <c r="N197" t="s">
        <v>202</v>
      </c>
    </row>
    <row r="198" spans="1:14">
      <c r="A198">
        <v>11221</v>
      </c>
      <c r="B198" t="s">
        <v>1103</v>
      </c>
      <c r="C198" s="5">
        <v>34234470.882064559</v>
      </c>
      <c r="D198" s="5">
        <v>35722677.862975791</v>
      </c>
      <c r="E198" s="5">
        <v>2300025.0260924571</v>
      </c>
      <c r="F198" s="5">
        <v>4592548.5627119327</v>
      </c>
      <c r="G198" s="5">
        <v>16501764.365803812</v>
      </c>
      <c r="H198" s="5">
        <v>27976629.207335651</v>
      </c>
      <c r="I198" s="5">
        <v>7756856.8494550781</v>
      </c>
      <c r="J198" s="5">
        <v>1369397.3386663666</v>
      </c>
      <c r="K198" s="5">
        <v>1081349.9932346863</v>
      </c>
      <c r="L198" s="5">
        <v>1392815.4116596533</v>
      </c>
      <c r="M198">
        <f t="shared" si="3"/>
        <v>11221</v>
      </c>
      <c r="N198" t="s">
        <v>203</v>
      </c>
    </row>
    <row r="199" spans="1:14">
      <c r="A199">
        <v>11222</v>
      </c>
      <c r="B199" t="s">
        <v>1104</v>
      </c>
      <c r="C199" s="5">
        <v>35306205.721730687</v>
      </c>
      <c r="D199" s="5">
        <v>8847604.3289421182</v>
      </c>
      <c r="E199" s="5">
        <v>1012410.8050014989</v>
      </c>
      <c r="F199" s="5">
        <v>995458.25656819425</v>
      </c>
      <c r="G199" s="5">
        <v>3727015.9871882503</v>
      </c>
      <c r="H199" s="5">
        <v>19857587.07588749</v>
      </c>
      <c r="I199" s="5">
        <v>2212062.3967408352</v>
      </c>
      <c r="J199" s="5">
        <v>558826.41635546414</v>
      </c>
      <c r="K199" s="5">
        <v>157562.15011241971</v>
      </c>
      <c r="L199" s="5">
        <v>1516924.0314730203</v>
      </c>
      <c r="M199">
        <f t="shared" si="3"/>
        <v>11222</v>
      </c>
      <c r="N199" t="s">
        <v>204</v>
      </c>
    </row>
    <row r="200" spans="1:14">
      <c r="A200">
        <v>11223</v>
      </c>
      <c r="B200" t="s">
        <v>1105</v>
      </c>
      <c r="C200" s="5">
        <v>53655609.148127019</v>
      </c>
      <c r="D200" s="5">
        <v>28506513.990950707</v>
      </c>
      <c r="E200" s="5">
        <v>3030341.9699208033</v>
      </c>
      <c r="F200" s="5">
        <v>2710831.9885780909</v>
      </c>
      <c r="G200" s="5">
        <v>9180298.4316922482</v>
      </c>
      <c r="H200" s="5">
        <v>32561004.985493708</v>
      </c>
      <c r="I200" s="5">
        <v>7112306.6566693904</v>
      </c>
      <c r="J200" s="5">
        <v>1654427.0512748589</v>
      </c>
      <c r="K200" s="5">
        <v>454986.32429169974</v>
      </c>
      <c r="L200" s="5">
        <v>1799616.3630014497</v>
      </c>
      <c r="M200">
        <f t="shared" si="3"/>
        <v>11223</v>
      </c>
      <c r="N200" t="s">
        <v>205</v>
      </c>
    </row>
    <row r="201" spans="1:14">
      <c r="A201">
        <v>11224</v>
      </c>
      <c r="B201" t="s">
        <v>1106</v>
      </c>
      <c r="C201" s="5">
        <v>16044983.242106959</v>
      </c>
      <c r="D201" s="5">
        <v>8482585.5351813734</v>
      </c>
      <c r="E201" s="5">
        <v>919771.66409613355</v>
      </c>
      <c r="F201" s="5">
        <v>652789.75863239437</v>
      </c>
      <c r="G201" s="5">
        <v>1001110.9161241365</v>
      </c>
      <c r="H201" s="5">
        <v>5223944.3629688481</v>
      </c>
      <c r="I201" s="5">
        <v>621792.34389338258</v>
      </c>
      <c r="J201" s="5">
        <v>123209.87328552637</v>
      </c>
      <c r="K201" s="5">
        <v>45328.477157135072</v>
      </c>
      <c r="L201" s="5">
        <v>129901.25655410417</v>
      </c>
      <c r="M201">
        <f t="shared" si="3"/>
        <v>11224</v>
      </c>
      <c r="N201" t="s">
        <v>206</v>
      </c>
    </row>
    <row r="202" spans="1:14">
      <c r="A202">
        <v>11225</v>
      </c>
      <c r="B202" t="s">
        <v>1107</v>
      </c>
      <c r="C202" s="5">
        <v>51934285.943711899</v>
      </c>
      <c r="D202" s="5">
        <v>7341369.4605037402</v>
      </c>
      <c r="E202" s="5">
        <v>1318754.8732570771</v>
      </c>
      <c r="F202" s="5">
        <v>1241833.207578639</v>
      </c>
      <c r="G202" s="5">
        <v>2794226.4968947903</v>
      </c>
      <c r="H202" s="5">
        <v>25795190.84113647</v>
      </c>
      <c r="I202" s="5">
        <v>1939488.9768968869</v>
      </c>
      <c r="J202" s="5">
        <v>546153.76446401642</v>
      </c>
      <c r="K202" s="5">
        <v>234762.94372852793</v>
      </c>
      <c r="L202" s="5">
        <v>2179534.8518279623</v>
      </c>
      <c r="M202">
        <f t="shared" si="3"/>
        <v>11225</v>
      </c>
      <c r="N202" t="s">
        <v>207</v>
      </c>
    </row>
    <row r="203" spans="1:14">
      <c r="A203">
        <v>11226</v>
      </c>
      <c r="B203" t="s">
        <v>1108</v>
      </c>
      <c r="C203" s="5">
        <v>51567590.798446879</v>
      </c>
      <c r="D203" s="5">
        <v>7065433.1369404541</v>
      </c>
      <c r="E203" s="5">
        <v>1948462.6085303912</v>
      </c>
      <c r="F203" s="5">
        <v>1150967.4208168786</v>
      </c>
      <c r="G203" s="5">
        <v>5102540.0294510089</v>
      </c>
      <c r="H203" s="5">
        <v>27815687.054693431</v>
      </c>
      <c r="I203" s="5">
        <v>2156629.5857434007</v>
      </c>
      <c r="J203" s="5">
        <v>847886.44618112687</v>
      </c>
      <c r="K203" s="5">
        <v>380851.63657818065</v>
      </c>
      <c r="L203" s="5">
        <v>2079144.242618236</v>
      </c>
      <c r="M203">
        <f t="shared" si="3"/>
        <v>11226</v>
      </c>
      <c r="N203" t="s">
        <v>208</v>
      </c>
    </row>
    <row r="204" spans="1:14">
      <c r="A204">
        <v>11227</v>
      </c>
      <c r="B204" t="s">
        <v>1109</v>
      </c>
      <c r="C204" s="5">
        <v>25137341.204752404</v>
      </c>
      <c r="D204" s="5">
        <v>2919645.5009312616</v>
      </c>
      <c r="E204" s="5">
        <v>715449.28604420542</v>
      </c>
      <c r="F204" s="5">
        <v>167656.19055770896</v>
      </c>
      <c r="G204" s="5">
        <v>2521839.8595179049</v>
      </c>
      <c r="H204" s="5">
        <v>18868716.601362027</v>
      </c>
      <c r="I204" s="5">
        <v>2350781.4649201846</v>
      </c>
      <c r="J204" s="5">
        <v>294396.47534178582</v>
      </c>
      <c r="K204" s="5">
        <v>62165.979740979856</v>
      </c>
      <c r="L204" s="5">
        <v>684103.17683154473</v>
      </c>
      <c r="M204">
        <f t="shared" si="3"/>
        <v>11227</v>
      </c>
      <c r="N204" t="s">
        <v>209</v>
      </c>
    </row>
    <row r="205" spans="1:14">
      <c r="A205">
        <v>10698</v>
      </c>
      <c r="B205" t="s">
        <v>1110</v>
      </c>
      <c r="C205" s="5">
        <v>100079612.07628709</v>
      </c>
      <c r="D205" s="5">
        <v>56442444.351587251</v>
      </c>
      <c r="E205" s="5">
        <v>28666936.387881007</v>
      </c>
      <c r="F205" s="5">
        <v>7000208.0712385196</v>
      </c>
      <c r="G205" s="5">
        <v>40551960.681783915</v>
      </c>
      <c r="H205" s="5">
        <v>247639979.88479969</v>
      </c>
      <c r="I205" s="5">
        <v>41353557.463747978</v>
      </c>
      <c r="J205" s="5">
        <v>38433320.52411034</v>
      </c>
      <c r="K205" s="5">
        <v>4571016.0931827202</v>
      </c>
      <c r="L205" s="5">
        <v>13854709.365381567</v>
      </c>
      <c r="M205">
        <f t="shared" si="3"/>
        <v>10698</v>
      </c>
      <c r="N205" t="s">
        <v>210</v>
      </c>
    </row>
    <row r="206" spans="1:14">
      <c r="A206">
        <v>10863</v>
      </c>
      <c r="B206" t="s">
        <v>1111</v>
      </c>
      <c r="C206" s="5">
        <v>19632111.786270436</v>
      </c>
      <c r="D206" s="5">
        <v>25251283.347288903</v>
      </c>
      <c r="E206" s="5">
        <v>1424759.345707203</v>
      </c>
      <c r="F206" s="5">
        <v>2264596.4184072251</v>
      </c>
      <c r="G206" s="5">
        <v>3936930.4826839683</v>
      </c>
      <c r="H206" s="5">
        <v>5040854.5838669278</v>
      </c>
      <c r="I206" s="5">
        <v>1109839.9696710536</v>
      </c>
      <c r="J206" s="5">
        <v>200896.63974183553</v>
      </c>
      <c r="K206" s="5">
        <v>20419.001425174505</v>
      </c>
      <c r="L206" s="5">
        <v>112310.86493728457</v>
      </c>
      <c r="M206">
        <f t="shared" si="3"/>
        <v>10863</v>
      </c>
      <c r="N206" t="s">
        <v>211</v>
      </c>
    </row>
    <row r="207" spans="1:14">
      <c r="A207">
        <v>10864</v>
      </c>
      <c r="B207" t="s">
        <v>1112</v>
      </c>
      <c r="C207" s="5">
        <v>51771054.249910273</v>
      </c>
      <c r="D207" s="5">
        <v>15447462.925663354</v>
      </c>
      <c r="E207" s="5">
        <v>5542530.8621062301</v>
      </c>
      <c r="F207" s="5">
        <v>2143722.6701227711</v>
      </c>
      <c r="G207" s="5">
        <v>7829721.9399063522</v>
      </c>
      <c r="H207" s="5">
        <v>30649348.09601019</v>
      </c>
      <c r="I207" s="5">
        <v>4195640.159191981</v>
      </c>
      <c r="J207" s="5">
        <v>1533600.8315820186</v>
      </c>
      <c r="K207" s="5">
        <v>433792.93127496622</v>
      </c>
      <c r="L207" s="5">
        <v>3951827.004231838</v>
      </c>
      <c r="M207">
        <f t="shared" si="3"/>
        <v>10864</v>
      </c>
      <c r="N207" t="s">
        <v>212</v>
      </c>
    </row>
    <row r="208" spans="1:14">
      <c r="A208">
        <v>10865</v>
      </c>
      <c r="B208" t="s">
        <v>1113</v>
      </c>
      <c r="C208" s="5">
        <v>43404178.76584667</v>
      </c>
      <c r="D208" s="5">
        <v>11096286.105609883</v>
      </c>
      <c r="E208" s="5">
        <v>3525629.0160777718</v>
      </c>
      <c r="F208" s="5">
        <v>1038879.6315444926</v>
      </c>
      <c r="G208" s="5">
        <v>8829382.5422572847</v>
      </c>
      <c r="H208" s="5">
        <v>19372272.790335942</v>
      </c>
      <c r="I208" s="5">
        <v>1081885.9824313479</v>
      </c>
      <c r="J208" s="5">
        <v>1137709.4777951364</v>
      </c>
      <c r="K208" s="5">
        <v>122758.35929224206</v>
      </c>
      <c r="L208" s="5">
        <v>450999.05880924547</v>
      </c>
      <c r="M208">
        <f t="shared" si="3"/>
        <v>10865</v>
      </c>
      <c r="N208" t="s">
        <v>213</v>
      </c>
    </row>
    <row r="209" spans="1:14">
      <c r="A209">
        <v>10686</v>
      </c>
      <c r="B209" t="s">
        <v>1114</v>
      </c>
      <c r="C209" s="5">
        <v>326523464.58715242</v>
      </c>
      <c r="D209" s="5">
        <v>239769445.29817164</v>
      </c>
      <c r="E209" s="5">
        <v>67787601.472474694</v>
      </c>
      <c r="F209" s="5">
        <v>24346701.690214768</v>
      </c>
      <c r="G209" s="5">
        <v>75707713.512252569</v>
      </c>
      <c r="H209" s="5">
        <v>506099414.84769928</v>
      </c>
      <c r="I209" s="5">
        <v>76928820.978947431</v>
      </c>
      <c r="J209" s="5">
        <v>93575867.277201653</v>
      </c>
      <c r="K209" s="5">
        <v>16082008.245473064</v>
      </c>
      <c r="L209" s="5">
        <v>129828467.2404124</v>
      </c>
      <c r="M209">
        <f t="shared" si="3"/>
        <v>10686</v>
      </c>
      <c r="N209" t="s">
        <v>214</v>
      </c>
    </row>
    <row r="210" spans="1:14">
      <c r="A210">
        <v>10756</v>
      </c>
      <c r="B210" t="s">
        <v>1115</v>
      </c>
      <c r="C210" s="5">
        <v>70697384.837736741</v>
      </c>
      <c r="D210" s="5">
        <v>22987071.827743236</v>
      </c>
      <c r="E210" s="5">
        <v>1669046.6536081219</v>
      </c>
      <c r="F210" s="5">
        <v>1463479.2802532215</v>
      </c>
      <c r="G210" s="5">
        <v>35575920.015131809</v>
      </c>
      <c r="H210" s="5">
        <v>28408590.150294412</v>
      </c>
      <c r="I210" s="5">
        <v>6303002.36002002</v>
      </c>
      <c r="J210" s="5">
        <v>140027.54495933675</v>
      </c>
      <c r="K210" s="5">
        <v>2346423.0684221047</v>
      </c>
      <c r="L210" s="5">
        <v>1949393.2218309571</v>
      </c>
      <c r="M210">
        <f t="shared" si="3"/>
        <v>10756</v>
      </c>
      <c r="N210" t="s">
        <v>215</v>
      </c>
    </row>
    <row r="211" spans="1:14">
      <c r="A211">
        <v>10757</v>
      </c>
      <c r="B211" t="s">
        <v>1116</v>
      </c>
      <c r="C211" s="5">
        <v>78683387.144660965</v>
      </c>
      <c r="D211" s="5">
        <v>14344124.254568951</v>
      </c>
      <c r="E211" s="5">
        <v>2652572.7317348123</v>
      </c>
      <c r="F211" s="5">
        <v>1085442.6647872482</v>
      </c>
      <c r="G211" s="5">
        <v>38729276.797561929</v>
      </c>
      <c r="H211" s="5">
        <v>64778999.262574404</v>
      </c>
      <c r="I211" s="5">
        <v>2652195.2984179836</v>
      </c>
      <c r="J211" s="5">
        <v>818361.62439943326</v>
      </c>
      <c r="K211" s="5">
        <v>144207.13588864851</v>
      </c>
      <c r="L211" s="5">
        <v>8105863.445405568</v>
      </c>
      <c r="M211">
        <f t="shared" si="3"/>
        <v>10757</v>
      </c>
      <c r="N211" t="s">
        <v>216</v>
      </c>
    </row>
    <row r="212" spans="1:14">
      <c r="A212">
        <v>10758</v>
      </c>
      <c r="B212" t="s">
        <v>1117</v>
      </c>
      <c r="C212" s="5">
        <v>98435100.485410556</v>
      </c>
      <c r="D212" s="5">
        <v>10934432.197758855</v>
      </c>
      <c r="E212" s="5">
        <v>2474493.1658518547</v>
      </c>
      <c r="F212" s="5">
        <v>985820.48314419994</v>
      </c>
      <c r="G212" s="5">
        <v>17863941.909798659</v>
      </c>
      <c r="H212" s="5">
        <v>55659105.714090332</v>
      </c>
      <c r="I212" s="5">
        <v>2860189.6136903623</v>
      </c>
      <c r="J212" s="5">
        <v>307897.00020681531</v>
      </c>
      <c r="K212" s="5">
        <v>455853.53041275009</v>
      </c>
      <c r="L212" s="5">
        <v>7499553.6596356109</v>
      </c>
      <c r="M212">
        <f t="shared" si="3"/>
        <v>10758</v>
      </c>
      <c r="N212" t="s">
        <v>217</v>
      </c>
    </row>
    <row r="213" spans="1:14">
      <c r="A213">
        <v>10759</v>
      </c>
      <c r="B213" t="s">
        <v>1118</v>
      </c>
      <c r="C213" s="5">
        <v>50493987.845655277</v>
      </c>
      <c r="D213" s="5">
        <v>8859684.6037747655</v>
      </c>
      <c r="E213" s="5">
        <v>6579120.7417968092</v>
      </c>
      <c r="F213" s="5">
        <v>1596216.2907028408</v>
      </c>
      <c r="G213" s="5">
        <v>14769193.963216258</v>
      </c>
      <c r="H213" s="5">
        <v>30230752.988275018</v>
      </c>
      <c r="I213" s="5">
        <v>2981735.5358407418</v>
      </c>
      <c r="J213" s="5">
        <v>1375177.6942607614</v>
      </c>
      <c r="K213" s="5">
        <v>578800.01449437719</v>
      </c>
      <c r="L213" s="5">
        <v>6983936.1819831589</v>
      </c>
      <c r="M213">
        <f t="shared" si="3"/>
        <v>10759</v>
      </c>
      <c r="N213" t="s">
        <v>218</v>
      </c>
    </row>
    <row r="214" spans="1:14">
      <c r="A214">
        <v>10760</v>
      </c>
      <c r="B214" t="s">
        <v>1119</v>
      </c>
      <c r="C214" s="5">
        <v>70335809.897402212</v>
      </c>
      <c r="D214" s="5">
        <v>37293025.120015495</v>
      </c>
      <c r="E214" s="5">
        <v>2480580.0129932095</v>
      </c>
      <c r="F214" s="5">
        <v>3220835.7831407869</v>
      </c>
      <c r="G214" s="5">
        <v>25466192.782813307</v>
      </c>
      <c r="H214" s="5">
        <v>56159600.251772478</v>
      </c>
      <c r="I214" s="5">
        <v>759895.31078725017</v>
      </c>
      <c r="J214" s="5">
        <v>79225.038418984055</v>
      </c>
      <c r="K214" s="5">
        <v>42070.207924920644</v>
      </c>
      <c r="L214" s="5">
        <v>12615351.734731391</v>
      </c>
      <c r="M214">
        <f t="shared" si="3"/>
        <v>10760</v>
      </c>
      <c r="N214" t="s">
        <v>219</v>
      </c>
    </row>
    <row r="215" spans="1:14">
      <c r="A215">
        <v>28875</v>
      </c>
      <c r="B215" t="s">
        <v>1120</v>
      </c>
      <c r="C215" s="5">
        <v>23690675.103355229</v>
      </c>
      <c r="D215" s="5">
        <v>2705371.2317160717</v>
      </c>
      <c r="E215" s="5">
        <v>842803.98135678074</v>
      </c>
      <c r="F215" s="5">
        <v>619662.6522495416</v>
      </c>
      <c r="G215" s="5">
        <v>5591543.4976942297</v>
      </c>
      <c r="H215" s="5">
        <v>10487173.259373996</v>
      </c>
      <c r="I215" s="5">
        <v>622909.42045008589</v>
      </c>
      <c r="J215" s="5">
        <v>192156.44167983124</v>
      </c>
      <c r="K215" s="5">
        <v>68374.080118597252</v>
      </c>
      <c r="L215" s="5">
        <v>571025.19200563384</v>
      </c>
      <c r="M215">
        <f t="shared" si="3"/>
        <v>28875</v>
      </c>
      <c r="N215" t="s">
        <v>220</v>
      </c>
    </row>
    <row r="216" spans="1:14">
      <c r="A216">
        <v>10687</v>
      </c>
      <c r="B216" t="s">
        <v>1121</v>
      </c>
      <c r="C216" s="5">
        <v>206496888.88486329</v>
      </c>
      <c r="D216" s="5">
        <v>37885573.127366811</v>
      </c>
      <c r="E216" s="5">
        <v>54568045.627343841</v>
      </c>
      <c r="F216" s="5">
        <v>4977879.9485528227</v>
      </c>
      <c r="G216" s="5">
        <v>24961981.548665278</v>
      </c>
      <c r="H216" s="5">
        <v>451082354.03012204</v>
      </c>
      <c r="I216" s="5">
        <v>19199295.145715564</v>
      </c>
      <c r="J216" s="5">
        <v>45100753.904489823</v>
      </c>
      <c r="K216" s="5">
        <v>2212090.6786031509</v>
      </c>
      <c r="L216" s="5">
        <v>77799421.534277469</v>
      </c>
      <c r="M216">
        <f t="shared" si="3"/>
        <v>10687</v>
      </c>
      <c r="N216" t="s">
        <v>221</v>
      </c>
    </row>
    <row r="217" spans="1:14">
      <c r="A217">
        <v>10761</v>
      </c>
      <c r="B217" t="s">
        <v>1122</v>
      </c>
      <c r="C217" s="5">
        <v>101743006.06460339</v>
      </c>
      <c r="D217" s="5">
        <v>3904022.2677824171</v>
      </c>
      <c r="E217" s="5">
        <v>512731.51480689232</v>
      </c>
      <c r="F217" s="5">
        <v>398389.28168558178</v>
      </c>
      <c r="G217" s="5">
        <v>6149136.0095791873</v>
      </c>
      <c r="H217" s="5">
        <v>26988813.438199736</v>
      </c>
      <c r="I217" s="5">
        <v>265877.42178912048</v>
      </c>
      <c r="J217" s="5">
        <v>25179.881366196132</v>
      </c>
      <c r="K217" s="5">
        <v>59105.133190769768</v>
      </c>
      <c r="L217" s="5">
        <v>1432387.3169967271</v>
      </c>
      <c r="M217">
        <f t="shared" si="3"/>
        <v>10761</v>
      </c>
      <c r="N217" t="s">
        <v>222</v>
      </c>
    </row>
    <row r="218" spans="1:14">
      <c r="A218">
        <v>10762</v>
      </c>
      <c r="B218" t="s">
        <v>1123</v>
      </c>
      <c r="C218" s="5">
        <v>102265404.70100161</v>
      </c>
      <c r="D218" s="5">
        <v>5363675.4204011522</v>
      </c>
      <c r="E218" s="5">
        <v>1483294.4182707435</v>
      </c>
      <c r="F218" s="5">
        <v>216815.07662701581</v>
      </c>
      <c r="G218" s="5">
        <v>15913445.124451321</v>
      </c>
      <c r="H218" s="5">
        <v>29674028.275733203</v>
      </c>
      <c r="I218" s="5">
        <v>477439.54415618128</v>
      </c>
      <c r="J218" s="5">
        <v>82490.376490836803</v>
      </c>
      <c r="K218" s="5">
        <v>107582.63454859953</v>
      </c>
      <c r="L218" s="5">
        <v>2332929.0583193623</v>
      </c>
      <c r="M218">
        <f t="shared" si="3"/>
        <v>10762</v>
      </c>
      <c r="N218" t="s">
        <v>223</v>
      </c>
    </row>
    <row r="219" spans="1:14">
      <c r="A219">
        <v>10763</v>
      </c>
      <c r="B219" t="s">
        <v>1124</v>
      </c>
      <c r="C219" s="5">
        <v>66122615.703835122</v>
      </c>
      <c r="D219" s="5">
        <v>4588121.704737193</v>
      </c>
      <c r="E219" s="5">
        <v>437345.02293607796</v>
      </c>
      <c r="F219" s="5">
        <v>346531.4794995893</v>
      </c>
      <c r="G219" s="5">
        <v>7409746.1198407467</v>
      </c>
      <c r="H219" s="5">
        <v>26953687.626959618</v>
      </c>
      <c r="I219" s="5">
        <v>292467.90220051812</v>
      </c>
      <c r="J219" s="5">
        <v>0</v>
      </c>
      <c r="K219" s="5">
        <v>0</v>
      </c>
      <c r="L219" s="5">
        <v>330281.37999111158</v>
      </c>
      <c r="M219">
        <f t="shared" si="3"/>
        <v>10763</v>
      </c>
      <c r="N219" t="s">
        <v>224</v>
      </c>
    </row>
    <row r="220" spans="1:14">
      <c r="A220">
        <v>10764</v>
      </c>
      <c r="B220" t="s">
        <v>1125</v>
      </c>
      <c r="C220" s="5">
        <v>50572868.873639733</v>
      </c>
      <c r="D220" s="5">
        <v>4021931.0839181161</v>
      </c>
      <c r="E220" s="5">
        <v>749854.07588436722</v>
      </c>
      <c r="F220" s="5">
        <v>580877.36564424541</v>
      </c>
      <c r="G220" s="5">
        <v>5994039.0726029593</v>
      </c>
      <c r="H220" s="5">
        <v>16717270.93161512</v>
      </c>
      <c r="I220" s="5">
        <v>245407.72670753198</v>
      </c>
      <c r="J220" s="5">
        <v>73410.478474909323</v>
      </c>
      <c r="K220" s="5">
        <v>14180.162027869263</v>
      </c>
      <c r="L220" s="5">
        <v>504181.16948513809</v>
      </c>
      <c r="M220">
        <f t="shared" si="3"/>
        <v>10764</v>
      </c>
      <c r="N220" t="s">
        <v>225</v>
      </c>
    </row>
    <row r="221" spans="1:14">
      <c r="A221">
        <v>10765</v>
      </c>
      <c r="B221" t="s">
        <v>1126</v>
      </c>
      <c r="C221" s="5">
        <v>43199830.418958351</v>
      </c>
      <c r="D221" s="5">
        <v>5247562.7704568049</v>
      </c>
      <c r="E221" s="5">
        <v>4730390.1373367291</v>
      </c>
      <c r="F221" s="5">
        <v>824252.84163277282</v>
      </c>
      <c r="G221" s="5">
        <v>8385670.272902891</v>
      </c>
      <c r="H221" s="5">
        <v>16692781.604089053</v>
      </c>
      <c r="I221" s="5">
        <v>957178.79041215614</v>
      </c>
      <c r="J221" s="5">
        <v>1057450.8421602184</v>
      </c>
      <c r="K221" s="5">
        <v>163867.12606087042</v>
      </c>
      <c r="L221" s="5">
        <v>108125.47599014139</v>
      </c>
      <c r="M221">
        <f t="shared" si="3"/>
        <v>10765</v>
      </c>
      <c r="N221" t="s">
        <v>226</v>
      </c>
    </row>
    <row r="222" spans="1:14">
      <c r="A222">
        <v>10766</v>
      </c>
      <c r="B222" t="s">
        <v>1127</v>
      </c>
      <c r="C222" s="5">
        <v>70070811.689176545</v>
      </c>
      <c r="D222" s="5">
        <v>6913148.0386499753</v>
      </c>
      <c r="E222" s="5">
        <v>655688.16133513197</v>
      </c>
      <c r="F222" s="5">
        <v>572294.08944072924</v>
      </c>
      <c r="G222" s="5">
        <v>14805685.18691482</v>
      </c>
      <c r="H222" s="5">
        <v>24898220.848303281</v>
      </c>
      <c r="I222" s="5">
        <v>159346.45028023436</v>
      </c>
      <c r="J222" s="5">
        <v>34954.957944327703</v>
      </c>
      <c r="K222" s="5">
        <v>0</v>
      </c>
      <c r="L222" s="5">
        <v>1297999.4979549497</v>
      </c>
      <c r="M222">
        <f t="shared" si="3"/>
        <v>10766</v>
      </c>
      <c r="N222" t="s">
        <v>227</v>
      </c>
    </row>
    <row r="223" spans="1:14">
      <c r="A223">
        <v>10767</v>
      </c>
      <c r="B223" t="s">
        <v>1128</v>
      </c>
      <c r="C223" s="5">
        <v>36437182.367649764</v>
      </c>
      <c r="D223" s="5">
        <v>1763781.3902036161</v>
      </c>
      <c r="E223" s="5">
        <v>559636.06338956219</v>
      </c>
      <c r="F223" s="5">
        <v>206127.10610243981</v>
      </c>
      <c r="G223" s="5">
        <v>3918378.8377160341</v>
      </c>
      <c r="H223" s="5">
        <v>16364564.603915269</v>
      </c>
      <c r="I223" s="5">
        <v>363205.29780252412</v>
      </c>
      <c r="J223" s="5">
        <v>27798.348938699131</v>
      </c>
      <c r="K223" s="5">
        <v>0</v>
      </c>
      <c r="L223" s="5">
        <v>791147.30428208807</v>
      </c>
      <c r="M223">
        <f t="shared" si="3"/>
        <v>10767</v>
      </c>
      <c r="N223" t="s">
        <v>228</v>
      </c>
    </row>
    <row r="224" spans="1:14">
      <c r="A224">
        <v>10660</v>
      </c>
      <c r="B224" t="s">
        <v>1129</v>
      </c>
      <c r="C224" s="5">
        <v>229024255.62699056</v>
      </c>
      <c r="D224" s="5">
        <v>125627077.72260031</v>
      </c>
      <c r="E224" s="5">
        <v>61453624.728980996</v>
      </c>
      <c r="F224" s="5">
        <v>12803359.387165796</v>
      </c>
      <c r="G224" s="5">
        <v>38673335.589230143</v>
      </c>
      <c r="H224" s="5">
        <v>464450990.85634226</v>
      </c>
      <c r="I224" s="5">
        <v>68242896.796729028</v>
      </c>
      <c r="J224" s="5">
        <v>83178006.403561994</v>
      </c>
      <c r="K224" s="5">
        <v>10968738.343457734</v>
      </c>
      <c r="L224" s="5">
        <v>99394766.264940813</v>
      </c>
      <c r="M224">
        <f t="shared" si="3"/>
        <v>10660</v>
      </c>
      <c r="N224" t="s">
        <v>229</v>
      </c>
    </row>
    <row r="225" spans="1:14">
      <c r="A225">
        <v>10688</v>
      </c>
      <c r="B225" t="s">
        <v>1130</v>
      </c>
      <c r="C225" s="5">
        <v>105861577.88591857</v>
      </c>
      <c r="D225" s="5">
        <v>28588400.038499188</v>
      </c>
      <c r="E225" s="5">
        <v>37687074.303759657</v>
      </c>
      <c r="F225" s="5">
        <v>4590998.0680373935</v>
      </c>
      <c r="G225" s="5">
        <v>14853682.543106912</v>
      </c>
      <c r="H225" s="5">
        <v>96359549.751336083</v>
      </c>
      <c r="I225" s="5">
        <v>21503324.123473879</v>
      </c>
      <c r="J225" s="5">
        <v>41421147.153300911</v>
      </c>
      <c r="K225" s="5">
        <v>2758139.3405868821</v>
      </c>
      <c r="L225" s="5">
        <v>32351654.491980467</v>
      </c>
      <c r="M225">
        <f t="shared" si="3"/>
        <v>10688</v>
      </c>
      <c r="N225" t="s">
        <v>230</v>
      </c>
    </row>
    <row r="226" spans="1:14">
      <c r="A226">
        <v>10768</v>
      </c>
      <c r="B226" t="s">
        <v>1131</v>
      </c>
      <c r="C226" s="5">
        <v>37857837.7720275</v>
      </c>
      <c r="D226" s="5">
        <v>6595356.1664415505</v>
      </c>
      <c r="E226" s="5">
        <v>5753615.048325384</v>
      </c>
      <c r="F226" s="5">
        <v>1194153.299921358</v>
      </c>
      <c r="G226" s="5">
        <v>6615236.191628187</v>
      </c>
      <c r="H226" s="5">
        <v>15932248.480266262</v>
      </c>
      <c r="I226" s="5">
        <v>1638884.8291246865</v>
      </c>
      <c r="J226" s="5">
        <v>958814.76129384176</v>
      </c>
      <c r="K226" s="5">
        <v>289427.21828249464</v>
      </c>
      <c r="L226" s="5">
        <v>1409967.5726887488</v>
      </c>
      <c r="M226">
        <f t="shared" si="3"/>
        <v>10768</v>
      </c>
      <c r="N226" t="s">
        <v>231</v>
      </c>
    </row>
    <row r="227" spans="1:14">
      <c r="A227">
        <v>10769</v>
      </c>
      <c r="B227" t="s">
        <v>1132</v>
      </c>
      <c r="C227" s="5">
        <v>34857577.731158167</v>
      </c>
      <c r="D227" s="5">
        <v>4458574.3319732891</v>
      </c>
      <c r="E227" s="5">
        <v>3992915.6949806358</v>
      </c>
      <c r="F227" s="5">
        <v>518967.20768382301</v>
      </c>
      <c r="G227" s="5">
        <v>4557441.2155988701</v>
      </c>
      <c r="H227" s="5">
        <v>10387252.247988064</v>
      </c>
      <c r="I227" s="5">
        <v>1491758.106563373</v>
      </c>
      <c r="J227" s="5">
        <v>729246.6199848901</v>
      </c>
      <c r="K227" s="5">
        <v>292847.32729967253</v>
      </c>
      <c r="L227" s="5">
        <v>994457.2467692215</v>
      </c>
      <c r="M227">
        <f t="shared" si="3"/>
        <v>10769</v>
      </c>
      <c r="N227" t="s">
        <v>232</v>
      </c>
    </row>
    <row r="228" spans="1:14">
      <c r="A228">
        <v>10770</v>
      </c>
      <c r="B228" t="s">
        <v>1133</v>
      </c>
      <c r="C228" s="5">
        <v>32391065.143032104</v>
      </c>
      <c r="D228" s="5">
        <v>5190820.3993534138</v>
      </c>
      <c r="E228" s="5">
        <v>4385991.6311416226</v>
      </c>
      <c r="F228" s="5">
        <v>1409119.6933038845</v>
      </c>
      <c r="G228" s="5">
        <v>4611044.541419548</v>
      </c>
      <c r="H228" s="5">
        <v>13468905.47641965</v>
      </c>
      <c r="I228" s="5">
        <v>1928554.298178101</v>
      </c>
      <c r="J228" s="5">
        <v>1223261.1474983636</v>
      </c>
      <c r="K228" s="5">
        <v>612829.20713292167</v>
      </c>
      <c r="L228" s="5">
        <v>1511125.3225203841</v>
      </c>
      <c r="M228">
        <f t="shared" si="3"/>
        <v>10770</v>
      </c>
      <c r="N228" t="s">
        <v>233</v>
      </c>
    </row>
    <row r="229" spans="1:14">
      <c r="A229">
        <v>10771</v>
      </c>
      <c r="B229" t="s">
        <v>1134</v>
      </c>
      <c r="C229" s="5">
        <v>31698170.602597732</v>
      </c>
      <c r="D229" s="5">
        <v>6102126.8030206366</v>
      </c>
      <c r="E229" s="5">
        <v>2050759.8469398292</v>
      </c>
      <c r="F229" s="5">
        <v>773626.16117958154</v>
      </c>
      <c r="G229" s="5">
        <v>3441175.47916251</v>
      </c>
      <c r="H229" s="5">
        <v>8651774.3313959017</v>
      </c>
      <c r="I229" s="5">
        <v>1060474.5170213683</v>
      </c>
      <c r="J229" s="5">
        <v>343776.19838277734</v>
      </c>
      <c r="K229" s="5">
        <v>235022.29688644595</v>
      </c>
      <c r="L229" s="5">
        <v>400052.47341322049</v>
      </c>
      <c r="M229">
        <f t="shared" si="3"/>
        <v>10771</v>
      </c>
      <c r="N229" t="s">
        <v>234</v>
      </c>
    </row>
    <row r="230" spans="1:14">
      <c r="A230">
        <v>10772</v>
      </c>
      <c r="B230" t="s">
        <v>1135</v>
      </c>
      <c r="C230" s="5">
        <v>71521533.444386408</v>
      </c>
      <c r="D230" s="5">
        <v>7365303.393121508</v>
      </c>
      <c r="E230" s="5">
        <v>6071388.5215697754</v>
      </c>
      <c r="F230" s="5">
        <v>717585.00171438686</v>
      </c>
      <c r="G230" s="5">
        <v>14482127.212294808</v>
      </c>
      <c r="H230" s="5">
        <v>40577302.536013812</v>
      </c>
      <c r="I230" s="5">
        <v>2300827.9810466412</v>
      </c>
      <c r="J230" s="5">
        <v>1726423.3947310511</v>
      </c>
      <c r="K230" s="5">
        <v>182769.26677554564</v>
      </c>
      <c r="L230" s="5">
        <v>8315167.2183460668</v>
      </c>
      <c r="M230">
        <f t="shared" si="3"/>
        <v>10772</v>
      </c>
      <c r="N230" t="s">
        <v>235</v>
      </c>
    </row>
    <row r="231" spans="1:14">
      <c r="A231">
        <v>10773</v>
      </c>
      <c r="B231" t="s">
        <v>1136</v>
      </c>
      <c r="C231" s="5">
        <v>31069223.229912691</v>
      </c>
      <c r="D231" s="5">
        <v>6279507.5407192027</v>
      </c>
      <c r="E231" s="5">
        <v>3270214.6243739692</v>
      </c>
      <c r="F231" s="5">
        <v>466641.0286940693</v>
      </c>
      <c r="G231" s="5">
        <v>4122775.3786282097</v>
      </c>
      <c r="H231" s="5">
        <v>13021818.017455114</v>
      </c>
      <c r="I231" s="5">
        <v>1425736.9172416404</v>
      </c>
      <c r="J231" s="5">
        <v>1056073.0493453064</v>
      </c>
      <c r="K231" s="5">
        <v>59104.21704694134</v>
      </c>
      <c r="L231" s="5">
        <v>989772.18658286112</v>
      </c>
      <c r="M231">
        <f t="shared" si="3"/>
        <v>10773</v>
      </c>
      <c r="N231" t="s">
        <v>236</v>
      </c>
    </row>
    <row r="232" spans="1:14">
      <c r="A232">
        <v>10774</v>
      </c>
      <c r="B232" t="s">
        <v>1137</v>
      </c>
      <c r="C232" s="5">
        <v>34828442.866209917</v>
      </c>
      <c r="D232" s="5">
        <v>5880623.1815522527</v>
      </c>
      <c r="E232" s="5">
        <v>2158955.5006867107</v>
      </c>
      <c r="F232" s="5">
        <v>1014648.5846760684</v>
      </c>
      <c r="G232" s="5">
        <v>3476976.3098897594</v>
      </c>
      <c r="H232" s="5">
        <v>13316719.733094759</v>
      </c>
      <c r="I232" s="5">
        <v>1468944.4103631401</v>
      </c>
      <c r="J232" s="5">
        <v>554912.27442463674</v>
      </c>
      <c r="K232" s="5">
        <v>457093.60541509866</v>
      </c>
      <c r="L232" s="5">
        <v>933849.56368765223</v>
      </c>
      <c r="M232">
        <f t="shared" si="3"/>
        <v>10774</v>
      </c>
      <c r="N232" t="s">
        <v>237</v>
      </c>
    </row>
    <row r="233" spans="1:14">
      <c r="A233">
        <v>10775</v>
      </c>
      <c r="B233" t="s">
        <v>1138</v>
      </c>
      <c r="C233" s="5">
        <v>28570669.766187102</v>
      </c>
      <c r="D233" s="5">
        <v>4485404.5180692915</v>
      </c>
      <c r="E233" s="5">
        <v>3533553.389486243</v>
      </c>
      <c r="F233" s="5">
        <v>740757.22119635472</v>
      </c>
      <c r="G233" s="5">
        <v>4923001.2620049696</v>
      </c>
      <c r="H233" s="5">
        <v>12863791.507918457</v>
      </c>
      <c r="I233" s="5">
        <v>3083513.3414672767</v>
      </c>
      <c r="J233" s="5">
        <v>1125417.8267323005</v>
      </c>
      <c r="K233" s="5">
        <v>174854.96139743953</v>
      </c>
      <c r="L233" s="5">
        <v>2341227.2855405658</v>
      </c>
      <c r="M233">
        <f t="shared" si="3"/>
        <v>10775</v>
      </c>
      <c r="N233" t="s">
        <v>238</v>
      </c>
    </row>
    <row r="234" spans="1:14">
      <c r="A234">
        <v>10776</v>
      </c>
      <c r="B234" t="s">
        <v>1139</v>
      </c>
      <c r="C234" s="5">
        <v>33337357.468470111</v>
      </c>
      <c r="D234" s="5">
        <v>4482026.4306610823</v>
      </c>
      <c r="E234" s="5">
        <v>3714670.3095481414</v>
      </c>
      <c r="F234" s="5">
        <v>527364.58068713779</v>
      </c>
      <c r="G234" s="5">
        <v>6455544.1583461417</v>
      </c>
      <c r="H234" s="5">
        <v>12680587.465041807</v>
      </c>
      <c r="I234" s="5">
        <v>981739.27602593252</v>
      </c>
      <c r="J234" s="5">
        <v>830729.29490255401</v>
      </c>
      <c r="K234" s="5">
        <v>59075.545012698356</v>
      </c>
      <c r="L234" s="5">
        <v>1321694.7713043899</v>
      </c>
      <c r="M234">
        <f t="shared" si="3"/>
        <v>10776</v>
      </c>
      <c r="N234" t="s">
        <v>239</v>
      </c>
    </row>
    <row r="235" spans="1:14">
      <c r="A235">
        <v>10777</v>
      </c>
      <c r="B235" t="s">
        <v>1140</v>
      </c>
      <c r="C235" s="5">
        <v>58058642.762617201</v>
      </c>
      <c r="D235" s="5">
        <v>5789141.9413600061</v>
      </c>
      <c r="E235" s="5">
        <v>4015392.4940766622</v>
      </c>
      <c r="F235" s="5">
        <v>667620.873444853</v>
      </c>
      <c r="G235" s="5">
        <v>13505065.069290677</v>
      </c>
      <c r="H235" s="5">
        <v>23371803.53765652</v>
      </c>
      <c r="I235" s="5">
        <v>1181010.0294844313</v>
      </c>
      <c r="J235" s="5">
        <v>1061661.002813187</v>
      </c>
      <c r="K235" s="5">
        <v>82331.15504329704</v>
      </c>
      <c r="L235" s="5">
        <v>4216017.9642131291</v>
      </c>
      <c r="M235">
        <f t="shared" si="3"/>
        <v>10777</v>
      </c>
      <c r="N235" t="s">
        <v>240</v>
      </c>
    </row>
    <row r="236" spans="1:14">
      <c r="A236">
        <v>10778</v>
      </c>
      <c r="B236" t="s">
        <v>1141</v>
      </c>
      <c r="C236" s="5">
        <v>21381141.679015487</v>
      </c>
      <c r="D236" s="5">
        <v>2697621.7488079001</v>
      </c>
      <c r="E236" s="5">
        <v>875769.84625281114</v>
      </c>
      <c r="F236" s="5">
        <v>355731.41136499413</v>
      </c>
      <c r="G236" s="5">
        <v>2963645.7549218289</v>
      </c>
      <c r="H236" s="5">
        <v>5486541.7635605661</v>
      </c>
      <c r="I236" s="5">
        <v>462980.87850476481</v>
      </c>
      <c r="J236" s="5">
        <v>92846.118632582205</v>
      </c>
      <c r="K236" s="5">
        <v>75324.853020140436</v>
      </c>
      <c r="L236" s="5">
        <v>317534.0959189249</v>
      </c>
      <c r="M236">
        <f t="shared" si="3"/>
        <v>10778</v>
      </c>
      <c r="N236" t="s">
        <v>241</v>
      </c>
    </row>
    <row r="237" spans="1:14">
      <c r="A237">
        <v>10779</v>
      </c>
      <c r="B237" t="s">
        <v>1142</v>
      </c>
      <c r="C237" s="5">
        <v>36143312.33090464</v>
      </c>
      <c r="D237" s="5">
        <v>8399004.8732344657</v>
      </c>
      <c r="E237" s="5">
        <v>3897187.3335021352</v>
      </c>
      <c r="F237" s="5">
        <v>1226103.0050499707</v>
      </c>
      <c r="G237" s="5">
        <v>9438371.074107945</v>
      </c>
      <c r="H237" s="5">
        <v>12925098.563120862</v>
      </c>
      <c r="I237" s="5">
        <v>1413438.0444339563</v>
      </c>
      <c r="J237" s="5">
        <v>1335545.4594664068</v>
      </c>
      <c r="K237" s="5">
        <v>113157.36003422474</v>
      </c>
      <c r="L237" s="5">
        <v>904833.23614538717</v>
      </c>
      <c r="M237">
        <f t="shared" si="3"/>
        <v>10779</v>
      </c>
      <c r="N237" t="s">
        <v>242</v>
      </c>
    </row>
    <row r="238" spans="1:14">
      <c r="A238">
        <v>10780</v>
      </c>
      <c r="B238" t="s">
        <v>1143</v>
      </c>
      <c r="C238" s="5">
        <v>14673021.948031709</v>
      </c>
      <c r="D238" s="5">
        <v>7271704.4110412123</v>
      </c>
      <c r="E238" s="5">
        <v>2809473.8131433623</v>
      </c>
      <c r="F238" s="5">
        <v>1171533.9341084885</v>
      </c>
      <c r="G238" s="5">
        <v>4626577.2321287915</v>
      </c>
      <c r="H238" s="5">
        <v>10549619.842390323</v>
      </c>
      <c r="I238" s="5">
        <v>1493542.6773725047</v>
      </c>
      <c r="J238" s="5">
        <v>263664.21596534166</v>
      </c>
      <c r="K238" s="5">
        <v>69323.231541935791</v>
      </c>
      <c r="L238" s="5">
        <v>1020107.8942763393</v>
      </c>
      <c r="M238">
        <f t="shared" si="3"/>
        <v>10780</v>
      </c>
      <c r="N238" t="s">
        <v>243</v>
      </c>
    </row>
    <row r="239" spans="1:14">
      <c r="A239">
        <v>10781</v>
      </c>
      <c r="B239" t="s">
        <v>1144</v>
      </c>
      <c r="C239" s="5">
        <v>18180806.733732972</v>
      </c>
      <c r="D239" s="5">
        <v>8276384.2351985574</v>
      </c>
      <c r="E239" s="5">
        <v>2391246.7182192151</v>
      </c>
      <c r="F239" s="5">
        <v>906965.7954871757</v>
      </c>
      <c r="G239" s="5">
        <v>3754917.0007677758</v>
      </c>
      <c r="H239" s="5">
        <v>9012361.9329917021</v>
      </c>
      <c r="I239" s="5">
        <v>2061758.278542503</v>
      </c>
      <c r="J239" s="5">
        <v>344082.13334918057</v>
      </c>
      <c r="K239" s="5">
        <v>149950.50756045629</v>
      </c>
      <c r="L239" s="5">
        <v>890175.76415046141</v>
      </c>
      <c r="M239">
        <f t="shared" si="3"/>
        <v>10781</v>
      </c>
      <c r="N239" t="s">
        <v>244</v>
      </c>
    </row>
    <row r="240" spans="1:14">
      <c r="A240">
        <v>10690</v>
      </c>
      <c r="B240" t="s">
        <v>1145</v>
      </c>
      <c r="C240" s="5">
        <v>156179308.1302298</v>
      </c>
      <c r="D240" s="5">
        <v>122167119.89445546</v>
      </c>
      <c r="E240" s="5">
        <v>44731044.819269396</v>
      </c>
      <c r="F240" s="5">
        <v>8465188.0572176632</v>
      </c>
      <c r="G240" s="5">
        <v>20470754.571118888</v>
      </c>
      <c r="H240" s="5">
        <v>357920535.78293073</v>
      </c>
      <c r="I240" s="5">
        <v>79748507.525970504</v>
      </c>
      <c r="J240" s="5">
        <v>53574860.135225542</v>
      </c>
      <c r="K240" s="5">
        <v>5726178.3680334678</v>
      </c>
      <c r="L240" s="5">
        <v>51734908.945548467</v>
      </c>
      <c r="M240">
        <f t="shared" si="3"/>
        <v>10690</v>
      </c>
      <c r="N240" t="s">
        <v>245</v>
      </c>
    </row>
    <row r="241" spans="1:14">
      <c r="A241">
        <v>10691</v>
      </c>
      <c r="B241" t="s">
        <v>1146</v>
      </c>
      <c r="C241" s="5">
        <v>68162550.922187641</v>
      </c>
      <c r="D241" s="5">
        <v>43003247.188612334</v>
      </c>
      <c r="E241" s="5">
        <v>18220447.952484712</v>
      </c>
      <c r="F241" s="5">
        <v>8036100.384584073</v>
      </c>
      <c r="G241" s="5">
        <v>9323346.1972654816</v>
      </c>
      <c r="H241" s="5">
        <v>140768182.46586567</v>
      </c>
      <c r="I241" s="5">
        <v>20994306.219516594</v>
      </c>
      <c r="J241" s="5">
        <v>28225154.134009976</v>
      </c>
      <c r="K241" s="5">
        <v>1766273.975490635</v>
      </c>
      <c r="L241" s="5">
        <v>18682429.319982935</v>
      </c>
      <c r="M241">
        <f t="shared" si="3"/>
        <v>10691</v>
      </c>
      <c r="N241" t="s">
        <v>246</v>
      </c>
    </row>
    <row r="242" spans="1:14">
      <c r="A242">
        <v>10789</v>
      </c>
      <c r="B242" t="s">
        <v>1147</v>
      </c>
      <c r="C242" s="5">
        <v>58214131.015939772</v>
      </c>
      <c r="D242" s="5">
        <v>5324436.3435246106</v>
      </c>
      <c r="E242" s="5">
        <v>8565154.0719689652</v>
      </c>
      <c r="F242" s="5">
        <v>692486.1050791702</v>
      </c>
      <c r="G242" s="5">
        <v>5457828.3316949159</v>
      </c>
      <c r="H242" s="5">
        <v>28084098.542839624</v>
      </c>
      <c r="I242" s="5">
        <v>1030039.712968091</v>
      </c>
      <c r="J242" s="5">
        <v>2534327.9648447116</v>
      </c>
      <c r="K242" s="5">
        <v>99711.535177739963</v>
      </c>
      <c r="L242" s="5">
        <v>1589912.3659623733</v>
      </c>
      <c r="M242">
        <f t="shared" si="3"/>
        <v>10789</v>
      </c>
      <c r="N242" t="s">
        <v>247</v>
      </c>
    </row>
    <row r="243" spans="1:14">
      <c r="A243">
        <v>10790</v>
      </c>
      <c r="B243" t="s">
        <v>1148</v>
      </c>
      <c r="C243" s="5">
        <v>66517700.041530505</v>
      </c>
      <c r="D243" s="5">
        <v>9918461.8745011017</v>
      </c>
      <c r="E243" s="5">
        <v>4938593.3699573651</v>
      </c>
      <c r="F243" s="5">
        <v>944574.88724706066</v>
      </c>
      <c r="G243" s="5">
        <v>5513433.948407406</v>
      </c>
      <c r="H243" s="5">
        <v>61221482.733698167</v>
      </c>
      <c r="I243" s="5">
        <v>6635336.6407096917</v>
      </c>
      <c r="J243" s="5">
        <v>2757308.1803694624</v>
      </c>
      <c r="K243" s="5">
        <v>638908.19915951637</v>
      </c>
      <c r="L243" s="5">
        <v>4579759.4844197091</v>
      </c>
      <c r="M243">
        <f t="shared" si="3"/>
        <v>10790</v>
      </c>
      <c r="N243" t="s">
        <v>248</v>
      </c>
    </row>
    <row r="244" spans="1:14">
      <c r="A244">
        <v>10791</v>
      </c>
      <c r="B244" t="s">
        <v>1149</v>
      </c>
      <c r="C244" s="5">
        <v>88646730.193541259</v>
      </c>
      <c r="D244" s="5">
        <v>16772043.688077085</v>
      </c>
      <c r="E244" s="5">
        <v>18829879.861070178</v>
      </c>
      <c r="F244" s="5">
        <v>1168861.4681853333</v>
      </c>
      <c r="G244" s="5">
        <v>6674567.3487438913</v>
      </c>
      <c r="H244" s="5">
        <v>89528286.588011429</v>
      </c>
      <c r="I244" s="5">
        <v>7706998.8514877474</v>
      </c>
      <c r="J244" s="5">
        <v>2638052.8724250845</v>
      </c>
      <c r="K244" s="5">
        <v>1305816.8551444304</v>
      </c>
      <c r="L244" s="5">
        <v>7996140.9333135281</v>
      </c>
      <c r="M244">
        <f t="shared" si="3"/>
        <v>10791</v>
      </c>
      <c r="N244" t="s">
        <v>249</v>
      </c>
    </row>
    <row r="245" spans="1:14">
      <c r="A245">
        <v>10792</v>
      </c>
      <c r="B245" t="s">
        <v>1150</v>
      </c>
      <c r="C245" s="5">
        <v>38959032.345225424</v>
      </c>
      <c r="D245" s="5">
        <v>11385934.83330361</v>
      </c>
      <c r="E245" s="5">
        <v>1744152.4713891167</v>
      </c>
      <c r="F245" s="5">
        <v>967622.25884298049</v>
      </c>
      <c r="G245" s="5">
        <v>3952649.681010277</v>
      </c>
      <c r="H245" s="5">
        <v>18442014.178377297</v>
      </c>
      <c r="I245" s="5">
        <v>2133184.598496398</v>
      </c>
      <c r="J245" s="5">
        <v>374286.1248588353</v>
      </c>
      <c r="K245" s="5">
        <v>44795.873572353914</v>
      </c>
      <c r="L245" s="5">
        <v>204887.29492370863</v>
      </c>
      <c r="M245">
        <f t="shared" si="3"/>
        <v>10792</v>
      </c>
      <c r="N245" t="s">
        <v>250</v>
      </c>
    </row>
    <row r="246" spans="1:14">
      <c r="A246">
        <v>10793</v>
      </c>
      <c r="B246" t="s">
        <v>1151</v>
      </c>
      <c r="C246" s="5">
        <v>39226020.708668739</v>
      </c>
      <c r="D246" s="5">
        <v>3400265.7228791774</v>
      </c>
      <c r="E246" s="5">
        <v>4746053.675614045</v>
      </c>
      <c r="F246" s="5">
        <v>280178.12378398969</v>
      </c>
      <c r="G246" s="5">
        <v>3409737.2505243523</v>
      </c>
      <c r="H246" s="5">
        <v>15164656.318912053</v>
      </c>
      <c r="I246" s="5">
        <v>1093295.6337614488</v>
      </c>
      <c r="J246" s="5">
        <v>1100747.0769118604</v>
      </c>
      <c r="K246" s="5">
        <v>47058.35351191544</v>
      </c>
      <c r="L246" s="5">
        <v>1191839.0554324191</v>
      </c>
      <c r="M246">
        <f t="shared" si="3"/>
        <v>10793</v>
      </c>
      <c r="N246" t="s">
        <v>251</v>
      </c>
    </row>
    <row r="247" spans="1:14">
      <c r="A247">
        <v>10794</v>
      </c>
      <c r="B247" t="s">
        <v>1152</v>
      </c>
      <c r="C247" s="5">
        <v>22731282.814978454</v>
      </c>
      <c r="D247" s="5">
        <v>2687421.3961617472</v>
      </c>
      <c r="E247" s="5">
        <v>1772879.5442715168</v>
      </c>
      <c r="F247" s="5">
        <v>525242.77719885146</v>
      </c>
      <c r="G247" s="5">
        <v>1933238.0687617972</v>
      </c>
      <c r="H247" s="5">
        <v>15798788.164727449</v>
      </c>
      <c r="I247" s="5">
        <v>838364.42334288824</v>
      </c>
      <c r="J247" s="5">
        <v>767372.36285864317</v>
      </c>
      <c r="K247" s="5">
        <v>157682.09444117951</v>
      </c>
      <c r="L247" s="5">
        <v>375894.7732574683</v>
      </c>
      <c r="M247">
        <f t="shared" si="3"/>
        <v>10794</v>
      </c>
      <c r="N247" t="s">
        <v>252</v>
      </c>
    </row>
    <row r="248" spans="1:14">
      <c r="A248">
        <v>10795</v>
      </c>
      <c r="B248" t="s">
        <v>1153</v>
      </c>
      <c r="C248" s="5">
        <v>28597777.835908789</v>
      </c>
      <c r="D248" s="5">
        <v>2554280.679997257</v>
      </c>
      <c r="E248" s="5">
        <v>943278.60559415468</v>
      </c>
      <c r="F248" s="5">
        <v>451898.12856026017</v>
      </c>
      <c r="G248" s="5">
        <v>1844691.9425298576</v>
      </c>
      <c r="H248" s="5">
        <v>13386285.494844534</v>
      </c>
      <c r="I248" s="5">
        <v>747135.44219602377</v>
      </c>
      <c r="J248" s="5">
        <v>381190.13865841372</v>
      </c>
      <c r="K248" s="5">
        <v>89961.142308535054</v>
      </c>
      <c r="L248" s="5">
        <v>975019.19940217223</v>
      </c>
      <c r="M248">
        <f t="shared" si="3"/>
        <v>10795</v>
      </c>
      <c r="N248" t="s">
        <v>253</v>
      </c>
    </row>
    <row r="249" spans="1:14">
      <c r="A249">
        <v>10796</v>
      </c>
      <c r="B249" t="s">
        <v>1154</v>
      </c>
      <c r="C249" s="5">
        <v>27816925.28805704</v>
      </c>
      <c r="D249" s="5">
        <v>3667004.2169844341</v>
      </c>
      <c r="E249" s="5">
        <v>2201709.3153673331</v>
      </c>
      <c r="F249" s="5">
        <v>342877.28011466196</v>
      </c>
      <c r="G249" s="5">
        <v>4293234.8290672395</v>
      </c>
      <c r="H249" s="5">
        <v>21807070.168657061</v>
      </c>
      <c r="I249" s="5">
        <v>685650.52212599036</v>
      </c>
      <c r="J249" s="5">
        <v>496752.40768688114</v>
      </c>
      <c r="K249" s="5">
        <v>88348.940353569356</v>
      </c>
      <c r="L249" s="5">
        <v>201747.1215857951</v>
      </c>
      <c r="M249">
        <f t="shared" si="3"/>
        <v>10796</v>
      </c>
      <c r="N249" t="s">
        <v>254</v>
      </c>
    </row>
    <row r="250" spans="1:14">
      <c r="A250">
        <v>10797</v>
      </c>
      <c r="B250" t="s">
        <v>1155</v>
      </c>
      <c r="C250" s="5">
        <v>34020165.51083003</v>
      </c>
      <c r="D250" s="5">
        <v>4325483.7510549361</v>
      </c>
      <c r="E250" s="5">
        <v>2032149.35513014</v>
      </c>
      <c r="F250" s="5">
        <v>532610.15184334293</v>
      </c>
      <c r="G250" s="5">
        <v>3353303.719090221</v>
      </c>
      <c r="H250" s="5">
        <v>16475012.733197812</v>
      </c>
      <c r="I250" s="5">
        <v>740854.43197350577</v>
      </c>
      <c r="J250" s="5">
        <v>725475.80817544553</v>
      </c>
      <c r="K250" s="5">
        <v>133550.18659159646</v>
      </c>
      <c r="L250" s="5">
        <v>1206327.8621129587</v>
      </c>
      <c r="M250">
        <f t="shared" si="3"/>
        <v>10797</v>
      </c>
      <c r="N250" t="s">
        <v>255</v>
      </c>
    </row>
    <row r="251" spans="1:14">
      <c r="A251">
        <v>10661</v>
      </c>
      <c r="B251" t="s">
        <v>1156</v>
      </c>
      <c r="C251" s="5">
        <v>223243773.34705871</v>
      </c>
      <c r="D251" s="5">
        <v>136653172.10581058</v>
      </c>
      <c r="E251" s="5">
        <v>74016307.272345334</v>
      </c>
      <c r="F251" s="5">
        <v>14518523.74626738</v>
      </c>
      <c r="G251" s="5">
        <v>58429114.438410871</v>
      </c>
      <c r="H251" s="5">
        <v>661513511.61391222</v>
      </c>
      <c r="I251" s="5">
        <v>116991954.92921121</v>
      </c>
      <c r="J251" s="5">
        <v>169990106.41230038</v>
      </c>
      <c r="K251" s="5">
        <v>15050719.897513123</v>
      </c>
      <c r="L251" s="5">
        <v>112960132.64717029</v>
      </c>
      <c r="M251">
        <f t="shared" si="3"/>
        <v>10661</v>
      </c>
      <c r="N251" t="s">
        <v>256</v>
      </c>
    </row>
    <row r="252" spans="1:14">
      <c r="A252">
        <v>10695</v>
      </c>
      <c r="B252" t="s">
        <v>1157</v>
      </c>
      <c r="C252" s="5">
        <v>91059767.052653044</v>
      </c>
      <c r="D252" s="5">
        <v>41527966.959722444</v>
      </c>
      <c r="E252" s="5">
        <v>38952823.862993032</v>
      </c>
      <c r="F252" s="5">
        <v>5424651.9747674707</v>
      </c>
      <c r="G252" s="5">
        <v>26852741.097121119</v>
      </c>
      <c r="H252" s="5">
        <v>200277732.08972502</v>
      </c>
      <c r="I252" s="5">
        <v>37750028.160497509</v>
      </c>
      <c r="J252" s="5">
        <v>42407237.533601694</v>
      </c>
      <c r="K252" s="5">
        <v>5437510.966847185</v>
      </c>
      <c r="L252" s="5">
        <v>42946078.042071402</v>
      </c>
      <c r="M252">
        <f t="shared" si="3"/>
        <v>10695</v>
      </c>
      <c r="N252" t="s">
        <v>257</v>
      </c>
    </row>
    <row r="253" spans="1:14">
      <c r="A253">
        <v>10807</v>
      </c>
      <c r="B253" t="s">
        <v>1158</v>
      </c>
      <c r="C253" s="5">
        <v>61426757.23319418</v>
      </c>
      <c r="D253" s="5">
        <v>12813872.291016456</v>
      </c>
      <c r="E253" s="5">
        <v>26711811.590590909</v>
      </c>
      <c r="F253" s="5">
        <v>2345575.2332515349</v>
      </c>
      <c r="G253" s="5">
        <v>18392461.660565946</v>
      </c>
      <c r="H253" s="5">
        <v>33008438.16848116</v>
      </c>
      <c r="I253" s="5">
        <v>2246919.1981687983</v>
      </c>
      <c r="J253" s="5">
        <v>6390237.2968434142</v>
      </c>
      <c r="K253" s="5">
        <v>253483.5483907607</v>
      </c>
      <c r="L253" s="5">
        <v>2390273.8794968491</v>
      </c>
      <c r="M253">
        <f t="shared" si="3"/>
        <v>10807</v>
      </c>
      <c r="N253" t="s">
        <v>258</v>
      </c>
    </row>
    <row r="254" spans="1:14">
      <c r="A254">
        <v>10808</v>
      </c>
      <c r="B254" t="s">
        <v>1159</v>
      </c>
      <c r="C254" s="5">
        <v>36610586.998170264</v>
      </c>
      <c r="D254" s="5">
        <v>5489390.4361363677</v>
      </c>
      <c r="E254" s="5">
        <v>7458019.874016664</v>
      </c>
      <c r="F254" s="5">
        <v>1518317.3402356766</v>
      </c>
      <c r="G254" s="5">
        <v>13223660.059900276</v>
      </c>
      <c r="H254" s="5">
        <v>17350615.921516836</v>
      </c>
      <c r="I254" s="5">
        <v>1091835.3243165896</v>
      </c>
      <c r="J254" s="5">
        <v>2263734.462364356</v>
      </c>
      <c r="K254" s="5">
        <v>273737.68594064936</v>
      </c>
      <c r="L254" s="5">
        <v>2140766.6374023263</v>
      </c>
      <c r="M254">
        <f t="shared" si="3"/>
        <v>10808</v>
      </c>
      <c r="N254" t="s">
        <v>259</v>
      </c>
    </row>
    <row r="255" spans="1:14">
      <c r="A255">
        <v>10809</v>
      </c>
      <c r="B255" t="s">
        <v>1160</v>
      </c>
      <c r="C255" s="5">
        <v>33138240.57766952</v>
      </c>
      <c r="D255" s="5">
        <v>4306959.8076602546</v>
      </c>
      <c r="E255" s="5">
        <v>7630883.2836588481</v>
      </c>
      <c r="F255" s="5">
        <v>358308.43549274263</v>
      </c>
      <c r="G255" s="5">
        <v>5025362.6252754414</v>
      </c>
      <c r="H255" s="5">
        <v>16355126.582782773</v>
      </c>
      <c r="I255" s="5">
        <v>1393308.3759927007</v>
      </c>
      <c r="J255" s="5">
        <v>1653608.2838064751</v>
      </c>
      <c r="K255" s="5">
        <v>112531.80802070959</v>
      </c>
      <c r="L255" s="5">
        <v>1727435.0296405186</v>
      </c>
      <c r="M255">
        <f t="shared" si="3"/>
        <v>10809</v>
      </c>
      <c r="N255" t="s">
        <v>260</v>
      </c>
    </row>
    <row r="256" spans="1:14">
      <c r="A256">
        <v>10810</v>
      </c>
      <c r="B256" t="s">
        <v>1161</v>
      </c>
      <c r="C256" s="5">
        <v>17856451.435343228</v>
      </c>
      <c r="D256" s="5">
        <v>5060486.3822354702</v>
      </c>
      <c r="E256" s="5">
        <v>2916805.1783281551</v>
      </c>
      <c r="F256" s="5">
        <v>526361.86791943223</v>
      </c>
      <c r="G256" s="5">
        <v>4081389.3629905074</v>
      </c>
      <c r="H256" s="5">
        <v>6505587.3450408196</v>
      </c>
      <c r="I256" s="5">
        <v>1139355.6315934856</v>
      </c>
      <c r="J256" s="5">
        <v>382139.21696747001</v>
      </c>
      <c r="K256" s="5">
        <v>123351.6813843064</v>
      </c>
      <c r="L256" s="5">
        <v>143463.56819712612</v>
      </c>
      <c r="M256">
        <f t="shared" si="3"/>
        <v>10810</v>
      </c>
      <c r="N256" t="s">
        <v>261</v>
      </c>
    </row>
    <row r="257" spans="1:14">
      <c r="A257">
        <v>10811</v>
      </c>
      <c r="B257" t="s">
        <v>1162</v>
      </c>
      <c r="C257" s="5">
        <v>38238390.694965392</v>
      </c>
      <c r="D257" s="5">
        <v>8105120.3102354277</v>
      </c>
      <c r="E257" s="5">
        <v>5828710.1591138002</v>
      </c>
      <c r="F257" s="5">
        <v>1194058.4627974657</v>
      </c>
      <c r="G257" s="5">
        <v>4193350.2589047705</v>
      </c>
      <c r="H257" s="5">
        <v>11724453.859841719</v>
      </c>
      <c r="I257" s="5">
        <v>1411005.1324770858</v>
      </c>
      <c r="J257" s="5">
        <v>1249408.776481498</v>
      </c>
      <c r="K257" s="5">
        <v>182450.62539428566</v>
      </c>
      <c r="L257" s="5">
        <v>781320.23978856881</v>
      </c>
      <c r="M257">
        <f t="shared" si="3"/>
        <v>10811</v>
      </c>
      <c r="N257" t="s">
        <v>262</v>
      </c>
    </row>
    <row r="258" spans="1:14">
      <c r="A258">
        <v>10812</v>
      </c>
      <c r="B258" t="s">
        <v>1163</v>
      </c>
      <c r="C258" s="5">
        <v>22309956.744120993</v>
      </c>
      <c r="D258" s="5">
        <v>4495816.8337249849</v>
      </c>
      <c r="E258" s="5">
        <v>2719480.1206381563</v>
      </c>
      <c r="F258" s="5">
        <v>670916.95042396476</v>
      </c>
      <c r="G258" s="5">
        <v>2821980.0322998567</v>
      </c>
      <c r="H258" s="5">
        <v>6121085.4265639819</v>
      </c>
      <c r="I258" s="5">
        <v>1230440.2039699561</v>
      </c>
      <c r="J258" s="5">
        <v>204467.92185585675</v>
      </c>
      <c r="K258" s="5">
        <v>145306.1994309263</v>
      </c>
      <c r="L258" s="5">
        <v>530234.3669713143</v>
      </c>
      <c r="M258">
        <f t="shared" si="3"/>
        <v>10812</v>
      </c>
      <c r="N258" t="s">
        <v>263</v>
      </c>
    </row>
    <row r="259" spans="1:14">
      <c r="A259">
        <v>10813</v>
      </c>
      <c r="B259" t="s">
        <v>1164</v>
      </c>
      <c r="C259" s="5">
        <v>17698616.841662578</v>
      </c>
      <c r="D259" s="5">
        <v>13967671.73364434</v>
      </c>
      <c r="E259" s="5">
        <v>2906352.1638897792</v>
      </c>
      <c r="F259" s="5">
        <v>1929124.3942957649</v>
      </c>
      <c r="G259" s="5">
        <v>3482023.623031646</v>
      </c>
      <c r="H259" s="5">
        <v>8059612.78210223</v>
      </c>
      <c r="I259" s="5">
        <v>1420138.39152277</v>
      </c>
      <c r="J259" s="5">
        <v>686250.16716428567</v>
      </c>
      <c r="K259" s="5">
        <v>158718.32399986504</v>
      </c>
      <c r="L259" s="5">
        <v>1107888.3386867347</v>
      </c>
      <c r="M259">
        <f t="shared" si="3"/>
        <v>10813</v>
      </c>
      <c r="N259" t="s">
        <v>264</v>
      </c>
    </row>
    <row r="260" spans="1:14">
      <c r="A260">
        <v>10814</v>
      </c>
      <c r="B260" t="s">
        <v>1165</v>
      </c>
      <c r="C260" s="5">
        <v>31744303.366953384</v>
      </c>
      <c r="D260" s="5">
        <v>15668989.86702681</v>
      </c>
      <c r="E260" s="5">
        <v>5001999.9127145773</v>
      </c>
      <c r="F260" s="5">
        <v>1575785.1739857537</v>
      </c>
      <c r="G260" s="5">
        <v>10788346.605156573</v>
      </c>
      <c r="H260" s="5">
        <v>15351663.974687487</v>
      </c>
      <c r="I260" s="5">
        <v>7241079.2804286359</v>
      </c>
      <c r="J260" s="5">
        <v>793536.26982906938</v>
      </c>
      <c r="K260" s="5">
        <v>111841.19168470985</v>
      </c>
      <c r="L260" s="5">
        <v>2692940.5575330211</v>
      </c>
      <c r="M260">
        <f t="shared" ref="M260:M323" si="4">INT(N260)</f>
        <v>10814</v>
      </c>
      <c r="N260" t="s">
        <v>265</v>
      </c>
    </row>
    <row r="261" spans="1:14">
      <c r="A261">
        <v>10815</v>
      </c>
      <c r="B261" t="s">
        <v>1166</v>
      </c>
      <c r="C261" s="5">
        <v>24875060.126083195</v>
      </c>
      <c r="D261" s="5">
        <v>3981404.4971355358</v>
      </c>
      <c r="E261" s="5">
        <v>4236204.9553160276</v>
      </c>
      <c r="F261" s="5">
        <v>376559.97871904628</v>
      </c>
      <c r="G261" s="5">
        <v>7353889.9094965719</v>
      </c>
      <c r="H261" s="5">
        <v>13142785.259453084</v>
      </c>
      <c r="I261" s="5">
        <v>1034034.1382413354</v>
      </c>
      <c r="J261" s="5">
        <v>1060655.1306377973</v>
      </c>
      <c r="K261" s="5">
        <v>107506.71738203663</v>
      </c>
      <c r="L261" s="5">
        <v>1342271.9375353721</v>
      </c>
      <c r="M261">
        <f t="shared" si="4"/>
        <v>10815</v>
      </c>
      <c r="N261" t="s">
        <v>266</v>
      </c>
    </row>
    <row r="262" spans="1:14">
      <c r="A262">
        <v>10816</v>
      </c>
      <c r="B262" t="s">
        <v>1167</v>
      </c>
      <c r="C262" s="5">
        <v>23648029.20354503</v>
      </c>
      <c r="D262" s="5">
        <v>3911415.8493186589</v>
      </c>
      <c r="E262" s="5">
        <v>5203926.9516656911</v>
      </c>
      <c r="F262" s="5">
        <v>409889.86128111533</v>
      </c>
      <c r="G262" s="5">
        <v>5137035.8403364401</v>
      </c>
      <c r="H262" s="5">
        <v>14879135.304041689</v>
      </c>
      <c r="I262" s="5">
        <v>1370301.8660161407</v>
      </c>
      <c r="J262" s="5">
        <v>1083390.2085015094</v>
      </c>
      <c r="K262" s="5">
        <v>35584.295464330971</v>
      </c>
      <c r="L262" s="5">
        <v>1749432.6698293989</v>
      </c>
      <c r="M262">
        <f t="shared" si="4"/>
        <v>10816</v>
      </c>
      <c r="N262" t="s">
        <v>267</v>
      </c>
    </row>
    <row r="263" spans="1:14">
      <c r="A263">
        <v>10692</v>
      </c>
      <c r="B263" t="s">
        <v>1168</v>
      </c>
      <c r="C263" s="5">
        <v>86219297.629206672</v>
      </c>
      <c r="D263" s="5">
        <v>82575603.532765284</v>
      </c>
      <c r="E263" s="5">
        <v>29516370.594456825</v>
      </c>
      <c r="F263" s="5">
        <v>7889029.9827080127</v>
      </c>
      <c r="G263" s="5">
        <v>14122053.612038508</v>
      </c>
      <c r="H263" s="5">
        <v>136013308.85074711</v>
      </c>
      <c r="I263" s="5">
        <v>56399183.197104014</v>
      </c>
      <c r="J263" s="5">
        <v>31087243.079524178</v>
      </c>
      <c r="K263" s="5">
        <v>5606047.1996378973</v>
      </c>
      <c r="L263" s="5">
        <v>40247016.481811449</v>
      </c>
      <c r="M263">
        <f t="shared" si="4"/>
        <v>10692</v>
      </c>
      <c r="N263" t="s">
        <v>268</v>
      </c>
    </row>
    <row r="264" spans="1:14">
      <c r="A264">
        <v>10693</v>
      </c>
      <c r="B264" t="s">
        <v>1169</v>
      </c>
      <c r="C264" s="5">
        <v>88330690.390769199</v>
      </c>
      <c r="D264" s="5">
        <v>30801152.776264701</v>
      </c>
      <c r="E264" s="5">
        <v>7893834.2995990869</v>
      </c>
      <c r="F264" s="5">
        <v>2997251.2339034406</v>
      </c>
      <c r="G264" s="5">
        <v>9255207.9114059284</v>
      </c>
      <c r="H264" s="5">
        <v>99517045.740219146</v>
      </c>
      <c r="I264" s="5">
        <v>26841447.471372273</v>
      </c>
      <c r="J264" s="5">
        <v>6547673.6702981703</v>
      </c>
      <c r="K264" s="5">
        <v>2219918.180857983</v>
      </c>
      <c r="L264" s="5">
        <v>17686025.825309981</v>
      </c>
      <c r="M264">
        <f t="shared" si="4"/>
        <v>10693</v>
      </c>
      <c r="N264" t="s">
        <v>269</v>
      </c>
    </row>
    <row r="265" spans="1:14">
      <c r="A265">
        <v>10798</v>
      </c>
      <c r="B265" t="s">
        <v>1170</v>
      </c>
      <c r="C265" s="5">
        <v>31399324.679508217</v>
      </c>
      <c r="D265" s="5">
        <v>5929258.1773744524</v>
      </c>
      <c r="E265" s="5">
        <v>980647.38834434433</v>
      </c>
      <c r="F265" s="5">
        <v>791245.76169948978</v>
      </c>
      <c r="G265" s="5">
        <v>2017575.1517822063</v>
      </c>
      <c r="H265" s="5">
        <v>15612076.117308656</v>
      </c>
      <c r="I265" s="5">
        <v>1534575.2541002054</v>
      </c>
      <c r="J265" s="5">
        <v>476987.57318602875</v>
      </c>
      <c r="K265" s="5">
        <v>52033.455977365382</v>
      </c>
      <c r="L265" s="5">
        <v>1477839.7207190241</v>
      </c>
      <c r="M265">
        <f t="shared" si="4"/>
        <v>10798</v>
      </c>
      <c r="N265" t="s">
        <v>270</v>
      </c>
    </row>
    <row r="266" spans="1:14">
      <c r="A266">
        <v>10799</v>
      </c>
      <c r="B266" t="s">
        <v>1171</v>
      </c>
      <c r="C266" s="5">
        <v>28019826.914375875</v>
      </c>
      <c r="D266" s="5">
        <v>4329063.0693341708</v>
      </c>
      <c r="E266" s="5">
        <v>2267893.2485394934</v>
      </c>
      <c r="F266" s="5">
        <v>594576.88984442432</v>
      </c>
      <c r="G266" s="5">
        <v>2564127.8509936677</v>
      </c>
      <c r="H266" s="5">
        <v>23032112.52246841</v>
      </c>
      <c r="I266" s="5">
        <v>1266356.7662708517</v>
      </c>
      <c r="J266" s="5">
        <v>776848.29098803678</v>
      </c>
      <c r="K266" s="5">
        <v>117261.7103253183</v>
      </c>
      <c r="L266" s="5">
        <v>915259.93685974902</v>
      </c>
      <c r="M266">
        <f t="shared" si="4"/>
        <v>10799</v>
      </c>
      <c r="N266" t="s">
        <v>271</v>
      </c>
    </row>
    <row r="267" spans="1:14">
      <c r="A267">
        <v>10800</v>
      </c>
      <c r="B267" t="s">
        <v>1172</v>
      </c>
      <c r="C267" s="5">
        <v>17973974.613731988</v>
      </c>
      <c r="D267" s="5">
        <v>8688532.8965004478</v>
      </c>
      <c r="E267" s="5">
        <v>2906907.5553143676</v>
      </c>
      <c r="F267" s="5">
        <v>615414.61765076173</v>
      </c>
      <c r="G267" s="5">
        <v>4033573.7083716239</v>
      </c>
      <c r="H267" s="5">
        <v>6899123.2536458233</v>
      </c>
      <c r="I267" s="5">
        <v>984155.72366387967</v>
      </c>
      <c r="J267" s="5">
        <v>518665.65863737615</v>
      </c>
      <c r="K267" s="5">
        <v>52710.318521104506</v>
      </c>
      <c r="L267" s="5">
        <v>438220.50396263262</v>
      </c>
      <c r="M267">
        <f t="shared" si="4"/>
        <v>10800</v>
      </c>
      <c r="N267" t="s">
        <v>272</v>
      </c>
    </row>
    <row r="268" spans="1:14">
      <c r="A268">
        <v>10801</v>
      </c>
      <c r="B268" t="s">
        <v>1173</v>
      </c>
      <c r="C268" s="5">
        <v>21108210.654757276</v>
      </c>
      <c r="D268" s="5">
        <v>6460448.9698694404</v>
      </c>
      <c r="E268" s="5">
        <v>1950527.9948611865</v>
      </c>
      <c r="F268" s="5">
        <v>978223.93781435792</v>
      </c>
      <c r="G268" s="5">
        <v>4854245.3196038892</v>
      </c>
      <c r="H268" s="5">
        <v>15243208.332784854</v>
      </c>
      <c r="I268" s="5">
        <v>2690086.8998562736</v>
      </c>
      <c r="J268" s="5">
        <v>686167.42320838431</v>
      </c>
      <c r="K268" s="5">
        <v>236787.36450626745</v>
      </c>
      <c r="L268" s="5">
        <v>654743.11273806356</v>
      </c>
      <c r="M268">
        <f t="shared" si="4"/>
        <v>10801</v>
      </c>
      <c r="N268" t="s">
        <v>273</v>
      </c>
    </row>
    <row r="269" spans="1:14">
      <c r="A269">
        <v>10689</v>
      </c>
      <c r="B269" t="s">
        <v>1174</v>
      </c>
      <c r="C269" s="5">
        <v>90095988.120368928</v>
      </c>
      <c r="D269" s="5">
        <v>60244592.046675399</v>
      </c>
      <c r="E269" s="5">
        <v>26647981.865694419</v>
      </c>
      <c r="F269" s="5">
        <v>8544375.9182870779</v>
      </c>
      <c r="G269" s="5">
        <v>13875115.260151543</v>
      </c>
      <c r="H269" s="5">
        <v>196232669.37845239</v>
      </c>
      <c r="I269" s="5">
        <v>45341743.699704342</v>
      </c>
      <c r="J269" s="5">
        <v>38802395.451985538</v>
      </c>
      <c r="K269" s="5">
        <v>8202052.1789604519</v>
      </c>
      <c r="L269" s="5">
        <v>40779953.839719899</v>
      </c>
      <c r="M269">
        <f t="shared" si="4"/>
        <v>10689</v>
      </c>
      <c r="N269" t="s">
        <v>274</v>
      </c>
    </row>
    <row r="270" spans="1:14">
      <c r="A270">
        <v>10782</v>
      </c>
      <c r="B270" t="s">
        <v>1175</v>
      </c>
      <c r="C270" s="5">
        <v>25232126.411884665</v>
      </c>
      <c r="D270" s="5">
        <v>8714232.5046968032</v>
      </c>
      <c r="E270" s="5">
        <v>3212234.161327587</v>
      </c>
      <c r="F270" s="5">
        <v>701837.31087225408</v>
      </c>
      <c r="G270" s="5">
        <v>1879733.4242730895</v>
      </c>
      <c r="H270" s="5">
        <v>11897232.980162032</v>
      </c>
      <c r="I270" s="5">
        <v>2113827.9296365664</v>
      </c>
      <c r="J270" s="5">
        <v>805811.53015969566</v>
      </c>
      <c r="K270" s="5">
        <v>112458.41691062618</v>
      </c>
      <c r="L270" s="5">
        <v>986445.23007668322</v>
      </c>
      <c r="M270">
        <f t="shared" si="4"/>
        <v>10782</v>
      </c>
      <c r="N270" t="s">
        <v>275</v>
      </c>
    </row>
    <row r="271" spans="1:14">
      <c r="A271">
        <v>10784</v>
      </c>
      <c r="B271" t="s">
        <v>1176</v>
      </c>
      <c r="C271" s="5">
        <v>31208740.326791167</v>
      </c>
      <c r="D271" s="5">
        <v>9058659.2858665083</v>
      </c>
      <c r="E271" s="5">
        <v>4577023.8662643377</v>
      </c>
      <c r="F271" s="5">
        <v>2301636.1892267135</v>
      </c>
      <c r="G271" s="5">
        <v>5037988.4101792984</v>
      </c>
      <c r="H271" s="5">
        <v>17924642.106328726</v>
      </c>
      <c r="I271" s="5">
        <v>4237143.2042636415</v>
      </c>
      <c r="J271" s="5">
        <v>1580329.1971422208</v>
      </c>
      <c r="K271" s="5">
        <v>486891.92309253698</v>
      </c>
      <c r="L271" s="5">
        <v>2124998.6208448634</v>
      </c>
      <c r="M271">
        <f t="shared" si="4"/>
        <v>10784</v>
      </c>
      <c r="N271" t="s">
        <v>276</v>
      </c>
    </row>
    <row r="272" spans="1:14">
      <c r="A272">
        <v>10785</v>
      </c>
      <c r="B272" t="s">
        <v>1177</v>
      </c>
      <c r="C272" s="5">
        <v>45514129.801214486</v>
      </c>
      <c r="D272" s="5">
        <v>14363585.611164417</v>
      </c>
      <c r="E272" s="5">
        <v>4364356.7271544598</v>
      </c>
      <c r="F272" s="5">
        <v>2092960.5694710468</v>
      </c>
      <c r="G272" s="5">
        <v>3877271.4148942227</v>
      </c>
      <c r="H272" s="5">
        <v>20416828.892190631</v>
      </c>
      <c r="I272" s="5">
        <v>5183621.2388802432</v>
      </c>
      <c r="J272" s="5">
        <v>1167398.6044294783</v>
      </c>
      <c r="K272" s="5">
        <v>744912.36780989741</v>
      </c>
      <c r="L272" s="5">
        <v>4589298.5627910979</v>
      </c>
      <c r="M272">
        <f t="shared" si="4"/>
        <v>10785</v>
      </c>
      <c r="N272" t="s">
        <v>277</v>
      </c>
    </row>
    <row r="273" spans="1:14">
      <c r="A273">
        <v>10786</v>
      </c>
      <c r="B273" t="s">
        <v>1178</v>
      </c>
      <c r="C273" s="5">
        <v>40683342.034074292</v>
      </c>
      <c r="D273" s="5">
        <v>5321246.3921054024</v>
      </c>
      <c r="E273" s="5">
        <v>3830032.7819727995</v>
      </c>
      <c r="F273" s="5">
        <v>1734417.6804007497</v>
      </c>
      <c r="G273" s="5">
        <v>2068115.8023728679</v>
      </c>
      <c r="H273" s="5">
        <v>14208073.575870678</v>
      </c>
      <c r="I273" s="5">
        <v>2396175.7110376647</v>
      </c>
      <c r="J273" s="5">
        <v>565026.41998392507</v>
      </c>
      <c r="K273" s="5">
        <v>912132.07096110436</v>
      </c>
      <c r="L273" s="5">
        <v>2304490.3012205055</v>
      </c>
      <c r="M273">
        <f t="shared" si="4"/>
        <v>10786</v>
      </c>
      <c r="N273" t="s">
        <v>278</v>
      </c>
    </row>
    <row r="274" spans="1:14">
      <c r="A274">
        <v>10787</v>
      </c>
      <c r="B274" t="s">
        <v>1179</v>
      </c>
      <c r="C274" s="5">
        <v>61681218.120211244</v>
      </c>
      <c r="D274" s="5">
        <v>16833884.325939611</v>
      </c>
      <c r="E274" s="5">
        <v>5945019.330734292</v>
      </c>
      <c r="F274" s="5">
        <v>3142148.6489394042</v>
      </c>
      <c r="G274" s="5">
        <v>7896379.6151672546</v>
      </c>
      <c r="H274" s="5">
        <v>41412847.890479945</v>
      </c>
      <c r="I274" s="5">
        <v>5513269.8497098181</v>
      </c>
      <c r="J274" s="5">
        <v>2312878.3951597754</v>
      </c>
      <c r="K274" s="5">
        <v>1144035.8877694332</v>
      </c>
      <c r="L274" s="5">
        <v>6901618.055889219</v>
      </c>
      <c r="M274">
        <f t="shared" si="4"/>
        <v>10787</v>
      </c>
      <c r="N274" t="s">
        <v>279</v>
      </c>
    </row>
    <row r="275" spans="1:14">
      <c r="A275">
        <v>10788</v>
      </c>
      <c r="B275" t="s">
        <v>1180</v>
      </c>
      <c r="C275" s="5">
        <v>26753475.414425142</v>
      </c>
      <c r="D275" s="5">
        <v>5588825.4031869778</v>
      </c>
      <c r="E275" s="5">
        <v>1673225.4807115239</v>
      </c>
      <c r="F275" s="5">
        <v>932937.92132646567</v>
      </c>
      <c r="G275" s="5">
        <v>1688158.1512077404</v>
      </c>
      <c r="H275" s="5">
        <v>9116450.0988555402</v>
      </c>
      <c r="I275" s="5">
        <v>2252744.4233261659</v>
      </c>
      <c r="J275" s="5">
        <v>489095.17427362571</v>
      </c>
      <c r="K275" s="5">
        <v>370678.58144207671</v>
      </c>
      <c r="L275" s="5">
        <v>1431981.7712447403</v>
      </c>
      <c r="M275">
        <f t="shared" si="4"/>
        <v>10788</v>
      </c>
      <c r="N275" t="s">
        <v>280</v>
      </c>
    </row>
    <row r="276" spans="1:14">
      <c r="A276">
        <v>10736</v>
      </c>
      <c r="B276" t="s">
        <v>1181</v>
      </c>
      <c r="C276" s="5">
        <v>187796637.28853428</v>
      </c>
      <c r="D276" s="5">
        <v>105834334.07863857</v>
      </c>
      <c r="E276" s="5">
        <v>49468132.093247518</v>
      </c>
      <c r="F276" s="5">
        <v>9760362.551049713</v>
      </c>
      <c r="G276" s="5">
        <v>21304874.284070928</v>
      </c>
      <c r="H276" s="5">
        <v>292081484.22276413</v>
      </c>
      <c r="I276" s="5">
        <v>86552397.414693281</v>
      </c>
      <c r="J276" s="5">
        <v>34637327.539917037</v>
      </c>
      <c r="K276" s="5">
        <v>7666324.2045419337</v>
      </c>
      <c r="L276" s="5">
        <v>76760826.422542661</v>
      </c>
      <c r="M276">
        <f t="shared" si="4"/>
        <v>10736</v>
      </c>
      <c r="N276" t="s">
        <v>281</v>
      </c>
    </row>
    <row r="277" spans="1:14">
      <c r="A277">
        <v>11308</v>
      </c>
      <c r="B277" t="s">
        <v>1182</v>
      </c>
      <c r="C277" s="5">
        <v>42290435.130192608</v>
      </c>
      <c r="D277" s="5">
        <v>8268282.8225717135</v>
      </c>
      <c r="E277" s="5">
        <v>9513220.6540153138</v>
      </c>
      <c r="F277" s="5">
        <v>720825.54396128946</v>
      </c>
      <c r="G277" s="5">
        <v>10577642.8835783</v>
      </c>
      <c r="H277" s="5">
        <v>10340966.897434643</v>
      </c>
      <c r="I277" s="5">
        <v>1294862.026430059</v>
      </c>
      <c r="J277" s="5">
        <v>1595091.1844034726</v>
      </c>
      <c r="K277" s="5">
        <v>217078.18184531984</v>
      </c>
      <c r="L277" s="5">
        <v>2433868.6555672754</v>
      </c>
      <c r="M277">
        <f t="shared" si="4"/>
        <v>11308</v>
      </c>
      <c r="N277" t="s">
        <v>282</v>
      </c>
    </row>
    <row r="278" spans="1:14">
      <c r="A278">
        <v>11309</v>
      </c>
      <c r="B278" t="s">
        <v>1183</v>
      </c>
      <c r="C278" s="5">
        <v>26906286.905697558</v>
      </c>
      <c r="D278" s="5">
        <v>6750917.0726871891</v>
      </c>
      <c r="E278" s="5">
        <v>1951688.6946474717</v>
      </c>
      <c r="F278" s="5">
        <v>666103.952823648</v>
      </c>
      <c r="G278" s="5">
        <v>2857790.0719787376</v>
      </c>
      <c r="H278" s="5">
        <v>12116308.964314271</v>
      </c>
      <c r="I278" s="5">
        <v>1247863.5416691224</v>
      </c>
      <c r="J278" s="5">
        <v>644083.5283109491</v>
      </c>
      <c r="K278" s="5">
        <v>87170.086449724375</v>
      </c>
      <c r="L278" s="5">
        <v>348688.1914213316</v>
      </c>
      <c r="M278">
        <f t="shared" si="4"/>
        <v>11309</v>
      </c>
      <c r="N278" t="s">
        <v>283</v>
      </c>
    </row>
    <row r="279" spans="1:14">
      <c r="A279">
        <v>11310</v>
      </c>
      <c r="B279" t="s">
        <v>1184</v>
      </c>
      <c r="C279" s="5">
        <v>61074666.613693133</v>
      </c>
      <c r="D279" s="5">
        <v>18097660.913660847</v>
      </c>
      <c r="E279" s="5">
        <v>16649615.0421561</v>
      </c>
      <c r="F279" s="5">
        <v>2828629.4297706126</v>
      </c>
      <c r="G279" s="5">
        <v>9253791.5260766279</v>
      </c>
      <c r="H279" s="5">
        <v>40044072.775604255</v>
      </c>
      <c r="I279" s="5">
        <v>4458101.6663521351</v>
      </c>
      <c r="J279" s="5">
        <v>4080590.9425985389</v>
      </c>
      <c r="K279" s="5">
        <v>656932.18240504351</v>
      </c>
      <c r="L279" s="5">
        <v>8577260.8476827256</v>
      </c>
      <c r="M279">
        <f t="shared" si="4"/>
        <v>11310</v>
      </c>
      <c r="N279" t="s">
        <v>284</v>
      </c>
    </row>
    <row r="280" spans="1:14">
      <c r="A280">
        <v>11311</v>
      </c>
      <c r="B280" t="s">
        <v>1185</v>
      </c>
      <c r="C280" s="5">
        <v>59843279.30551409</v>
      </c>
      <c r="D280" s="5">
        <v>27636125.195355427</v>
      </c>
      <c r="E280" s="5">
        <v>15652564.036825083</v>
      </c>
      <c r="F280" s="5">
        <v>4814435.9289360018</v>
      </c>
      <c r="G280" s="5">
        <v>9568976.7470376734</v>
      </c>
      <c r="H280" s="5">
        <v>30085764.102815218</v>
      </c>
      <c r="I280" s="5">
        <v>5188594.9971991666</v>
      </c>
      <c r="J280" s="5">
        <v>1194304.380622868</v>
      </c>
      <c r="K280" s="5">
        <v>847107.82490921079</v>
      </c>
      <c r="L280" s="5">
        <v>1611856.1407852564</v>
      </c>
      <c r="M280">
        <f t="shared" si="4"/>
        <v>11311</v>
      </c>
      <c r="N280" t="s">
        <v>285</v>
      </c>
    </row>
    <row r="281" spans="1:14">
      <c r="A281">
        <v>11312</v>
      </c>
      <c r="B281" t="s">
        <v>1186</v>
      </c>
      <c r="C281" s="5">
        <v>33199440.324217685</v>
      </c>
      <c r="D281" s="5">
        <v>28149970.80432383</v>
      </c>
      <c r="E281" s="5">
        <v>3194732.0210263534</v>
      </c>
      <c r="F281" s="5">
        <v>3268555.5254825903</v>
      </c>
      <c r="G281" s="5">
        <v>4287241.066243697</v>
      </c>
      <c r="H281" s="5">
        <v>11995194.065738147</v>
      </c>
      <c r="I281" s="5">
        <v>2407467.0598786026</v>
      </c>
      <c r="J281" s="5">
        <v>663508.94852003769</v>
      </c>
      <c r="K281" s="5">
        <v>293148.62797186774</v>
      </c>
      <c r="L281" s="5">
        <v>948893.61659718771</v>
      </c>
      <c r="M281">
        <f t="shared" si="4"/>
        <v>11312</v>
      </c>
      <c r="N281" t="s">
        <v>286</v>
      </c>
    </row>
    <row r="282" spans="1:14">
      <c r="A282">
        <v>11313</v>
      </c>
      <c r="B282" t="s">
        <v>1187</v>
      </c>
      <c r="C282" s="5">
        <v>50215551.666520447</v>
      </c>
      <c r="D282" s="5">
        <v>6488092.2719301647</v>
      </c>
      <c r="E282" s="5">
        <v>3418279.9618354957</v>
      </c>
      <c r="F282" s="5">
        <v>826197.49013484141</v>
      </c>
      <c r="G282" s="5">
        <v>4195105.9321692847</v>
      </c>
      <c r="H282" s="5">
        <v>12289953.117389226</v>
      </c>
      <c r="I282" s="5">
        <v>923384.17698680551</v>
      </c>
      <c r="J282" s="5">
        <v>416641.86385002581</v>
      </c>
      <c r="K282" s="5">
        <v>20572.219317738898</v>
      </c>
      <c r="L282" s="5">
        <v>1498055.0098659606</v>
      </c>
      <c r="M282">
        <f t="shared" si="4"/>
        <v>11313</v>
      </c>
      <c r="N282" t="s">
        <v>287</v>
      </c>
    </row>
    <row r="283" spans="1:14">
      <c r="A283">
        <v>11314</v>
      </c>
      <c r="B283" t="s">
        <v>1188</v>
      </c>
      <c r="C283" s="5">
        <v>30839571.215760641</v>
      </c>
      <c r="D283" s="5">
        <v>6220998.986641949</v>
      </c>
      <c r="E283" s="5">
        <v>2501593.8824054468</v>
      </c>
      <c r="F283" s="5">
        <v>956391.67236812564</v>
      </c>
      <c r="G283" s="5">
        <v>3491731.2608827045</v>
      </c>
      <c r="H283" s="5">
        <v>12056494.921375377</v>
      </c>
      <c r="I283" s="5">
        <v>832625.93441206694</v>
      </c>
      <c r="J283" s="5">
        <v>355068.27524448041</v>
      </c>
      <c r="K283" s="5">
        <v>62948.121468436184</v>
      </c>
      <c r="L283" s="5">
        <v>1829402.7194407666</v>
      </c>
      <c r="M283">
        <f t="shared" si="4"/>
        <v>11314</v>
      </c>
      <c r="N283" t="s">
        <v>288</v>
      </c>
    </row>
    <row r="284" spans="1:14">
      <c r="A284">
        <v>10731</v>
      </c>
      <c r="B284" t="s">
        <v>1189</v>
      </c>
      <c r="C284" s="5">
        <v>216625726.0359382</v>
      </c>
      <c r="D284" s="5">
        <v>145619791.71456933</v>
      </c>
      <c r="E284" s="5">
        <v>62670807.710215352</v>
      </c>
      <c r="F284" s="5">
        <v>14694814.785190817</v>
      </c>
      <c r="G284" s="5">
        <v>42890176.20455917</v>
      </c>
      <c r="H284" s="5">
        <v>390948237.41334087</v>
      </c>
      <c r="I284" s="5">
        <v>78997383.384373054</v>
      </c>
      <c r="J284" s="5">
        <v>41801652.016603813</v>
      </c>
      <c r="K284" s="5">
        <v>11168289.418447167</v>
      </c>
      <c r="L284" s="5">
        <v>117248995.58676237</v>
      </c>
      <c r="M284">
        <f t="shared" si="4"/>
        <v>10731</v>
      </c>
      <c r="N284" t="s">
        <v>289</v>
      </c>
    </row>
    <row r="285" spans="1:14">
      <c r="A285">
        <v>10732</v>
      </c>
      <c r="B285" t="s">
        <v>1190</v>
      </c>
      <c r="C285" s="5">
        <v>111293774.6331664</v>
      </c>
      <c r="D285" s="5">
        <v>28332570.162958615</v>
      </c>
      <c r="E285" s="5">
        <v>24767370.712290715</v>
      </c>
      <c r="F285" s="5">
        <v>2885951.6912867213</v>
      </c>
      <c r="G285" s="5">
        <v>31980094.979318887</v>
      </c>
      <c r="H285" s="5">
        <v>210505144.6347945</v>
      </c>
      <c r="I285" s="5">
        <v>26313209.265364949</v>
      </c>
      <c r="J285" s="5">
        <v>26754606.082284819</v>
      </c>
      <c r="K285" s="5">
        <v>3388244.6777852303</v>
      </c>
      <c r="L285" s="5">
        <v>17992542.150749177</v>
      </c>
      <c r="M285">
        <f t="shared" si="4"/>
        <v>10732</v>
      </c>
      <c r="N285" t="s">
        <v>290</v>
      </c>
    </row>
    <row r="286" spans="1:14">
      <c r="A286">
        <v>11278</v>
      </c>
      <c r="B286" t="s">
        <v>1191</v>
      </c>
      <c r="C286" s="5">
        <v>35363120.281227596</v>
      </c>
      <c r="D286" s="5">
        <v>8857516.4816731792</v>
      </c>
      <c r="E286" s="5">
        <v>2728408.1002621385</v>
      </c>
      <c r="F286" s="5">
        <v>959524.42526643502</v>
      </c>
      <c r="G286" s="5">
        <v>11707782.063590819</v>
      </c>
      <c r="H286" s="5">
        <v>11982843.788673496</v>
      </c>
      <c r="I286" s="5">
        <v>1576621.8798655786</v>
      </c>
      <c r="J286" s="5">
        <v>1220737.9984162434</v>
      </c>
      <c r="K286" s="5">
        <v>396734.00322075374</v>
      </c>
      <c r="L286" s="5">
        <v>7525907.6278037578</v>
      </c>
      <c r="M286">
        <f t="shared" si="4"/>
        <v>11278</v>
      </c>
      <c r="N286" t="s">
        <v>291</v>
      </c>
    </row>
    <row r="287" spans="1:14">
      <c r="A287">
        <v>11279</v>
      </c>
      <c r="B287" t="s">
        <v>1192</v>
      </c>
      <c r="C287" s="5">
        <v>19014932.393765323</v>
      </c>
      <c r="D287" s="5">
        <v>3243732.654292909</v>
      </c>
      <c r="E287" s="5">
        <v>1170489.0032524157</v>
      </c>
      <c r="F287" s="5">
        <v>280866.99366873392</v>
      </c>
      <c r="G287" s="5">
        <v>10035401.202505086</v>
      </c>
      <c r="H287" s="5">
        <v>9099435.4472389668</v>
      </c>
      <c r="I287" s="5">
        <v>1498949.4003590378</v>
      </c>
      <c r="J287" s="5">
        <v>568444.91257502569</v>
      </c>
      <c r="K287" s="5">
        <v>278658.15664085856</v>
      </c>
      <c r="L287" s="5">
        <v>5551895.4557016399</v>
      </c>
      <c r="M287">
        <f t="shared" si="4"/>
        <v>11279</v>
      </c>
      <c r="N287" t="s">
        <v>292</v>
      </c>
    </row>
    <row r="288" spans="1:14">
      <c r="A288">
        <v>11280</v>
      </c>
      <c r="B288" t="s">
        <v>1193</v>
      </c>
      <c r="C288" s="5">
        <v>59842221.608234189</v>
      </c>
      <c r="D288" s="5">
        <v>12654148.315806452</v>
      </c>
      <c r="E288" s="5">
        <v>3109464.651736578</v>
      </c>
      <c r="F288" s="5">
        <v>1291842.8847523055</v>
      </c>
      <c r="G288" s="5">
        <v>4490268.811637342</v>
      </c>
      <c r="H288" s="5">
        <v>31043594.949037876</v>
      </c>
      <c r="I288" s="5">
        <v>1093425.3367813232</v>
      </c>
      <c r="J288" s="5">
        <v>1015897.0956196086</v>
      </c>
      <c r="K288" s="5">
        <v>176360.05771913074</v>
      </c>
      <c r="L288" s="5">
        <v>2043263.6286751688</v>
      </c>
      <c r="M288">
        <f t="shared" si="4"/>
        <v>11280</v>
      </c>
      <c r="N288" t="s">
        <v>293</v>
      </c>
    </row>
    <row r="289" spans="1:14">
      <c r="A289">
        <v>11281</v>
      </c>
      <c r="B289" t="s">
        <v>1194</v>
      </c>
      <c r="C289" s="5">
        <v>17088898.835857447</v>
      </c>
      <c r="D289" s="5">
        <v>4123604.802914551</v>
      </c>
      <c r="E289" s="5">
        <v>1391467.7617826024</v>
      </c>
      <c r="F289" s="5">
        <v>362019.00928848621</v>
      </c>
      <c r="G289" s="5">
        <v>3227167.2593018329</v>
      </c>
      <c r="H289" s="5">
        <v>8152508.6646543099</v>
      </c>
      <c r="I289" s="5">
        <v>623014.6452121333</v>
      </c>
      <c r="J289" s="5">
        <v>722163.20326966047</v>
      </c>
      <c r="K289" s="5">
        <v>46300.301271771328</v>
      </c>
      <c r="L289" s="5">
        <v>1143428.0364472142</v>
      </c>
      <c r="M289">
        <f t="shared" si="4"/>
        <v>11281</v>
      </c>
      <c r="N289" t="s">
        <v>294</v>
      </c>
    </row>
    <row r="290" spans="1:14">
      <c r="A290">
        <v>11282</v>
      </c>
      <c r="B290" t="s">
        <v>1195</v>
      </c>
      <c r="C290" s="5">
        <v>78283315.088359609</v>
      </c>
      <c r="D290" s="5">
        <v>37005394.646504983</v>
      </c>
      <c r="E290" s="5">
        <v>5443757.2497567283</v>
      </c>
      <c r="F290" s="5">
        <v>5447254.9912936427</v>
      </c>
      <c r="G290" s="5">
        <v>12331639.842511622</v>
      </c>
      <c r="H290" s="5">
        <v>81252470.105260283</v>
      </c>
      <c r="I290" s="5">
        <v>16709522.74959041</v>
      </c>
      <c r="J290" s="5">
        <v>3195280.7750699711</v>
      </c>
      <c r="K290" s="5">
        <v>2131402.0495132324</v>
      </c>
      <c r="L290" s="5">
        <v>24367902.252139583</v>
      </c>
      <c r="M290">
        <f t="shared" si="4"/>
        <v>11282</v>
      </c>
      <c r="N290" t="s">
        <v>295</v>
      </c>
    </row>
    <row r="291" spans="1:14">
      <c r="A291">
        <v>11283</v>
      </c>
      <c r="B291" t="s">
        <v>1196</v>
      </c>
      <c r="C291" s="5">
        <v>38659518.060958445</v>
      </c>
      <c r="D291" s="5">
        <v>10068105.151940696</v>
      </c>
      <c r="E291" s="5">
        <v>2514699.1329276813</v>
      </c>
      <c r="F291" s="5">
        <v>668698.51969463436</v>
      </c>
      <c r="G291" s="5">
        <v>26494252.409139168</v>
      </c>
      <c r="H291" s="5">
        <v>46813335.660919711</v>
      </c>
      <c r="I291" s="5">
        <v>1550577.2053673435</v>
      </c>
      <c r="J291" s="5">
        <v>793134.6557556726</v>
      </c>
      <c r="K291" s="5">
        <v>214560.76215988433</v>
      </c>
      <c r="L291" s="5">
        <v>17246434.671136763</v>
      </c>
      <c r="M291">
        <f t="shared" si="4"/>
        <v>11283</v>
      </c>
      <c r="N291" t="s">
        <v>296</v>
      </c>
    </row>
    <row r="292" spans="1:14">
      <c r="A292">
        <v>11284</v>
      </c>
      <c r="B292" t="s">
        <v>1197</v>
      </c>
      <c r="C292" s="5">
        <v>13417267.884415446</v>
      </c>
      <c r="D292" s="5">
        <v>2707867.8007817939</v>
      </c>
      <c r="E292" s="5">
        <v>815030.77624503651</v>
      </c>
      <c r="F292" s="5">
        <v>189610.61590626754</v>
      </c>
      <c r="G292" s="5">
        <v>21772402.864224613</v>
      </c>
      <c r="H292" s="5">
        <v>11397108.762954731</v>
      </c>
      <c r="I292" s="5">
        <v>1461469.9756017353</v>
      </c>
      <c r="J292" s="5">
        <v>107798.94673222532</v>
      </c>
      <c r="K292" s="5">
        <v>46797.448236977434</v>
      </c>
      <c r="L292" s="5">
        <v>22658887.394901168</v>
      </c>
      <c r="M292">
        <f t="shared" si="4"/>
        <v>11284</v>
      </c>
      <c r="N292" t="s">
        <v>297</v>
      </c>
    </row>
    <row r="293" spans="1:14">
      <c r="A293">
        <v>11285</v>
      </c>
      <c r="B293" t="s">
        <v>1198</v>
      </c>
      <c r="C293" s="5">
        <v>51129319.778518498</v>
      </c>
      <c r="D293" s="5">
        <v>14571230.542410122</v>
      </c>
      <c r="E293" s="5">
        <v>3839947.1135393516</v>
      </c>
      <c r="F293" s="5">
        <v>1890609.9713742991</v>
      </c>
      <c r="G293" s="5">
        <v>9706873.7118495442</v>
      </c>
      <c r="H293" s="5">
        <v>18424521.82597642</v>
      </c>
      <c r="I293" s="5">
        <v>3530171.2825632449</v>
      </c>
      <c r="J293" s="5">
        <v>1043067.0086272879</v>
      </c>
      <c r="K293" s="5">
        <v>821822.030168041</v>
      </c>
      <c r="L293" s="5">
        <v>1413988.604973217</v>
      </c>
      <c r="M293">
        <f t="shared" si="4"/>
        <v>11285</v>
      </c>
      <c r="N293" t="s">
        <v>298</v>
      </c>
    </row>
    <row r="294" spans="1:14">
      <c r="A294">
        <v>11286</v>
      </c>
      <c r="B294" t="s">
        <v>1199</v>
      </c>
      <c r="C294" s="5">
        <v>47332343.619509265</v>
      </c>
      <c r="D294" s="5">
        <v>1858838.8715593955</v>
      </c>
      <c r="E294" s="5">
        <v>410570.92335141549</v>
      </c>
      <c r="F294" s="5">
        <v>375252.08390295523</v>
      </c>
      <c r="G294" s="5">
        <v>3842727.8712906092</v>
      </c>
      <c r="H294" s="5">
        <v>18609506.222722314</v>
      </c>
      <c r="I294" s="5">
        <v>972711.13246646</v>
      </c>
      <c r="J294" s="5">
        <v>243624.29761117633</v>
      </c>
      <c r="K294" s="5">
        <v>133589.94043389664</v>
      </c>
      <c r="L294" s="5">
        <v>758923.65715251747</v>
      </c>
      <c r="M294">
        <f t="shared" si="4"/>
        <v>11286</v>
      </c>
      <c r="N294" t="s">
        <v>299</v>
      </c>
    </row>
    <row r="295" spans="1:14">
      <c r="A295">
        <v>11287</v>
      </c>
      <c r="B295" t="s">
        <v>1200</v>
      </c>
      <c r="C295" s="5">
        <v>40277893.308555566</v>
      </c>
      <c r="D295" s="5">
        <v>12254808.256754277</v>
      </c>
      <c r="E295" s="5">
        <v>1203047.0692298289</v>
      </c>
      <c r="F295" s="5">
        <v>1276225.7402413122</v>
      </c>
      <c r="G295" s="5">
        <v>3037049.1908288402</v>
      </c>
      <c r="H295" s="5">
        <v>16610545.576917138</v>
      </c>
      <c r="I295" s="5">
        <v>1825721.4048735809</v>
      </c>
      <c r="J295" s="5">
        <v>710215.08796307782</v>
      </c>
      <c r="K295" s="5">
        <v>238555.93898203783</v>
      </c>
      <c r="L295" s="5">
        <v>2952139.2656543399</v>
      </c>
      <c r="M295">
        <f t="shared" si="4"/>
        <v>11287</v>
      </c>
      <c r="N295" t="s">
        <v>300</v>
      </c>
    </row>
    <row r="296" spans="1:14">
      <c r="A296">
        <v>11288</v>
      </c>
      <c r="B296" t="s">
        <v>1201</v>
      </c>
      <c r="C296" s="5">
        <v>44950646.87296059</v>
      </c>
      <c r="D296" s="5">
        <v>4124476.0748132002</v>
      </c>
      <c r="E296" s="5">
        <v>870330.09730531496</v>
      </c>
      <c r="F296" s="5">
        <v>568929.85807512491</v>
      </c>
      <c r="G296" s="5">
        <v>3486521.7916826787</v>
      </c>
      <c r="H296" s="5">
        <v>15812982.364471052</v>
      </c>
      <c r="I296" s="5">
        <v>871781.26484926231</v>
      </c>
      <c r="J296" s="5">
        <v>173320.62405523725</v>
      </c>
      <c r="K296" s="5">
        <v>168863.16229925698</v>
      </c>
      <c r="L296" s="5">
        <v>521975.93948826962</v>
      </c>
      <c r="M296">
        <f t="shared" si="4"/>
        <v>11288</v>
      </c>
      <c r="N296" t="s">
        <v>301</v>
      </c>
    </row>
    <row r="297" spans="1:14">
      <c r="A297">
        <v>14136</v>
      </c>
      <c r="B297" t="s">
        <v>1202</v>
      </c>
      <c r="C297" s="5">
        <v>13063223.062047096</v>
      </c>
      <c r="D297" s="5">
        <v>1895430.9448022428</v>
      </c>
      <c r="E297" s="5">
        <v>347394.32069109095</v>
      </c>
      <c r="F297" s="5">
        <v>355979.30062950379</v>
      </c>
      <c r="G297" s="5">
        <v>3643614.7640033802</v>
      </c>
      <c r="H297" s="5">
        <v>5978974.6348737599</v>
      </c>
      <c r="I297" s="5">
        <v>341267.0774756078</v>
      </c>
      <c r="J297" s="5">
        <v>105426.94362539722</v>
      </c>
      <c r="K297" s="5">
        <v>77041.794334742444</v>
      </c>
      <c r="L297" s="5">
        <v>1643128.1975171706</v>
      </c>
      <c r="M297">
        <f t="shared" si="4"/>
        <v>14136</v>
      </c>
      <c r="N297" t="s">
        <v>302</v>
      </c>
    </row>
    <row r="298" spans="1:14">
      <c r="A298">
        <v>21948</v>
      </c>
      <c r="B298" t="s">
        <v>1203</v>
      </c>
      <c r="C298" s="5">
        <v>35725350.921858206</v>
      </c>
      <c r="D298" s="5">
        <v>5005431.0522757852</v>
      </c>
      <c r="E298" s="5">
        <v>649945.5363880879</v>
      </c>
      <c r="F298" s="5">
        <v>921907.57350468508</v>
      </c>
      <c r="G298" s="5">
        <v>3135933.6723725605</v>
      </c>
      <c r="H298" s="5">
        <v>14889676.25343675</v>
      </c>
      <c r="I298" s="5">
        <v>672044.05243950966</v>
      </c>
      <c r="J298" s="5">
        <v>433480.93137217331</v>
      </c>
      <c r="K298" s="5">
        <v>164998.298192263</v>
      </c>
      <c r="L298" s="5">
        <v>265221.24815997225</v>
      </c>
      <c r="M298">
        <f t="shared" si="4"/>
        <v>21948</v>
      </c>
      <c r="N298" t="s">
        <v>303</v>
      </c>
    </row>
    <row r="299" spans="1:14">
      <c r="A299">
        <v>10679</v>
      </c>
      <c r="B299" t="s">
        <v>1204</v>
      </c>
      <c r="C299" s="5">
        <v>348564687.17996252</v>
      </c>
      <c r="D299" s="5">
        <v>116181197.20398124</v>
      </c>
      <c r="E299" s="5">
        <v>107620268.99665816</v>
      </c>
      <c r="F299" s="5">
        <v>13262662.681527052</v>
      </c>
      <c r="G299" s="5">
        <v>44365534.532087527</v>
      </c>
      <c r="H299" s="5">
        <v>735299003.02191758</v>
      </c>
      <c r="I299" s="5">
        <v>113939108.92085887</v>
      </c>
      <c r="J299" s="5">
        <v>88957537.366569728</v>
      </c>
      <c r="K299" s="5">
        <v>15025147.382268235</v>
      </c>
      <c r="L299" s="5">
        <v>138235723.57416931</v>
      </c>
      <c r="M299">
        <f t="shared" si="4"/>
        <v>10679</v>
      </c>
      <c r="N299" t="s">
        <v>304</v>
      </c>
    </row>
    <row r="300" spans="1:14">
      <c r="A300">
        <v>11297</v>
      </c>
      <c r="B300" t="s">
        <v>1205</v>
      </c>
      <c r="C300" s="5">
        <v>86609154.504462481</v>
      </c>
      <c r="D300" s="5">
        <v>9256821.7184845153</v>
      </c>
      <c r="E300" s="5">
        <v>7980689.2964837542</v>
      </c>
      <c r="F300" s="5">
        <v>1136760.6533635303</v>
      </c>
      <c r="G300" s="5">
        <v>8466112.6197805759</v>
      </c>
      <c r="H300" s="5">
        <v>47682239.971278504</v>
      </c>
      <c r="I300" s="5">
        <v>4892153.9792225249</v>
      </c>
      <c r="J300" s="5">
        <v>3747065.2487784503</v>
      </c>
      <c r="K300" s="5">
        <v>1516845.0063020701</v>
      </c>
      <c r="L300" s="5">
        <v>9538440.6118435543</v>
      </c>
      <c r="M300">
        <f t="shared" si="4"/>
        <v>11297</v>
      </c>
      <c r="N300" t="s">
        <v>305</v>
      </c>
    </row>
    <row r="301" spans="1:14">
      <c r="A301">
        <v>11298</v>
      </c>
      <c r="B301" t="s">
        <v>1206</v>
      </c>
      <c r="C301" s="5">
        <v>46410528.525143355</v>
      </c>
      <c r="D301" s="5">
        <v>6150414.6033359291</v>
      </c>
      <c r="E301" s="5">
        <v>7806072.3497091718</v>
      </c>
      <c r="F301" s="5">
        <v>516149.87777258496</v>
      </c>
      <c r="G301" s="5">
        <v>5349447.8240089081</v>
      </c>
      <c r="H301" s="5">
        <v>17462208.736929961</v>
      </c>
      <c r="I301" s="5">
        <v>1598004.4402024595</v>
      </c>
      <c r="J301" s="5">
        <v>2001715.6652272011</v>
      </c>
      <c r="K301" s="5">
        <v>66503.578168083084</v>
      </c>
      <c r="L301" s="5">
        <v>2077100.7495023625</v>
      </c>
      <c r="M301">
        <f t="shared" si="4"/>
        <v>11298</v>
      </c>
      <c r="N301" t="s">
        <v>306</v>
      </c>
    </row>
    <row r="302" spans="1:14">
      <c r="A302">
        <v>11299</v>
      </c>
      <c r="B302" t="s">
        <v>1207</v>
      </c>
      <c r="C302" s="5">
        <v>47000268.938246742</v>
      </c>
      <c r="D302" s="5">
        <v>12543754.664979281</v>
      </c>
      <c r="E302" s="5">
        <v>6635845.8475136654</v>
      </c>
      <c r="F302" s="5">
        <v>1793780.4722573094</v>
      </c>
      <c r="G302" s="5">
        <v>11239072.351013936</v>
      </c>
      <c r="H302" s="5">
        <v>19965752.598193467</v>
      </c>
      <c r="I302" s="5">
        <v>3195747.6256354572</v>
      </c>
      <c r="J302" s="5">
        <v>1858503.8674987527</v>
      </c>
      <c r="K302" s="5">
        <v>314616.7517065939</v>
      </c>
      <c r="L302" s="5">
        <v>5934561.8629547888</v>
      </c>
      <c r="M302">
        <f t="shared" si="4"/>
        <v>11299</v>
      </c>
      <c r="N302" t="s">
        <v>307</v>
      </c>
    </row>
    <row r="303" spans="1:14">
      <c r="A303">
        <v>11300</v>
      </c>
      <c r="B303" t="s">
        <v>1208</v>
      </c>
      <c r="C303" s="5">
        <v>44869077.375629239</v>
      </c>
      <c r="D303" s="5">
        <v>23598835.006154425</v>
      </c>
      <c r="E303" s="5">
        <v>5952780.5278573437</v>
      </c>
      <c r="F303" s="5">
        <v>2610657.2582387654</v>
      </c>
      <c r="G303" s="5">
        <v>12007073.840289172</v>
      </c>
      <c r="H303" s="5">
        <v>14321308.07965434</v>
      </c>
      <c r="I303" s="5">
        <v>2424735.654999895</v>
      </c>
      <c r="J303" s="5">
        <v>1021120.266451652</v>
      </c>
      <c r="K303" s="5">
        <v>78708.693646399828</v>
      </c>
      <c r="L303" s="5">
        <v>642939.91707876977</v>
      </c>
      <c r="M303">
        <f t="shared" si="4"/>
        <v>11300</v>
      </c>
      <c r="N303" t="s">
        <v>308</v>
      </c>
    </row>
    <row r="304" spans="1:14">
      <c r="A304">
        <v>11301</v>
      </c>
      <c r="B304" t="s">
        <v>1209</v>
      </c>
      <c r="C304" s="5">
        <v>45563848.03013327</v>
      </c>
      <c r="D304" s="5">
        <v>4794133.3773105731</v>
      </c>
      <c r="E304" s="5">
        <v>6689601.3162079891</v>
      </c>
      <c r="F304" s="5">
        <v>742461.65763255442</v>
      </c>
      <c r="G304" s="5">
        <v>6626293.3807296529</v>
      </c>
      <c r="H304" s="5">
        <v>15430705.656502381</v>
      </c>
      <c r="I304" s="5">
        <v>1141703.5522200605</v>
      </c>
      <c r="J304" s="5">
        <v>1941940.6617697186</v>
      </c>
      <c r="K304" s="5">
        <v>233081.76660060775</v>
      </c>
      <c r="L304" s="5">
        <v>2785052.7808931884</v>
      </c>
      <c r="M304">
        <f t="shared" si="4"/>
        <v>11301</v>
      </c>
      <c r="N304" t="s">
        <v>309</v>
      </c>
    </row>
    <row r="305" spans="1:14">
      <c r="A305">
        <v>11302</v>
      </c>
      <c r="B305" t="s">
        <v>1210</v>
      </c>
      <c r="C305" s="5">
        <v>137505488.0026857</v>
      </c>
      <c r="D305" s="5">
        <v>21464686.729177866</v>
      </c>
      <c r="E305" s="5">
        <v>3884901.4954886092</v>
      </c>
      <c r="F305" s="5">
        <v>1464096.4983495171</v>
      </c>
      <c r="G305" s="5">
        <v>25788324.000554286</v>
      </c>
      <c r="H305" s="5">
        <v>96045242.697027653</v>
      </c>
      <c r="I305" s="5">
        <v>7017458.673206252</v>
      </c>
      <c r="J305" s="5">
        <v>2033959.5615962935</v>
      </c>
      <c r="K305" s="5">
        <v>361441.87806363247</v>
      </c>
      <c r="L305" s="5">
        <v>13925643.883850206</v>
      </c>
      <c r="M305">
        <f t="shared" si="4"/>
        <v>11302</v>
      </c>
      <c r="N305" t="s">
        <v>310</v>
      </c>
    </row>
    <row r="306" spans="1:14">
      <c r="A306">
        <v>11303</v>
      </c>
      <c r="B306" t="s">
        <v>1211</v>
      </c>
      <c r="C306" s="5">
        <v>29939135.347710334</v>
      </c>
      <c r="D306" s="5">
        <v>5983057.971908466</v>
      </c>
      <c r="E306" s="5">
        <v>8576521.0580566712</v>
      </c>
      <c r="F306" s="5">
        <v>448742.37875606236</v>
      </c>
      <c r="G306" s="5">
        <v>11276724.72364351</v>
      </c>
      <c r="H306" s="5">
        <v>9407606.4068055004</v>
      </c>
      <c r="I306" s="5">
        <v>1476884.0788991523</v>
      </c>
      <c r="J306" s="5">
        <v>499048.90989884106</v>
      </c>
      <c r="K306" s="5">
        <v>79441.288400456891</v>
      </c>
      <c r="L306" s="5">
        <v>2422196.105921004</v>
      </c>
      <c r="M306">
        <f t="shared" si="4"/>
        <v>11303</v>
      </c>
      <c r="N306" t="s">
        <v>311</v>
      </c>
    </row>
    <row r="307" spans="1:14">
      <c r="A307">
        <v>13819</v>
      </c>
      <c r="B307" t="s">
        <v>1212</v>
      </c>
      <c r="C307" s="5">
        <v>29217925.269708659</v>
      </c>
      <c r="D307" s="5">
        <v>7327419.2869353639</v>
      </c>
      <c r="E307" s="5">
        <v>2868521.0554967336</v>
      </c>
      <c r="F307" s="5">
        <v>977977.69349314505</v>
      </c>
      <c r="G307" s="5">
        <v>12099671.779412905</v>
      </c>
      <c r="H307" s="5">
        <v>7369858.1727618454</v>
      </c>
      <c r="I307" s="5">
        <v>2502379.4260169473</v>
      </c>
      <c r="J307" s="5">
        <v>760283.07745181734</v>
      </c>
      <c r="K307" s="5">
        <v>455612.95938125538</v>
      </c>
      <c r="L307" s="5">
        <v>1729300.1393413211</v>
      </c>
      <c r="M307">
        <f t="shared" si="4"/>
        <v>13819</v>
      </c>
      <c r="N307" t="s">
        <v>312</v>
      </c>
    </row>
    <row r="308" spans="1:14">
      <c r="A308">
        <v>10737</v>
      </c>
      <c r="B308" t="s">
        <v>1213</v>
      </c>
      <c r="C308" s="5">
        <v>89886130.353345394</v>
      </c>
      <c r="D308" s="5">
        <v>41068415.871357888</v>
      </c>
      <c r="E308" s="5">
        <v>25367832.608921144</v>
      </c>
      <c r="F308" s="5">
        <v>5145455.2600934617</v>
      </c>
      <c r="G308" s="5">
        <v>22038598.054298382</v>
      </c>
      <c r="H308" s="5">
        <v>177723424.06176138</v>
      </c>
      <c r="I308" s="5">
        <v>34883372.090711556</v>
      </c>
      <c r="J308" s="5">
        <v>23174151.106316227</v>
      </c>
      <c r="K308" s="5">
        <v>4414328.9776596846</v>
      </c>
      <c r="L308" s="5">
        <v>55609610.185534887</v>
      </c>
      <c r="M308">
        <f t="shared" si="4"/>
        <v>10737</v>
      </c>
      <c r="N308" t="s">
        <v>313</v>
      </c>
    </row>
    <row r="309" spans="1:14">
      <c r="A309">
        <v>11315</v>
      </c>
      <c r="B309" t="s">
        <v>1214</v>
      </c>
      <c r="C309" s="5">
        <v>42966681.99883154</v>
      </c>
      <c r="D309" s="5">
        <v>7936131.5871626427</v>
      </c>
      <c r="E309" s="5">
        <v>3867750.9681455744</v>
      </c>
      <c r="F309" s="5">
        <v>1043279.7892477523</v>
      </c>
      <c r="G309" s="5">
        <v>4394529.2446134044</v>
      </c>
      <c r="H309" s="5">
        <v>15230312.048581688</v>
      </c>
      <c r="I309" s="5">
        <v>1357501.3887885793</v>
      </c>
      <c r="J309" s="5">
        <v>1018428.3493604889</v>
      </c>
      <c r="K309" s="5">
        <v>41305.685477827144</v>
      </c>
      <c r="L309" s="5">
        <v>1648089.1797904903</v>
      </c>
      <c r="M309">
        <f t="shared" si="4"/>
        <v>11315</v>
      </c>
      <c r="N309" t="s">
        <v>314</v>
      </c>
    </row>
    <row r="310" spans="1:14">
      <c r="A310">
        <v>11316</v>
      </c>
      <c r="B310" t="s">
        <v>1215</v>
      </c>
      <c r="C310" s="5">
        <v>57449301.705355033</v>
      </c>
      <c r="D310" s="5">
        <v>4212960.8717601541</v>
      </c>
      <c r="E310" s="5">
        <v>5184215.649301135</v>
      </c>
      <c r="F310" s="5">
        <v>648109.0417753139</v>
      </c>
      <c r="G310" s="5">
        <v>5020722.2563380878</v>
      </c>
      <c r="H310" s="5">
        <v>27271682.840025328</v>
      </c>
      <c r="I310" s="5">
        <v>2715627.3941247091</v>
      </c>
      <c r="J310" s="5">
        <v>1211302.0476510169</v>
      </c>
      <c r="K310" s="5">
        <v>383474.62079801504</v>
      </c>
      <c r="L310" s="5">
        <v>5217380.4628711967</v>
      </c>
      <c r="M310">
        <f t="shared" si="4"/>
        <v>11316</v>
      </c>
      <c r="N310" t="s">
        <v>315</v>
      </c>
    </row>
    <row r="311" spans="1:14">
      <c r="A311">
        <v>11317</v>
      </c>
      <c r="B311" t="s">
        <v>1216</v>
      </c>
      <c r="C311" s="5">
        <v>81984797.015162364</v>
      </c>
      <c r="D311" s="5">
        <v>14398947.231481817</v>
      </c>
      <c r="E311" s="5">
        <v>13886245.359357672</v>
      </c>
      <c r="F311" s="5">
        <v>2339103.391594613</v>
      </c>
      <c r="G311" s="5">
        <v>15404577.666273611</v>
      </c>
      <c r="H311" s="5">
        <v>87158121.451304004</v>
      </c>
      <c r="I311" s="5">
        <v>7489108.7658297978</v>
      </c>
      <c r="J311" s="5">
        <v>9543690.0967863407</v>
      </c>
      <c r="K311" s="5">
        <v>953545.54449230502</v>
      </c>
      <c r="L311" s="5">
        <v>25854298.537717488</v>
      </c>
      <c r="M311">
        <f t="shared" si="4"/>
        <v>11317</v>
      </c>
      <c r="N311" t="s">
        <v>316</v>
      </c>
    </row>
    <row r="312" spans="1:14">
      <c r="A312">
        <v>11318</v>
      </c>
      <c r="B312" t="s">
        <v>1217</v>
      </c>
      <c r="C312" s="5">
        <v>40423459.568532817</v>
      </c>
      <c r="D312" s="5">
        <v>4514722.8235191302</v>
      </c>
      <c r="E312" s="5">
        <v>1657688.2834985831</v>
      </c>
      <c r="F312" s="5">
        <v>546585.73662593565</v>
      </c>
      <c r="G312" s="5">
        <v>4557757.9081303086</v>
      </c>
      <c r="H312" s="5">
        <v>16544432.6419213</v>
      </c>
      <c r="I312" s="5">
        <v>1231567.3335373488</v>
      </c>
      <c r="J312" s="5">
        <v>467479.15411922836</v>
      </c>
      <c r="K312" s="5">
        <v>114604.43406915475</v>
      </c>
      <c r="L312" s="5">
        <v>3340614.4660461838</v>
      </c>
      <c r="M312">
        <f t="shared" si="4"/>
        <v>11318</v>
      </c>
      <c r="N312" t="s">
        <v>317</v>
      </c>
    </row>
    <row r="313" spans="1:14">
      <c r="A313">
        <v>11319</v>
      </c>
      <c r="B313" t="s">
        <v>1218</v>
      </c>
      <c r="C313" s="5">
        <v>56584700.201547846</v>
      </c>
      <c r="D313" s="5">
        <v>12043050.12860023</v>
      </c>
      <c r="E313" s="5">
        <v>4148912.8176623057</v>
      </c>
      <c r="F313" s="5">
        <v>1736959.2723640162</v>
      </c>
      <c r="G313" s="5">
        <v>8296832.4945916384</v>
      </c>
      <c r="H313" s="5">
        <v>22517096.62777029</v>
      </c>
      <c r="I313" s="5">
        <v>1533603.8963568765</v>
      </c>
      <c r="J313" s="5">
        <v>1447962.5374744593</v>
      </c>
      <c r="K313" s="5">
        <v>350604.80733288889</v>
      </c>
      <c r="L313" s="5">
        <v>5533079.2162994277</v>
      </c>
      <c r="M313">
        <f t="shared" si="4"/>
        <v>11319</v>
      </c>
      <c r="N313" t="s">
        <v>318</v>
      </c>
    </row>
    <row r="314" spans="1:14">
      <c r="A314">
        <v>11320</v>
      </c>
      <c r="B314" t="s">
        <v>1219</v>
      </c>
      <c r="C314" s="5">
        <v>187999680.68477669</v>
      </c>
      <c r="D314" s="5">
        <v>88556513.290448025</v>
      </c>
      <c r="E314" s="5">
        <v>53793272.448815495</v>
      </c>
      <c r="F314" s="5">
        <v>10537020.735350499</v>
      </c>
      <c r="G314" s="5">
        <v>76454707.633075848</v>
      </c>
      <c r="H314" s="5">
        <v>233186469.32758072</v>
      </c>
      <c r="I314" s="5">
        <v>52123506.184640288</v>
      </c>
      <c r="J314" s="5">
        <v>40369747.078522786</v>
      </c>
      <c r="K314" s="5">
        <v>5991470.8709749915</v>
      </c>
      <c r="L314" s="5">
        <v>59796884.66581443</v>
      </c>
      <c r="M314">
        <f t="shared" si="4"/>
        <v>11320</v>
      </c>
      <c r="N314" t="s">
        <v>319</v>
      </c>
    </row>
    <row r="315" spans="1:14">
      <c r="A315">
        <v>11321</v>
      </c>
      <c r="B315" t="s">
        <v>1220</v>
      </c>
      <c r="C315" s="5">
        <v>49788504.084353611</v>
      </c>
      <c r="D315" s="5">
        <v>10136026.984155372</v>
      </c>
      <c r="E315" s="5">
        <v>5413613.4585602377</v>
      </c>
      <c r="F315" s="5">
        <v>1569590.2622894368</v>
      </c>
      <c r="G315" s="5">
        <v>9047802.0476525854</v>
      </c>
      <c r="H315" s="5">
        <v>31195657.407297667</v>
      </c>
      <c r="I315" s="5">
        <v>3799527.6531163226</v>
      </c>
      <c r="J315" s="5">
        <v>2273304.0449301689</v>
      </c>
      <c r="K315" s="5">
        <v>472241.67870736931</v>
      </c>
      <c r="L315" s="5">
        <v>6816076.0489371959</v>
      </c>
      <c r="M315">
        <f t="shared" si="4"/>
        <v>11321</v>
      </c>
      <c r="N315" t="s">
        <v>320</v>
      </c>
    </row>
    <row r="316" spans="1:14">
      <c r="A316">
        <v>10677</v>
      </c>
      <c r="B316" t="s">
        <v>1221</v>
      </c>
      <c r="C316" s="5">
        <v>365486732.07308978</v>
      </c>
      <c r="D316" s="5">
        <v>365437380.50477821</v>
      </c>
      <c r="E316" s="5">
        <v>93143803.660326406</v>
      </c>
      <c r="F316" s="5">
        <v>40697801.042605631</v>
      </c>
      <c r="G316" s="5">
        <v>76557850.591627151</v>
      </c>
      <c r="H316" s="5">
        <v>650896033.79052401</v>
      </c>
      <c r="I316" s="5">
        <v>144813012.50092858</v>
      </c>
      <c r="J316" s="5">
        <v>74097683.391004369</v>
      </c>
      <c r="K316" s="5">
        <v>20809466.689780246</v>
      </c>
      <c r="L316" s="5">
        <v>137680686.18533558</v>
      </c>
      <c r="M316">
        <f t="shared" si="4"/>
        <v>10677</v>
      </c>
      <c r="N316" t="s">
        <v>321</v>
      </c>
    </row>
    <row r="317" spans="1:14">
      <c r="A317">
        <v>10728</v>
      </c>
      <c r="B317" t="s">
        <v>1222</v>
      </c>
      <c r="C317" s="5">
        <v>110068451.23403615</v>
      </c>
      <c r="D317" s="5">
        <v>27656292.808529761</v>
      </c>
      <c r="E317" s="5">
        <v>8918725.6883284524</v>
      </c>
      <c r="F317" s="5">
        <v>3006928.8802934685</v>
      </c>
      <c r="G317" s="5">
        <v>11399351.918047821</v>
      </c>
      <c r="H317" s="5">
        <v>135201519.2058633</v>
      </c>
      <c r="I317" s="5">
        <v>24602611.857323941</v>
      </c>
      <c r="J317" s="5">
        <v>5279045.4883465162</v>
      </c>
      <c r="K317" s="5">
        <v>1822869.2115509433</v>
      </c>
      <c r="L317" s="5">
        <v>39395461.507679678</v>
      </c>
      <c r="M317">
        <f t="shared" si="4"/>
        <v>10728</v>
      </c>
      <c r="N317" t="s">
        <v>322</v>
      </c>
    </row>
    <row r="318" spans="1:14">
      <c r="A318">
        <v>10729</v>
      </c>
      <c r="B318" t="s">
        <v>1223</v>
      </c>
      <c r="C318" s="5">
        <v>129550446.34769361</v>
      </c>
      <c r="D318" s="5">
        <v>37754460.714838222</v>
      </c>
      <c r="E318" s="5">
        <v>46782581.0018062</v>
      </c>
      <c r="F318" s="5">
        <v>4103077.0559674944</v>
      </c>
      <c r="G318" s="5">
        <v>44844253.680744596</v>
      </c>
      <c r="H318" s="5">
        <v>185822622.71752551</v>
      </c>
      <c r="I318" s="5">
        <v>26583643.376537651</v>
      </c>
      <c r="J318" s="5">
        <v>35904472.910893172</v>
      </c>
      <c r="K318" s="5">
        <v>3257212.1982412655</v>
      </c>
      <c r="L318" s="5">
        <v>16877859.125752371</v>
      </c>
      <c r="M318">
        <f t="shared" si="4"/>
        <v>10729</v>
      </c>
      <c r="N318" t="s">
        <v>323</v>
      </c>
    </row>
    <row r="319" spans="1:14">
      <c r="A319">
        <v>10730</v>
      </c>
      <c r="B319" t="s">
        <v>1224</v>
      </c>
      <c r="C319" s="5">
        <v>103914460.02528277</v>
      </c>
      <c r="D319" s="5">
        <v>37905403.282062441</v>
      </c>
      <c r="E319" s="5">
        <v>20294930.580868796</v>
      </c>
      <c r="F319" s="5">
        <v>3440384.0280831787</v>
      </c>
      <c r="G319" s="5">
        <v>18679556.660041932</v>
      </c>
      <c r="H319" s="5">
        <v>156568956.79939568</v>
      </c>
      <c r="I319" s="5">
        <v>31657248.00148258</v>
      </c>
      <c r="J319" s="5">
        <v>17618122.771657471</v>
      </c>
      <c r="K319" s="5">
        <v>2504988.3808764815</v>
      </c>
      <c r="L319" s="5">
        <v>23730772.920248747</v>
      </c>
      <c r="M319">
        <f t="shared" si="4"/>
        <v>10730</v>
      </c>
      <c r="N319" t="s">
        <v>324</v>
      </c>
    </row>
    <row r="320" spans="1:14">
      <c r="A320">
        <v>11273</v>
      </c>
      <c r="B320" t="s">
        <v>1225</v>
      </c>
      <c r="C320" s="5">
        <v>42863729.766673684</v>
      </c>
      <c r="D320" s="5">
        <v>10403599.561700609</v>
      </c>
      <c r="E320" s="5">
        <v>2480555.0236787945</v>
      </c>
      <c r="F320" s="5">
        <v>1264631.7388662612</v>
      </c>
      <c r="G320" s="5">
        <v>20618291.172715113</v>
      </c>
      <c r="H320" s="5">
        <v>18157607.137828894</v>
      </c>
      <c r="I320" s="5">
        <v>3179288.8146128613</v>
      </c>
      <c r="J320" s="5">
        <v>1236407.6793394401</v>
      </c>
      <c r="K320" s="5">
        <v>379987.72502430348</v>
      </c>
      <c r="L320" s="5">
        <v>9780651.3195600118</v>
      </c>
      <c r="M320">
        <f t="shared" si="4"/>
        <v>11273</v>
      </c>
      <c r="N320" t="s">
        <v>325</v>
      </c>
    </row>
    <row r="321" spans="1:14">
      <c r="A321">
        <v>11274</v>
      </c>
      <c r="B321" t="s">
        <v>1226</v>
      </c>
      <c r="C321" s="5">
        <v>45943369.964063749</v>
      </c>
      <c r="D321" s="5">
        <v>8865553.3917529732</v>
      </c>
      <c r="E321" s="5">
        <v>2673323.016401663</v>
      </c>
      <c r="F321" s="5">
        <v>965405.14579119801</v>
      </c>
      <c r="G321" s="5">
        <v>4887679.5473044068</v>
      </c>
      <c r="H321" s="5">
        <v>17238659.48203114</v>
      </c>
      <c r="I321" s="5">
        <v>2028330.0728993202</v>
      </c>
      <c r="J321" s="5">
        <v>176514.30150537947</v>
      </c>
      <c r="K321" s="5">
        <v>103292.08255777681</v>
      </c>
      <c r="L321" s="5">
        <v>1526118.6656923899</v>
      </c>
      <c r="M321">
        <f t="shared" si="4"/>
        <v>11274</v>
      </c>
      <c r="N321" t="s">
        <v>326</v>
      </c>
    </row>
    <row r="322" spans="1:14">
      <c r="A322">
        <v>11275</v>
      </c>
      <c r="B322" t="s">
        <v>1227</v>
      </c>
      <c r="C322" s="5">
        <v>24410689.401735578</v>
      </c>
      <c r="D322" s="5">
        <v>6787253.3231552998</v>
      </c>
      <c r="E322" s="5">
        <v>4344468.1621174319</v>
      </c>
      <c r="F322" s="5">
        <v>724104.74273766798</v>
      </c>
      <c r="G322" s="5">
        <v>6620099.1937884996</v>
      </c>
      <c r="H322" s="5">
        <v>10095314.048437845</v>
      </c>
      <c r="I322" s="5">
        <v>2619037.6846730611</v>
      </c>
      <c r="J322" s="5">
        <v>1337743.5558547245</v>
      </c>
      <c r="K322" s="5">
        <v>112583.71828254117</v>
      </c>
      <c r="L322" s="5">
        <v>543276.63921734376</v>
      </c>
      <c r="M322">
        <f t="shared" si="4"/>
        <v>11275</v>
      </c>
      <c r="N322" t="s">
        <v>327</v>
      </c>
    </row>
    <row r="323" spans="1:14">
      <c r="A323">
        <v>11276</v>
      </c>
      <c r="B323" t="s">
        <v>1228</v>
      </c>
      <c r="C323" s="5">
        <v>52504361.213696718</v>
      </c>
      <c r="D323" s="5">
        <v>7996171.666264453</v>
      </c>
      <c r="E323" s="5">
        <v>4773693.7106346069</v>
      </c>
      <c r="F323" s="5">
        <v>845871.25719186431</v>
      </c>
      <c r="G323" s="5">
        <v>9043571.947319461</v>
      </c>
      <c r="H323" s="5">
        <v>23026665.060670424</v>
      </c>
      <c r="I323" s="5">
        <v>3989495.3375819554</v>
      </c>
      <c r="J323" s="5">
        <v>2057038.9553073572</v>
      </c>
      <c r="K323" s="5">
        <v>163767.24486830624</v>
      </c>
      <c r="L323" s="5">
        <v>3907484.7664648374</v>
      </c>
      <c r="M323">
        <f t="shared" si="4"/>
        <v>11276</v>
      </c>
      <c r="N323" t="s">
        <v>328</v>
      </c>
    </row>
    <row r="324" spans="1:14">
      <c r="A324">
        <v>11277</v>
      </c>
      <c r="B324" t="s">
        <v>1229</v>
      </c>
      <c r="C324" s="5">
        <v>25934598.630692326</v>
      </c>
      <c r="D324" s="5">
        <v>17762526.957076821</v>
      </c>
      <c r="E324" s="5">
        <v>3142159.8946653702</v>
      </c>
      <c r="F324" s="5">
        <v>1527487.6550266796</v>
      </c>
      <c r="G324" s="5">
        <v>6283482.1819777768</v>
      </c>
      <c r="H324" s="5">
        <v>5829323.2025356051</v>
      </c>
      <c r="I324" s="5">
        <v>3652714.6669576466</v>
      </c>
      <c r="J324" s="5">
        <v>758583.40099755069</v>
      </c>
      <c r="K324" s="5">
        <v>267292.23283368081</v>
      </c>
      <c r="L324" s="5">
        <v>261645.78723654232</v>
      </c>
      <c r="M324">
        <f t="shared" ref="M324:M387" si="5">INT(N324)</f>
        <v>11277</v>
      </c>
      <c r="N324" t="s">
        <v>329</v>
      </c>
    </row>
    <row r="325" spans="1:14">
      <c r="A325">
        <v>11458</v>
      </c>
      <c r="B325" t="s">
        <v>1230</v>
      </c>
      <c r="C325" s="5">
        <v>60548153.407119378</v>
      </c>
      <c r="D325" s="5">
        <v>11879720.329776343</v>
      </c>
      <c r="E325" s="5">
        <v>5352443.7482084753</v>
      </c>
      <c r="F325" s="5">
        <v>1224086.8322932613</v>
      </c>
      <c r="G325" s="5">
        <v>10582253.709174793</v>
      </c>
      <c r="H325" s="5">
        <v>30124738.53193482</v>
      </c>
      <c r="I325" s="5">
        <v>3488997.2064033975</v>
      </c>
      <c r="J325" s="5">
        <v>1377534.8025841643</v>
      </c>
      <c r="K325" s="5">
        <v>317801.00148658402</v>
      </c>
      <c r="L325" s="5">
        <v>1467868.6210187897</v>
      </c>
      <c r="M325">
        <f t="shared" si="5"/>
        <v>11458</v>
      </c>
      <c r="N325" t="s">
        <v>330</v>
      </c>
    </row>
    <row r="326" spans="1:14">
      <c r="A326">
        <v>28858</v>
      </c>
      <c r="B326" t="s">
        <v>1231</v>
      </c>
      <c r="C326" s="5">
        <v>13034628.659492956</v>
      </c>
      <c r="D326" s="5">
        <v>3216123.027074744</v>
      </c>
      <c r="E326" s="5">
        <v>1316566.7508827716</v>
      </c>
      <c r="F326" s="5">
        <v>258298.35185186841</v>
      </c>
      <c r="G326" s="5">
        <v>3395582.8854224207</v>
      </c>
      <c r="H326" s="5">
        <v>19374670.638518196</v>
      </c>
      <c r="I326" s="5">
        <v>469977.11983855237</v>
      </c>
      <c r="J326" s="5">
        <v>0</v>
      </c>
      <c r="K326" s="5">
        <v>30047.199359873768</v>
      </c>
      <c r="L326" s="5">
        <v>934417.13755862566</v>
      </c>
      <c r="M326">
        <f t="shared" si="5"/>
        <v>28858</v>
      </c>
      <c r="N326" t="s">
        <v>331</v>
      </c>
    </row>
    <row r="327" spans="1:14">
      <c r="A327">
        <v>10735</v>
      </c>
      <c r="B327" t="s">
        <v>1232</v>
      </c>
      <c r="C327" s="5">
        <v>185211648.01209781</v>
      </c>
      <c r="D327" s="5">
        <v>65185235.787977673</v>
      </c>
      <c r="E327" s="5">
        <v>35187715.449354999</v>
      </c>
      <c r="F327" s="5">
        <v>6808428.2278730012</v>
      </c>
      <c r="G327" s="5">
        <v>26904964.564039472</v>
      </c>
      <c r="H327" s="5">
        <v>169576370.50583276</v>
      </c>
      <c r="I327" s="5">
        <v>31164048.424969424</v>
      </c>
      <c r="J327" s="5">
        <v>21006546.697473705</v>
      </c>
      <c r="K327" s="5">
        <v>3958992.4797281274</v>
      </c>
      <c r="L327" s="5">
        <v>49869603.240653209</v>
      </c>
      <c r="M327">
        <f t="shared" si="5"/>
        <v>10735</v>
      </c>
      <c r="N327" t="s">
        <v>332</v>
      </c>
    </row>
    <row r="328" spans="1:14">
      <c r="A328">
        <v>11306</v>
      </c>
      <c r="B328" t="s">
        <v>1233</v>
      </c>
      <c r="C328" s="5">
        <v>46420049.39088542</v>
      </c>
      <c r="D328" s="5">
        <v>14982289.806827964</v>
      </c>
      <c r="E328" s="5">
        <v>4078864.1051081419</v>
      </c>
      <c r="F328" s="5">
        <v>1747224.3745140904</v>
      </c>
      <c r="G328" s="5">
        <v>10774689.182600932</v>
      </c>
      <c r="H328" s="5">
        <v>22995681.828979295</v>
      </c>
      <c r="I328" s="5">
        <v>10163543.243793624</v>
      </c>
      <c r="J328" s="5">
        <v>1234727.171997797</v>
      </c>
      <c r="K328" s="5">
        <v>878495.03863377869</v>
      </c>
      <c r="L328" s="5">
        <v>1054901.6666589705</v>
      </c>
      <c r="M328">
        <f t="shared" si="5"/>
        <v>11306</v>
      </c>
      <c r="N328" t="s">
        <v>333</v>
      </c>
    </row>
    <row r="329" spans="1:14">
      <c r="A329">
        <v>11307</v>
      </c>
      <c r="B329" t="s">
        <v>1234</v>
      </c>
      <c r="C329" s="5">
        <v>37858996.702339843</v>
      </c>
      <c r="D329" s="5">
        <v>10674458.588850146</v>
      </c>
      <c r="E329" s="5">
        <v>1991626.2734244068</v>
      </c>
      <c r="F329" s="5">
        <v>1248982.4993853711</v>
      </c>
      <c r="G329" s="5">
        <v>4083297.3767491719</v>
      </c>
      <c r="H329" s="5">
        <v>11279523.906124134</v>
      </c>
      <c r="I329" s="5">
        <v>2156846.7060661144</v>
      </c>
      <c r="J329" s="5">
        <v>517708.33457754384</v>
      </c>
      <c r="K329" s="5">
        <v>116741.32844857268</v>
      </c>
      <c r="L329" s="5">
        <v>439061.56403468939</v>
      </c>
      <c r="M329">
        <f t="shared" si="5"/>
        <v>11307</v>
      </c>
      <c r="N329" t="s">
        <v>334</v>
      </c>
    </row>
    <row r="330" spans="1:14">
      <c r="A330">
        <v>10734</v>
      </c>
      <c r="B330" t="s">
        <v>1235</v>
      </c>
      <c r="C330" s="5">
        <v>281742904.25689775</v>
      </c>
      <c r="D330" s="5">
        <v>60607696.570199795</v>
      </c>
      <c r="E330" s="5">
        <v>136740953.23108611</v>
      </c>
      <c r="F330" s="5">
        <v>13044191.912478546</v>
      </c>
      <c r="G330" s="5">
        <v>51835917.202393152</v>
      </c>
      <c r="H330" s="5">
        <v>396370037.18902874</v>
      </c>
      <c r="I330" s="5">
        <v>70812000.971895263</v>
      </c>
      <c r="J330" s="5">
        <v>96086439.053376585</v>
      </c>
      <c r="K330" s="5">
        <v>15723895.235466165</v>
      </c>
      <c r="L330" s="5">
        <v>155852675.25717756</v>
      </c>
      <c r="M330">
        <f t="shared" si="5"/>
        <v>10734</v>
      </c>
      <c r="N330" t="s">
        <v>335</v>
      </c>
    </row>
    <row r="331" spans="1:14">
      <c r="A331">
        <v>11304</v>
      </c>
      <c r="B331" t="s">
        <v>1236</v>
      </c>
      <c r="C331" s="5">
        <v>179419688.44675395</v>
      </c>
      <c r="D331" s="5">
        <v>36405658.970704302</v>
      </c>
      <c r="E331" s="5">
        <v>35152022.123236567</v>
      </c>
      <c r="F331" s="5">
        <v>6055033.3977257181</v>
      </c>
      <c r="G331" s="5">
        <v>46052201.998557717</v>
      </c>
      <c r="H331" s="5">
        <v>179658905.34725517</v>
      </c>
      <c r="I331" s="5">
        <v>20755038.979003791</v>
      </c>
      <c r="J331" s="5">
        <v>17554218.720259748</v>
      </c>
      <c r="K331" s="5">
        <v>2993244.0077524856</v>
      </c>
      <c r="L331" s="5">
        <v>71238143.208750606</v>
      </c>
      <c r="M331">
        <f t="shared" si="5"/>
        <v>11304</v>
      </c>
      <c r="N331" t="s">
        <v>336</v>
      </c>
    </row>
    <row r="332" spans="1:14">
      <c r="A332">
        <v>10678</v>
      </c>
      <c r="B332" t="s">
        <v>1237</v>
      </c>
      <c r="C332" s="5">
        <v>227367404.99085248</v>
      </c>
      <c r="D332" s="5">
        <v>175743817.56844094</v>
      </c>
      <c r="E332" s="5">
        <v>49952617.580931</v>
      </c>
      <c r="F332" s="5">
        <v>22971367.272555552</v>
      </c>
      <c r="G332" s="5">
        <v>27167921.942240506</v>
      </c>
      <c r="H332" s="5">
        <v>505476328.17358273</v>
      </c>
      <c r="I332" s="5">
        <v>111365478.54558811</v>
      </c>
      <c r="J332" s="5">
        <v>72991204.183944926</v>
      </c>
      <c r="K332" s="5">
        <v>19137313.788063589</v>
      </c>
      <c r="L332" s="5">
        <v>113936139.40379991</v>
      </c>
      <c r="M332">
        <f t="shared" si="5"/>
        <v>10678</v>
      </c>
      <c r="N332" t="s">
        <v>337</v>
      </c>
    </row>
    <row r="333" spans="1:14">
      <c r="A333">
        <v>10733</v>
      </c>
      <c r="B333" t="s">
        <v>1238</v>
      </c>
      <c r="C333" s="5">
        <v>126491353.09409417</v>
      </c>
      <c r="D333" s="5">
        <v>35285561.801718906</v>
      </c>
      <c r="E333" s="5">
        <v>14451962.83072977</v>
      </c>
      <c r="F333" s="5">
        <v>7027931.2447711602</v>
      </c>
      <c r="G333" s="5">
        <v>11385289.422076326</v>
      </c>
      <c r="H333" s="5">
        <v>133327775.07322627</v>
      </c>
      <c r="I333" s="5">
        <v>28967455.161432575</v>
      </c>
      <c r="J333" s="5">
        <v>13004148.517073549</v>
      </c>
      <c r="K333" s="5">
        <v>3156025.0146997208</v>
      </c>
      <c r="L333" s="5">
        <v>43753137.970177531</v>
      </c>
      <c r="M333">
        <f t="shared" si="5"/>
        <v>10733</v>
      </c>
      <c r="N333" t="s">
        <v>338</v>
      </c>
    </row>
    <row r="334" spans="1:14">
      <c r="A334">
        <v>11289</v>
      </c>
      <c r="B334" t="s">
        <v>1239</v>
      </c>
      <c r="C334" s="5">
        <v>57337041.974423438</v>
      </c>
      <c r="D334" s="5">
        <v>23287232.457660347</v>
      </c>
      <c r="E334" s="5">
        <v>2620330.9358680309</v>
      </c>
      <c r="F334" s="5">
        <v>3222276.1103879632</v>
      </c>
      <c r="G334" s="5">
        <v>6075454.9891722891</v>
      </c>
      <c r="H334" s="5">
        <v>64579427.217679895</v>
      </c>
      <c r="I334" s="5">
        <v>8883878.3355565816</v>
      </c>
      <c r="J334" s="5">
        <v>1358626.4819584216</v>
      </c>
      <c r="K334" s="5">
        <v>1297096.7247050735</v>
      </c>
      <c r="L334" s="5">
        <v>4185039.9625879587</v>
      </c>
      <c r="M334">
        <f t="shared" si="5"/>
        <v>11289</v>
      </c>
      <c r="N334" t="s">
        <v>339</v>
      </c>
    </row>
    <row r="335" spans="1:14">
      <c r="A335">
        <v>11290</v>
      </c>
      <c r="B335" t="s">
        <v>1240</v>
      </c>
      <c r="C335" s="5">
        <v>70918987.497217536</v>
      </c>
      <c r="D335" s="5">
        <v>10647811.349714953</v>
      </c>
      <c r="E335" s="5">
        <v>4706912.8208560757</v>
      </c>
      <c r="F335" s="5">
        <v>1210516.5349939095</v>
      </c>
      <c r="G335" s="5">
        <v>3174036.9993882463</v>
      </c>
      <c r="H335" s="5">
        <v>43657790.516799733</v>
      </c>
      <c r="I335" s="5">
        <v>4287251.6782214204</v>
      </c>
      <c r="J335" s="5">
        <v>795405.86707995564</v>
      </c>
      <c r="K335" s="5">
        <v>497883.87341542379</v>
      </c>
      <c r="L335" s="5">
        <v>8770911.0823127832</v>
      </c>
      <c r="M335">
        <f t="shared" si="5"/>
        <v>11290</v>
      </c>
      <c r="N335" t="s">
        <v>340</v>
      </c>
    </row>
    <row r="336" spans="1:14">
      <c r="A336">
        <v>11291</v>
      </c>
      <c r="B336" t="s">
        <v>1241</v>
      </c>
      <c r="C336" s="5">
        <v>53446156.742736146</v>
      </c>
      <c r="D336" s="5">
        <v>20727913.52474777</v>
      </c>
      <c r="E336" s="5">
        <v>2386824.4516834072</v>
      </c>
      <c r="F336" s="5">
        <v>3489902.0935725691</v>
      </c>
      <c r="G336" s="5">
        <v>5729008.4849184938</v>
      </c>
      <c r="H336" s="5">
        <v>25266134.05746467</v>
      </c>
      <c r="I336" s="5">
        <v>2762673.0030050301</v>
      </c>
      <c r="J336" s="5">
        <v>700023.67624906858</v>
      </c>
      <c r="K336" s="5">
        <v>962019.60186332837</v>
      </c>
      <c r="L336" s="5">
        <v>4301408.5837595072</v>
      </c>
      <c r="M336">
        <f t="shared" si="5"/>
        <v>11291</v>
      </c>
      <c r="N336" t="s">
        <v>341</v>
      </c>
    </row>
    <row r="337" spans="1:14">
      <c r="A337">
        <v>11292</v>
      </c>
      <c r="B337" t="s">
        <v>1242</v>
      </c>
      <c r="C337" s="5">
        <v>47210559.648693785</v>
      </c>
      <c r="D337" s="5">
        <v>16796969.8121912</v>
      </c>
      <c r="E337" s="5">
        <v>4162494.0484387404</v>
      </c>
      <c r="F337" s="5">
        <v>3066598.4784189016</v>
      </c>
      <c r="G337" s="5">
        <v>5138692.5896224761</v>
      </c>
      <c r="H337" s="5">
        <v>24008684.471511789</v>
      </c>
      <c r="I337" s="5">
        <v>4256447.4547953093</v>
      </c>
      <c r="J337" s="5">
        <v>278397.70712355507</v>
      </c>
      <c r="K337" s="5">
        <v>418833.34029100096</v>
      </c>
      <c r="L337" s="5">
        <v>4087868.0539132394</v>
      </c>
      <c r="M337">
        <f t="shared" si="5"/>
        <v>11292</v>
      </c>
      <c r="N337" t="s">
        <v>342</v>
      </c>
    </row>
    <row r="338" spans="1:14">
      <c r="A338">
        <v>11293</v>
      </c>
      <c r="B338" t="s">
        <v>1243</v>
      </c>
      <c r="C338" s="5">
        <v>45975942.92279432</v>
      </c>
      <c r="D338" s="5">
        <v>20387886.372084331</v>
      </c>
      <c r="E338" s="5">
        <v>2681873.5002452848</v>
      </c>
      <c r="F338" s="5">
        <v>2598424.0886221649</v>
      </c>
      <c r="G338" s="5">
        <v>4077208.9697163552</v>
      </c>
      <c r="H338" s="5">
        <v>24909685.069798019</v>
      </c>
      <c r="I338" s="5">
        <v>3272182.3672570493</v>
      </c>
      <c r="J338" s="5">
        <v>1070695.8269642536</v>
      </c>
      <c r="K338" s="5">
        <v>507729.91508249257</v>
      </c>
      <c r="L338" s="5">
        <v>2062918.4574357236</v>
      </c>
      <c r="M338">
        <f t="shared" si="5"/>
        <v>11293</v>
      </c>
      <c r="N338" t="s">
        <v>343</v>
      </c>
    </row>
    <row r="339" spans="1:14">
      <c r="A339">
        <v>11294</v>
      </c>
      <c r="B339" t="s">
        <v>1244</v>
      </c>
      <c r="C339" s="5">
        <v>50295289.856972314</v>
      </c>
      <c r="D339" s="5">
        <v>40236292.695074826</v>
      </c>
      <c r="E339" s="5">
        <v>5617839.3653556136</v>
      </c>
      <c r="F339" s="5">
        <v>6057394.0757672554</v>
      </c>
      <c r="G339" s="5">
        <v>9962861.3766466733</v>
      </c>
      <c r="H339" s="5">
        <v>20901998.756471545</v>
      </c>
      <c r="I339" s="5">
        <v>3492764.7926467271</v>
      </c>
      <c r="J339" s="5">
        <v>709750.26990776521</v>
      </c>
      <c r="K339" s="5">
        <v>734438.05001031142</v>
      </c>
      <c r="L339" s="5">
        <v>4866893.4511469491</v>
      </c>
      <c r="M339">
        <f t="shared" si="5"/>
        <v>11294</v>
      </c>
      <c r="N339" t="s">
        <v>344</v>
      </c>
    </row>
    <row r="340" spans="1:14">
      <c r="A340">
        <v>11295</v>
      </c>
      <c r="B340" t="s">
        <v>1245</v>
      </c>
      <c r="C340" s="5">
        <v>100742864.34502891</v>
      </c>
      <c r="D340" s="5">
        <v>19948692.564342346</v>
      </c>
      <c r="E340" s="5">
        <v>8600267.4960291311</v>
      </c>
      <c r="F340" s="5">
        <v>2544545.3486741609</v>
      </c>
      <c r="G340" s="5">
        <v>7876046.3440017486</v>
      </c>
      <c r="H340" s="5">
        <v>85470662.149331391</v>
      </c>
      <c r="I340" s="5">
        <v>14122232.218168238</v>
      </c>
      <c r="J340" s="5">
        <v>9159499.0373564158</v>
      </c>
      <c r="K340" s="5">
        <v>843233.3240965486</v>
      </c>
      <c r="L340" s="5">
        <v>9907835.5729710925</v>
      </c>
      <c r="M340">
        <f t="shared" si="5"/>
        <v>11295</v>
      </c>
      <c r="N340" t="s">
        <v>345</v>
      </c>
    </row>
    <row r="341" spans="1:14">
      <c r="A341">
        <v>11296</v>
      </c>
      <c r="B341" t="s">
        <v>1246</v>
      </c>
      <c r="C341" s="5">
        <v>35691824.315676443</v>
      </c>
      <c r="D341" s="5">
        <v>4670798.4918312142</v>
      </c>
      <c r="E341" s="5">
        <v>1419077.7115007564</v>
      </c>
      <c r="F341" s="5">
        <v>929998.72280598793</v>
      </c>
      <c r="G341" s="5">
        <v>2967077.3213335797</v>
      </c>
      <c r="H341" s="5">
        <v>23900922.960880898</v>
      </c>
      <c r="I341" s="5">
        <v>3566007.7165473821</v>
      </c>
      <c r="J341" s="5">
        <v>940492.71375095891</v>
      </c>
      <c r="K341" s="5">
        <v>456500.5436489936</v>
      </c>
      <c r="L341" s="5">
        <v>2661156.9420237974</v>
      </c>
      <c r="M341">
        <f t="shared" si="5"/>
        <v>11296</v>
      </c>
      <c r="N341" t="s">
        <v>346</v>
      </c>
    </row>
    <row r="342" spans="1:14">
      <c r="A342">
        <v>10664</v>
      </c>
      <c r="B342" t="s">
        <v>1247</v>
      </c>
      <c r="C342" s="5">
        <v>254507431.16758654</v>
      </c>
      <c r="D342" s="5">
        <v>154394321.91742364</v>
      </c>
      <c r="E342" s="5">
        <v>50223675.080636971</v>
      </c>
      <c r="F342" s="5">
        <v>17427626.492517244</v>
      </c>
      <c r="G342" s="5">
        <v>66883410.852800891</v>
      </c>
      <c r="H342" s="5">
        <v>695998698.59993935</v>
      </c>
      <c r="I342" s="5">
        <v>127949385.3059973</v>
      </c>
      <c r="J342" s="5">
        <v>91494135.332470343</v>
      </c>
      <c r="K342" s="5">
        <v>15394044.666320384</v>
      </c>
      <c r="L342" s="5">
        <v>169141042.53430745</v>
      </c>
      <c r="M342">
        <f t="shared" si="5"/>
        <v>10664</v>
      </c>
      <c r="N342" t="s">
        <v>347</v>
      </c>
    </row>
    <row r="343" spans="1:14">
      <c r="A343">
        <v>10834</v>
      </c>
      <c r="B343" t="s">
        <v>1248</v>
      </c>
      <c r="C343" s="5">
        <v>50246778.453308962</v>
      </c>
      <c r="D343" s="5">
        <v>12187168.192014327</v>
      </c>
      <c r="E343" s="5">
        <v>2364401.3710092949</v>
      </c>
      <c r="F343" s="5">
        <v>1707483.975393146</v>
      </c>
      <c r="G343" s="5">
        <v>9315865.2084634006</v>
      </c>
      <c r="H343" s="5">
        <v>15333755.564724201</v>
      </c>
      <c r="I343" s="5">
        <v>1797153.0862162847</v>
      </c>
      <c r="J343" s="5">
        <v>479200.81270668062</v>
      </c>
      <c r="K343" s="5">
        <v>298603.34693080984</v>
      </c>
      <c r="L343" s="5">
        <v>1773650.439232904</v>
      </c>
      <c r="M343">
        <f t="shared" si="5"/>
        <v>10834</v>
      </c>
      <c r="N343" t="s">
        <v>348</v>
      </c>
    </row>
    <row r="344" spans="1:14">
      <c r="A344">
        <v>10835</v>
      </c>
      <c r="B344" t="s">
        <v>1249</v>
      </c>
      <c r="C344" s="5">
        <v>30554936.227094453</v>
      </c>
      <c r="D344" s="5">
        <v>5980688.9920192547</v>
      </c>
      <c r="E344" s="5">
        <v>2828629.6100803497</v>
      </c>
      <c r="F344" s="5">
        <v>1242134.6483428227</v>
      </c>
      <c r="G344" s="5">
        <v>4253448.2809930295</v>
      </c>
      <c r="H344" s="5">
        <v>7290884.801873493</v>
      </c>
      <c r="I344" s="5">
        <v>849898.69272754015</v>
      </c>
      <c r="J344" s="5">
        <v>360251.55243103881</v>
      </c>
      <c r="K344" s="5">
        <v>197826.32391550235</v>
      </c>
      <c r="L344" s="5">
        <v>844779.09252253571</v>
      </c>
      <c r="M344">
        <f t="shared" si="5"/>
        <v>10835</v>
      </c>
      <c r="N344" t="s">
        <v>349</v>
      </c>
    </row>
    <row r="345" spans="1:14">
      <c r="A345">
        <v>10836</v>
      </c>
      <c r="B345" t="s">
        <v>1250</v>
      </c>
      <c r="C345" s="5">
        <v>28296393.049498405</v>
      </c>
      <c r="D345" s="5">
        <v>3179769.6254376988</v>
      </c>
      <c r="E345" s="5">
        <v>1498725.7073657825</v>
      </c>
      <c r="F345" s="5">
        <v>348732.1538081094</v>
      </c>
      <c r="G345" s="5">
        <v>6143612.4991449853</v>
      </c>
      <c r="H345" s="5">
        <v>13161753.445581952</v>
      </c>
      <c r="I345" s="5">
        <v>982398.41744998062</v>
      </c>
      <c r="J345" s="5">
        <v>433682.69856028719</v>
      </c>
      <c r="K345" s="5">
        <v>120106.1178020653</v>
      </c>
      <c r="L345" s="5">
        <v>1563012.1853507315</v>
      </c>
      <c r="M345">
        <f t="shared" si="5"/>
        <v>10836</v>
      </c>
      <c r="N345" t="s">
        <v>350</v>
      </c>
    </row>
    <row r="346" spans="1:14">
      <c r="A346">
        <v>10837</v>
      </c>
      <c r="B346" t="s">
        <v>1251</v>
      </c>
      <c r="C346" s="5">
        <v>29486806.558834475</v>
      </c>
      <c r="D346" s="5">
        <v>3795744.269223426</v>
      </c>
      <c r="E346" s="5">
        <v>2154464.6395308538</v>
      </c>
      <c r="F346" s="5">
        <v>686164.84228607325</v>
      </c>
      <c r="G346" s="5">
        <v>3485052.6053293007</v>
      </c>
      <c r="H346" s="5">
        <v>9361723.0346852113</v>
      </c>
      <c r="I346" s="5">
        <v>1219671.132333362</v>
      </c>
      <c r="J346" s="5">
        <v>492898.22454405657</v>
      </c>
      <c r="K346" s="5">
        <v>112928.09028778075</v>
      </c>
      <c r="L346" s="5">
        <v>785862.7129454664</v>
      </c>
      <c r="M346">
        <f t="shared" si="5"/>
        <v>10837</v>
      </c>
      <c r="N346" t="s">
        <v>351</v>
      </c>
    </row>
    <row r="347" spans="1:14">
      <c r="A347">
        <v>10838</v>
      </c>
      <c r="B347" t="s">
        <v>1252</v>
      </c>
      <c r="C347" s="5">
        <v>30548849.161340177</v>
      </c>
      <c r="D347" s="5">
        <v>8143581.5076251402</v>
      </c>
      <c r="E347" s="5">
        <v>3038836.0221846686</v>
      </c>
      <c r="F347" s="5">
        <v>1009998.8988972681</v>
      </c>
      <c r="G347" s="5">
        <v>10106856.102671538</v>
      </c>
      <c r="H347" s="5">
        <v>29247825.145321187</v>
      </c>
      <c r="I347" s="5">
        <v>2777401.2484403178</v>
      </c>
      <c r="J347" s="5">
        <v>1007910.3855772029</v>
      </c>
      <c r="K347" s="5">
        <v>234226.89169903059</v>
      </c>
      <c r="L347" s="5">
        <v>4622174.8262434667</v>
      </c>
      <c r="M347">
        <f t="shared" si="5"/>
        <v>10838</v>
      </c>
      <c r="N347" t="s">
        <v>352</v>
      </c>
    </row>
    <row r="348" spans="1:14">
      <c r="A348">
        <v>10839</v>
      </c>
      <c r="B348" t="s">
        <v>1253</v>
      </c>
      <c r="C348" s="5">
        <v>35784600.667453863</v>
      </c>
      <c r="D348" s="5">
        <v>6417405.8037711913</v>
      </c>
      <c r="E348" s="5">
        <v>2511753.2867322741</v>
      </c>
      <c r="F348" s="5">
        <v>688695.93199303467</v>
      </c>
      <c r="G348" s="5">
        <v>7568408.8627341697</v>
      </c>
      <c r="H348" s="5">
        <v>14863938.169154692</v>
      </c>
      <c r="I348" s="5">
        <v>1116673.6976644434</v>
      </c>
      <c r="J348" s="5">
        <v>568627.61541465449</v>
      </c>
      <c r="K348" s="5">
        <v>39012.328418558602</v>
      </c>
      <c r="L348" s="5">
        <v>3377375.5966631062</v>
      </c>
      <c r="M348">
        <f t="shared" si="5"/>
        <v>10839</v>
      </c>
      <c r="N348" t="s">
        <v>353</v>
      </c>
    </row>
    <row r="349" spans="1:14">
      <c r="A349">
        <v>10840</v>
      </c>
      <c r="B349" t="s">
        <v>1254</v>
      </c>
      <c r="C349" s="5">
        <v>37825610.732988149</v>
      </c>
      <c r="D349" s="5">
        <v>8353582.0120138079</v>
      </c>
      <c r="E349" s="5">
        <v>1987032.5384131712</v>
      </c>
      <c r="F349" s="5">
        <v>1264511.3315479511</v>
      </c>
      <c r="G349" s="5">
        <v>6670745.1338246604</v>
      </c>
      <c r="H349" s="5">
        <v>11250079.096684892</v>
      </c>
      <c r="I349" s="5">
        <v>2165708.7163864719</v>
      </c>
      <c r="J349" s="5">
        <v>470154.58337768476</v>
      </c>
      <c r="K349" s="5">
        <v>178781.85245681845</v>
      </c>
      <c r="L349" s="5">
        <v>1972169.4223063916</v>
      </c>
      <c r="M349">
        <f t="shared" si="5"/>
        <v>10840</v>
      </c>
      <c r="N349" t="s">
        <v>354</v>
      </c>
    </row>
    <row r="350" spans="1:14">
      <c r="A350">
        <v>10841</v>
      </c>
      <c r="B350" t="s">
        <v>1255</v>
      </c>
      <c r="C350" s="5">
        <v>53993437.610625833</v>
      </c>
      <c r="D350" s="5">
        <v>7588434.6836323431</v>
      </c>
      <c r="E350" s="5">
        <v>3104336.7911807429</v>
      </c>
      <c r="F350" s="5">
        <v>726180.85365950747</v>
      </c>
      <c r="G350" s="5">
        <v>10767648.718738178</v>
      </c>
      <c r="H350" s="5">
        <v>29756763.700028539</v>
      </c>
      <c r="I350" s="5">
        <v>2284610.8687242116</v>
      </c>
      <c r="J350" s="5">
        <v>1313012.172776015</v>
      </c>
      <c r="K350" s="5">
        <v>410073.44855763257</v>
      </c>
      <c r="L350" s="5">
        <v>6068485.3520770036</v>
      </c>
      <c r="M350">
        <f t="shared" si="5"/>
        <v>10841</v>
      </c>
      <c r="N350" t="s">
        <v>355</v>
      </c>
    </row>
    <row r="351" spans="1:14">
      <c r="A351">
        <v>10842</v>
      </c>
      <c r="B351" t="s">
        <v>1256</v>
      </c>
      <c r="C351" s="5">
        <v>39665230.351395682</v>
      </c>
      <c r="D351" s="5">
        <v>2640920.7033013594</v>
      </c>
      <c r="E351" s="5">
        <v>1093164.5305516685</v>
      </c>
      <c r="F351" s="5">
        <v>389532.41303150327</v>
      </c>
      <c r="G351" s="5">
        <v>4145641.8017546413</v>
      </c>
      <c r="H351" s="5">
        <v>14313077.109511822</v>
      </c>
      <c r="I351" s="5">
        <v>414538.63771226723</v>
      </c>
      <c r="J351" s="5">
        <v>247046.90832169956</v>
      </c>
      <c r="K351" s="5">
        <v>174571.53695591076</v>
      </c>
      <c r="L351" s="5">
        <v>1588660.9574634489</v>
      </c>
      <c r="M351">
        <f t="shared" si="5"/>
        <v>10842</v>
      </c>
      <c r="N351" t="s">
        <v>356</v>
      </c>
    </row>
    <row r="352" spans="1:14">
      <c r="A352">
        <v>10843</v>
      </c>
      <c r="B352" t="s">
        <v>1257</v>
      </c>
      <c r="C352" s="5">
        <v>39403351.821827024</v>
      </c>
      <c r="D352" s="5">
        <v>4841785.0411747349</v>
      </c>
      <c r="E352" s="5">
        <v>2864885.0125536132</v>
      </c>
      <c r="F352" s="5">
        <v>676529.97824276634</v>
      </c>
      <c r="G352" s="5">
        <v>3713245.760531853</v>
      </c>
      <c r="H352" s="5">
        <v>13101921.164967796</v>
      </c>
      <c r="I352" s="5">
        <v>1318864.3550089633</v>
      </c>
      <c r="J352" s="5">
        <v>907312.80043885822</v>
      </c>
      <c r="K352" s="5">
        <v>176197.25070859591</v>
      </c>
      <c r="L352" s="5">
        <v>1995616.5445458032</v>
      </c>
      <c r="M352">
        <f t="shared" si="5"/>
        <v>10843</v>
      </c>
      <c r="N352" t="s">
        <v>357</v>
      </c>
    </row>
    <row r="353" spans="1:14">
      <c r="A353">
        <v>10844</v>
      </c>
      <c r="B353" t="s">
        <v>1258</v>
      </c>
      <c r="C353" s="5">
        <v>36484212.333678156</v>
      </c>
      <c r="D353" s="5">
        <v>5041720.4897181336</v>
      </c>
      <c r="E353" s="5">
        <v>1302955.5739082273</v>
      </c>
      <c r="F353" s="5">
        <v>565749.57214631711</v>
      </c>
      <c r="G353" s="5">
        <v>6285523.8277848</v>
      </c>
      <c r="H353" s="5">
        <v>10397337.531604586</v>
      </c>
      <c r="I353" s="5">
        <v>997668.05246659706</v>
      </c>
      <c r="J353" s="5">
        <v>236453.53805764046</v>
      </c>
      <c r="K353" s="5">
        <v>106760.45477029616</v>
      </c>
      <c r="L353" s="5">
        <v>1367568.1958652476</v>
      </c>
      <c r="M353">
        <f t="shared" si="5"/>
        <v>10844</v>
      </c>
      <c r="N353" t="s">
        <v>358</v>
      </c>
    </row>
    <row r="354" spans="1:14">
      <c r="A354">
        <v>10697</v>
      </c>
      <c r="B354" t="s">
        <v>1259</v>
      </c>
      <c r="C354" s="5">
        <v>201936292.53084677</v>
      </c>
      <c r="D354" s="5">
        <v>78898648.099577755</v>
      </c>
      <c r="E354" s="5">
        <v>97762151.672540918</v>
      </c>
      <c r="F354" s="5">
        <v>10348940.56318514</v>
      </c>
      <c r="G354" s="5">
        <v>44461017.81161169</v>
      </c>
      <c r="H354" s="5">
        <v>466093456.89394265</v>
      </c>
      <c r="I354" s="5">
        <v>50908459.080752231</v>
      </c>
      <c r="J354" s="5">
        <v>118578433.15176025</v>
      </c>
      <c r="K354" s="5">
        <v>7288784.6272282843</v>
      </c>
      <c r="L354" s="5">
        <v>104365781.14855418</v>
      </c>
      <c r="M354">
        <f t="shared" si="5"/>
        <v>10697</v>
      </c>
      <c r="N354" t="s">
        <v>359</v>
      </c>
    </row>
    <row r="355" spans="1:14">
      <c r="A355">
        <v>10833</v>
      </c>
      <c r="B355" t="s">
        <v>1260</v>
      </c>
      <c r="C355" s="5">
        <v>53619279.791381486</v>
      </c>
      <c r="D355" s="5">
        <v>2716559.1878200546</v>
      </c>
      <c r="E355" s="5">
        <v>2154261.6164285149</v>
      </c>
      <c r="F355" s="5">
        <v>248946.77314922784</v>
      </c>
      <c r="G355" s="5">
        <v>4951894.0300971391</v>
      </c>
      <c r="H355" s="5">
        <v>20159581.93215036</v>
      </c>
      <c r="I355" s="5">
        <v>706542.76802898361</v>
      </c>
      <c r="J355" s="5">
        <v>459112.15585506096</v>
      </c>
      <c r="K355" s="5">
        <v>24907.238058612991</v>
      </c>
      <c r="L355" s="5">
        <v>2494826.1070305696</v>
      </c>
      <c r="M355">
        <f t="shared" si="5"/>
        <v>10833</v>
      </c>
      <c r="N355" t="s">
        <v>360</v>
      </c>
    </row>
    <row r="356" spans="1:14">
      <c r="A356">
        <v>10850</v>
      </c>
      <c r="B356" t="s">
        <v>1261</v>
      </c>
      <c r="C356" s="5">
        <v>40754749.205132052</v>
      </c>
      <c r="D356" s="5">
        <v>9889544.8963144589</v>
      </c>
      <c r="E356" s="5">
        <v>6823178.2422042713</v>
      </c>
      <c r="F356" s="5">
        <v>2094729.3922831356</v>
      </c>
      <c r="G356" s="5">
        <v>12889904.927230697</v>
      </c>
      <c r="H356" s="5">
        <v>17134224.59721401</v>
      </c>
      <c r="I356" s="5">
        <v>3308281.7710966156</v>
      </c>
      <c r="J356" s="5">
        <v>908024.55768012651</v>
      </c>
      <c r="K356" s="5">
        <v>1203946.5371797928</v>
      </c>
      <c r="L356" s="5">
        <v>2872458.9136648295</v>
      </c>
      <c r="M356">
        <f t="shared" si="5"/>
        <v>10850</v>
      </c>
      <c r="N356" t="s">
        <v>361</v>
      </c>
    </row>
    <row r="357" spans="1:14">
      <c r="A357">
        <v>10851</v>
      </c>
      <c r="B357" t="s">
        <v>1262</v>
      </c>
      <c r="C357" s="5">
        <v>78391184.781981677</v>
      </c>
      <c r="D357" s="5">
        <v>5007976.1383277308</v>
      </c>
      <c r="E357" s="5">
        <v>9012073.1779430117</v>
      </c>
      <c r="F357" s="5">
        <v>1194827.5068786046</v>
      </c>
      <c r="G357" s="5">
        <v>7693451.828232415</v>
      </c>
      <c r="H357" s="5">
        <v>34057723.594462223</v>
      </c>
      <c r="I357" s="5">
        <v>1403918.5097176537</v>
      </c>
      <c r="J357" s="5">
        <v>1988930.6591373747</v>
      </c>
      <c r="K357" s="5">
        <v>497169.22533794231</v>
      </c>
      <c r="L357" s="5">
        <v>4506531.247981349</v>
      </c>
      <c r="M357">
        <f t="shared" si="5"/>
        <v>10851</v>
      </c>
      <c r="N357" t="s">
        <v>362</v>
      </c>
    </row>
    <row r="358" spans="1:14">
      <c r="A358">
        <v>10852</v>
      </c>
      <c r="B358" t="s">
        <v>1263</v>
      </c>
      <c r="C358" s="5">
        <v>50164672.457775943</v>
      </c>
      <c r="D358" s="5">
        <v>4660148.3337641135</v>
      </c>
      <c r="E358" s="5">
        <v>1857956.1142840334</v>
      </c>
      <c r="F358" s="5">
        <v>712812.33409630391</v>
      </c>
      <c r="G358" s="5">
        <v>15308175.254311569</v>
      </c>
      <c r="H358" s="5">
        <v>42998612.342353411</v>
      </c>
      <c r="I358" s="5">
        <v>3952396.3184535629</v>
      </c>
      <c r="J358" s="5">
        <v>1422666.2399374899</v>
      </c>
      <c r="K358" s="5">
        <v>467042.51906983199</v>
      </c>
      <c r="L358" s="5">
        <v>9739713.2459537592</v>
      </c>
      <c r="M358">
        <f t="shared" si="5"/>
        <v>10852</v>
      </c>
      <c r="N358" t="s">
        <v>363</v>
      </c>
    </row>
    <row r="359" spans="1:14">
      <c r="A359">
        <v>10853</v>
      </c>
      <c r="B359" t="s">
        <v>1264</v>
      </c>
      <c r="C359" s="5">
        <v>39270271.663874716</v>
      </c>
      <c r="D359" s="5">
        <v>20368747.721901454</v>
      </c>
      <c r="E359" s="5">
        <v>8563530.287782304</v>
      </c>
      <c r="F359" s="5">
        <v>4213089.6214837758</v>
      </c>
      <c r="G359" s="5">
        <v>10385051.839195415</v>
      </c>
      <c r="H359" s="5">
        <v>15769296.140663972</v>
      </c>
      <c r="I359" s="5">
        <v>3038742.0969956019</v>
      </c>
      <c r="J359" s="5">
        <v>2119159.0462661907</v>
      </c>
      <c r="K359" s="5">
        <v>683266.8299862548</v>
      </c>
      <c r="L359" s="5">
        <v>3893901.7518503377</v>
      </c>
      <c r="M359">
        <f t="shared" si="5"/>
        <v>10853</v>
      </c>
      <c r="N359" t="s">
        <v>364</v>
      </c>
    </row>
    <row r="360" spans="1:14">
      <c r="A360">
        <v>10854</v>
      </c>
      <c r="B360" t="s">
        <v>1265</v>
      </c>
      <c r="C360" s="5">
        <v>65228008.631074548</v>
      </c>
      <c r="D360" s="5">
        <v>16223730.433965523</v>
      </c>
      <c r="E360" s="5">
        <v>10804133.587930754</v>
      </c>
      <c r="F360" s="5">
        <v>1124529.092834142</v>
      </c>
      <c r="G360" s="5">
        <v>17650853.14883884</v>
      </c>
      <c r="H360" s="5">
        <v>66953536.966131635</v>
      </c>
      <c r="I360" s="5">
        <v>9045137.0822986364</v>
      </c>
      <c r="J360" s="5">
        <v>6351344.9349555261</v>
      </c>
      <c r="K360" s="5">
        <v>824145.91843097995</v>
      </c>
      <c r="L360" s="5">
        <v>27142978.985939398</v>
      </c>
      <c r="M360">
        <f t="shared" si="5"/>
        <v>10854</v>
      </c>
      <c r="N360" t="s">
        <v>365</v>
      </c>
    </row>
    <row r="361" spans="1:14">
      <c r="A361">
        <v>10855</v>
      </c>
      <c r="B361" t="s">
        <v>1266</v>
      </c>
      <c r="C361" s="5">
        <v>45860047.643455058</v>
      </c>
      <c r="D361" s="5">
        <v>5061389.5134265004</v>
      </c>
      <c r="E361" s="5">
        <v>3790133.8020611834</v>
      </c>
      <c r="F361" s="5">
        <v>653481.92039316136</v>
      </c>
      <c r="G361" s="5">
        <v>8442746.2331247758</v>
      </c>
      <c r="H361" s="5">
        <v>70448114.004110932</v>
      </c>
      <c r="I361" s="5">
        <v>3508969.4821518217</v>
      </c>
      <c r="J361" s="5">
        <v>2634702.1616404476</v>
      </c>
      <c r="K361" s="5">
        <v>1366273.5502014505</v>
      </c>
      <c r="L361" s="5">
        <v>10170205.619434692</v>
      </c>
      <c r="M361">
        <f t="shared" si="5"/>
        <v>10855</v>
      </c>
      <c r="N361" t="s">
        <v>366</v>
      </c>
    </row>
    <row r="362" spans="1:14">
      <c r="A362">
        <v>10856</v>
      </c>
      <c r="B362" t="s">
        <v>1267</v>
      </c>
      <c r="C362" s="5">
        <v>34515654.860915847</v>
      </c>
      <c r="D362" s="5">
        <v>4368108.1042175153</v>
      </c>
      <c r="E362" s="5">
        <v>7545322.6432945691</v>
      </c>
      <c r="F362" s="5">
        <v>725099.61831761396</v>
      </c>
      <c r="G362" s="5">
        <v>7094746.1529490193</v>
      </c>
      <c r="H362" s="5">
        <v>21255537.309755363</v>
      </c>
      <c r="I362" s="5">
        <v>2285090.5344207771</v>
      </c>
      <c r="J362" s="5">
        <v>2985757.7661444307</v>
      </c>
      <c r="K362" s="5">
        <v>286520.48613491456</v>
      </c>
      <c r="L362" s="5">
        <v>3664097.133849971</v>
      </c>
      <c r="M362">
        <f t="shared" si="5"/>
        <v>10856</v>
      </c>
      <c r="N362" t="s">
        <v>367</v>
      </c>
    </row>
    <row r="363" spans="1:14">
      <c r="A363">
        <v>13747</v>
      </c>
      <c r="B363" t="s">
        <v>1268</v>
      </c>
      <c r="C363" s="5">
        <v>22668605.97719536</v>
      </c>
      <c r="D363" s="5">
        <v>2639960.7998043401</v>
      </c>
      <c r="E363" s="5">
        <v>3013313.9587182119</v>
      </c>
      <c r="F363" s="5">
        <v>272709.75033744628</v>
      </c>
      <c r="G363" s="5">
        <v>2586284.3199324836</v>
      </c>
      <c r="H363" s="5">
        <v>8767670.256731743</v>
      </c>
      <c r="I363" s="5">
        <v>194541.41142990408</v>
      </c>
      <c r="J363" s="5">
        <v>404558.7070852358</v>
      </c>
      <c r="K363" s="5">
        <v>33940.275053959187</v>
      </c>
      <c r="L363" s="5">
        <v>86093.253711320285</v>
      </c>
      <c r="M363">
        <f t="shared" si="5"/>
        <v>13747</v>
      </c>
      <c r="N363" t="s">
        <v>368</v>
      </c>
    </row>
    <row r="364" spans="1:14">
      <c r="A364">
        <v>31327</v>
      </c>
      <c r="B364" t="s">
        <v>1269</v>
      </c>
      <c r="C364" s="5">
        <v>15729023.174944554</v>
      </c>
      <c r="D364" s="5">
        <v>1644237.8430506892</v>
      </c>
      <c r="E364" s="5">
        <v>1183171.9806588935</v>
      </c>
      <c r="F364" s="5">
        <v>325024.19325211825</v>
      </c>
      <c r="G364" s="5">
        <v>2194072.2683179304</v>
      </c>
      <c r="H364" s="5">
        <v>5144514.6293669445</v>
      </c>
      <c r="I364" s="5">
        <v>127451.73281791805</v>
      </c>
      <c r="J364" s="5">
        <v>167249.61234018463</v>
      </c>
      <c r="K364" s="5">
        <v>12775.984796585413</v>
      </c>
      <c r="L364" s="5">
        <v>148994.28045418809</v>
      </c>
      <c r="M364">
        <f t="shared" si="5"/>
        <v>31327</v>
      </c>
      <c r="N364" t="s">
        <v>369</v>
      </c>
    </row>
    <row r="365" spans="1:14">
      <c r="A365">
        <v>10662</v>
      </c>
      <c r="B365" t="s">
        <v>1270</v>
      </c>
      <c r="C365" s="5">
        <v>419174581.03061897</v>
      </c>
      <c r="D365" s="5">
        <v>235114027.21980336</v>
      </c>
      <c r="E365" s="5">
        <v>166185617.07225785</v>
      </c>
      <c r="F365" s="5">
        <v>26430544.975501627</v>
      </c>
      <c r="G365" s="5">
        <v>110562303.91540875</v>
      </c>
      <c r="H365" s="5">
        <v>940833995.98876536</v>
      </c>
      <c r="I365" s="5">
        <v>109083608.58526047</v>
      </c>
      <c r="J365" s="5">
        <v>143318927.51577026</v>
      </c>
      <c r="K365" s="5">
        <v>16239944.701036675</v>
      </c>
      <c r="L365" s="5">
        <v>238864620.88557667</v>
      </c>
      <c r="M365">
        <f t="shared" si="5"/>
        <v>10662</v>
      </c>
      <c r="N365" t="s">
        <v>370</v>
      </c>
    </row>
    <row r="366" spans="1:14">
      <c r="A366">
        <v>10817</v>
      </c>
      <c r="B366" t="s">
        <v>1271</v>
      </c>
      <c r="C366" s="5">
        <v>84612301.937421307</v>
      </c>
      <c r="D366" s="5">
        <v>9858920.6517363898</v>
      </c>
      <c r="E366" s="5">
        <v>25654449.690128647</v>
      </c>
      <c r="F366" s="5">
        <v>2016079.8739791063</v>
      </c>
      <c r="G366" s="5">
        <v>27354962.187392388</v>
      </c>
      <c r="H366" s="5">
        <v>72135344.672858059</v>
      </c>
      <c r="I366" s="5">
        <v>7603590.6718880432</v>
      </c>
      <c r="J366" s="5">
        <v>11403058.617405318</v>
      </c>
      <c r="K366" s="5">
        <v>449099.96097578504</v>
      </c>
      <c r="L366" s="5">
        <v>26858634.676214945</v>
      </c>
      <c r="M366">
        <f t="shared" si="5"/>
        <v>10817</v>
      </c>
      <c r="N366" t="s">
        <v>371</v>
      </c>
    </row>
    <row r="367" spans="1:14">
      <c r="A367">
        <v>10818</v>
      </c>
      <c r="B367" t="s">
        <v>1272</v>
      </c>
      <c r="C367" s="5">
        <v>32401677.557153903</v>
      </c>
      <c r="D367" s="5">
        <v>2935886.5576937231</v>
      </c>
      <c r="E367" s="5">
        <v>11241497.422324728</v>
      </c>
      <c r="F367" s="5">
        <v>388048.19754905318</v>
      </c>
      <c r="G367" s="5">
        <v>11208017.070265805</v>
      </c>
      <c r="H367" s="5">
        <v>11911514.059428917</v>
      </c>
      <c r="I367" s="5">
        <v>555499.70155199314</v>
      </c>
      <c r="J367" s="5">
        <v>2581644.7429968403</v>
      </c>
      <c r="K367" s="5">
        <v>104446.74618180416</v>
      </c>
      <c r="L367" s="5">
        <v>3592439.0448532496</v>
      </c>
      <c r="M367">
        <f t="shared" si="5"/>
        <v>10818</v>
      </c>
      <c r="N367" t="s">
        <v>372</v>
      </c>
    </row>
    <row r="368" spans="1:14">
      <c r="A368">
        <v>10819</v>
      </c>
      <c r="B368" t="s">
        <v>1273</v>
      </c>
      <c r="C368" s="5">
        <v>194097614.1757994</v>
      </c>
      <c r="D368" s="5">
        <v>22011497.71356079</v>
      </c>
      <c r="E368" s="5">
        <v>34805112.460239857</v>
      </c>
      <c r="F368" s="5">
        <v>1654506.6820507264</v>
      </c>
      <c r="G368" s="5">
        <v>58114204.796105474</v>
      </c>
      <c r="H368" s="5">
        <v>244288000.41222832</v>
      </c>
      <c r="I368" s="5">
        <v>9598476.6212848313</v>
      </c>
      <c r="J368" s="5">
        <v>4922284.9821354868</v>
      </c>
      <c r="K368" s="5">
        <v>1980904.6590708699</v>
      </c>
      <c r="L368" s="5">
        <v>97003728.417524412</v>
      </c>
      <c r="M368">
        <f t="shared" si="5"/>
        <v>10819</v>
      </c>
      <c r="N368" t="s">
        <v>373</v>
      </c>
    </row>
    <row r="369" spans="1:14">
      <c r="A369">
        <v>10820</v>
      </c>
      <c r="B369" t="s">
        <v>1274</v>
      </c>
      <c r="C369" s="5">
        <v>34801004.861050323</v>
      </c>
      <c r="D369" s="5">
        <v>3824049.7166907131</v>
      </c>
      <c r="E369" s="5">
        <v>2317440.582060908</v>
      </c>
      <c r="F369" s="5">
        <v>308856.51544712856</v>
      </c>
      <c r="G369" s="5">
        <v>10102809.940522887</v>
      </c>
      <c r="H369" s="5">
        <v>12647388.404858954</v>
      </c>
      <c r="I369" s="5">
        <v>603374.92068291537</v>
      </c>
      <c r="J369" s="5">
        <v>442243.44411851407</v>
      </c>
      <c r="K369" s="5">
        <v>59273.086122563902</v>
      </c>
      <c r="L369" s="5">
        <v>2070324.1084451054</v>
      </c>
      <c r="M369">
        <f t="shared" si="5"/>
        <v>10820</v>
      </c>
      <c r="N369" t="s">
        <v>374</v>
      </c>
    </row>
    <row r="370" spans="1:14">
      <c r="A370">
        <v>10821</v>
      </c>
      <c r="B370" t="s">
        <v>1275</v>
      </c>
      <c r="C370" s="5">
        <v>76347541.691319317</v>
      </c>
      <c r="D370" s="5">
        <v>7843071.3669862226</v>
      </c>
      <c r="E370" s="5">
        <v>26145215.089018133</v>
      </c>
      <c r="F370" s="5">
        <v>875793.38083963119</v>
      </c>
      <c r="G370" s="5">
        <v>21159133.542851057</v>
      </c>
      <c r="H370" s="5">
        <v>32139326.41628135</v>
      </c>
      <c r="I370" s="5">
        <v>3247701.8108663899</v>
      </c>
      <c r="J370" s="5">
        <v>6674077.0711694369</v>
      </c>
      <c r="K370" s="5">
        <v>364851.06807845313</v>
      </c>
      <c r="L370" s="5">
        <v>8427699.9425900467</v>
      </c>
      <c r="M370">
        <f t="shared" si="5"/>
        <v>10821</v>
      </c>
      <c r="N370" t="s">
        <v>375</v>
      </c>
    </row>
    <row r="371" spans="1:14">
      <c r="A371">
        <v>10822</v>
      </c>
      <c r="B371" t="s">
        <v>1276</v>
      </c>
      <c r="C371" s="5">
        <v>109569251.25527714</v>
      </c>
      <c r="D371" s="5">
        <v>24793519.924531456</v>
      </c>
      <c r="E371" s="5">
        <v>24854551.125753999</v>
      </c>
      <c r="F371" s="5">
        <v>2649063.2920678691</v>
      </c>
      <c r="G371" s="5">
        <v>30370108.378456902</v>
      </c>
      <c r="H371" s="5">
        <v>112725877.11559103</v>
      </c>
      <c r="I371" s="5">
        <v>15865469.637325758</v>
      </c>
      <c r="J371" s="5">
        <v>12108862.185622165</v>
      </c>
      <c r="K371" s="5">
        <v>2504013.2227153066</v>
      </c>
      <c r="L371" s="5">
        <v>47872570.612658322</v>
      </c>
      <c r="M371">
        <f t="shared" si="5"/>
        <v>10822</v>
      </c>
      <c r="N371" t="s">
        <v>376</v>
      </c>
    </row>
    <row r="372" spans="1:14">
      <c r="A372">
        <v>10823</v>
      </c>
      <c r="B372" t="s">
        <v>1277</v>
      </c>
      <c r="C372" s="5">
        <v>125245789.47719803</v>
      </c>
      <c r="D372" s="5">
        <v>7465293.8304450586</v>
      </c>
      <c r="E372" s="5">
        <v>9949670.1386718564</v>
      </c>
      <c r="F372" s="5">
        <v>788160.43894630438</v>
      </c>
      <c r="G372" s="5">
        <v>29056202.113807343</v>
      </c>
      <c r="H372" s="5">
        <v>134781026.04969636</v>
      </c>
      <c r="I372" s="5">
        <v>2859971.9544044496</v>
      </c>
      <c r="J372" s="5">
        <v>5019899.7014900343</v>
      </c>
      <c r="K372" s="5">
        <v>163494.52195589722</v>
      </c>
      <c r="L372" s="5">
        <v>23113775.063384596</v>
      </c>
      <c r="M372">
        <f t="shared" si="5"/>
        <v>10823</v>
      </c>
      <c r="N372" t="s">
        <v>377</v>
      </c>
    </row>
    <row r="373" spans="1:14">
      <c r="A373">
        <v>10824</v>
      </c>
      <c r="B373" t="s">
        <v>1278</v>
      </c>
      <c r="C373" s="5">
        <v>20750708.035148572</v>
      </c>
      <c r="D373" s="5">
        <v>2065286.4285126298</v>
      </c>
      <c r="E373" s="5">
        <v>1705330.5698172657</v>
      </c>
      <c r="F373" s="5">
        <v>741134.45275350497</v>
      </c>
      <c r="G373" s="5">
        <v>2419679.4997450639</v>
      </c>
      <c r="H373" s="5">
        <v>4431569.5332766566</v>
      </c>
      <c r="I373" s="5">
        <v>447018.48072847637</v>
      </c>
      <c r="J373" s="5">
        <v>173420.88801694274</v>
      </c>
      <c r="K373" s="5">
        <v>65102.952176054343</v>
      </c>
      <c r="L373" s="5">
        <v>405810.1998248336</v>
      </c>
      <c r="M373">
        <f t="shared" si="5"/>
        <v>10824</v>
      </c>
      <c r="N373" t="s">
        <v>378</v>
      </c>
    </row>
    <row r="374" spans="1:14">
      <c r="A374">
        <v>10825</v>
      </c>
      <c r="B374" t="s">
        <v>1279</v>
      </c>
      <c r="C374" s="5">
        <v>72132275.574894726</v>
      </c>
      <c r="D374" s="5">
        <v>6612872.3457196355</v>
      </c>
      <c r="E374" s="5">
        <v>1216129.9512376273</v>
      </c>
      <c r="F374" s="5">
        <v>312930.83617544506</v>
      </c>
      <c r="G374" s="5">
        <v>8091050.257037336</v>
      </c>
      <c r="H374" s="5">
        <v>28986615.804732312</v>
      </c>
      <c r="I374" s="5">
        <v>365943.36699723947</v>
      </c>
      <c r="J374" s="5">
        <v>235778.94553774266</v>
      </c>
      <c r="K374" s="5">
        <v>4975.633469043968</v>
      </c>
      <c r="L374" s="5">
        <v>2771577.7026989125</v>
      </c>
      <c r="M374">
        <f t="shared" si="5"/>
        <v>10825</v>
      </c>
      <c r="N374" t="s">
        <v>379</v>
      </c>
    </row>
    <row r="375" spans="1:14">
      <c r="A375">
        <v>10826</v>
      </c>
      <c r="B375" t="s">
        <v>1280</v>
      </c>
      <c r="C375" s="5">
        <v>50420919.891244233</v>
      </c>
      <c r="D375" s="5">
        <v>4149253.854001415</v>
      </c>
      <c r="E375" s="5">
        <v>7563481.7219430376</v>
      </c>
      <c r="F375" s="5">
        <v>709824.8507582203</v>
      </c>
      <c r="G375" s="5">
        <v>9568090.0876433197</v>
      </c>
      <c r="H375" s="5">
        <v>21219035.416926745</v>
      </c>
      <c r="I375" s="5">
        <v>1013717.6121320565</v>
      </c>
      <c r="J375" s="5">
        <v>2498465.1762286639</v>
      </c>
      <c r="K375" s="5">
        <v>196464.68039694312</v>
      </c>
      <c r="L375" s="5">
        <v>4091289.328725352</v>
      </c>
      <c r="M375">
        <f t="shared" si="5"/>
        <v>10826</v>
      </c>
      <c r="N375" t="s">
        <v>380</v>
      </c>
    </row>
    <row r="376" spans="1:14">
      <c r="A376">
        <v>28006</v>
      </c>
      <c r="B376" t="s">
        <v>1281</v>
      </c>
      <c r="C376" s="5">
        <v>33124298.793275196</v>
      </c>
      <c r="D376" s="5">
        <v>4391930.3867817903</v>
      </c>
      <c r="E376" s="5">
        <v>4461438.1139661344</v>
      </c>
      <c r="F376" s="5">
        <v>432643.99254233681</v>
      </c>
      <c r="G376" s="5">
        <v>7111119.3300331505</v>
      </c>
      <c r="H376" s="5">
        <v>9646434.062312955</v>
      </c>
      <c r="I376" s="5">
        <v>1235110.7160444595</v>
      </c>
      <c r="J376" s="5">
        <v>599064.56029517134</v>
      </c>
      <c r="K376" s="5">
        <v>59897.221189259362</v>
      </c>
      <c r="L376" s="5">
        <v>1318321.0235595463</v>
      </c>
      <c r="M376">
        <f t="shared" si="5"/>
        <v>28006</v>
      </c>
      <c r="N376" t="s">
        <v>381</v>
      </c>
    </row>
    <row r="377" spans="1:14">
      <c r="A377">
        <v>10696</v>
      </c>
      <c r="B377" t="s">
        <v>1282</v>
      </c>
      <c r="C377" s="5">
        <v>118366401.26215614</v>
      </c>
      <c r="D377" s="5">
        <v>50531717.044810206</v>
      </c>
      <c r="E377" s="5">
        <v>18933698.710409794</v>
      </c>
      <c r="F377" s="5">
        <v>3512919.7799376966</v>
      </c>
      <c r="G377" s="5">
        <v>24951342.169840045</v>
      </c>
      <c r="H377" s="5">
        <v>178115113.26821017</v>
      </c>
      <c r="I377" s="5">
        <v>34904944.969919495</v>
      </c>
      <c r="J377" s="5">
        <v>23782305.686804447</v>
      </c>
      <c r="K377" s="5">
        <v>4695958.1997388378</v>
      </c>
      <c r="L377" s="5">
        <v>96304024.018173158</v>
      </c>
      <c r="M377">
        <f t="shared" si="5"/>
        <v>10696</v>
      </c>
      <c r="N377" t="s">
        <v>382</v>
      </c>
    </row>
    <row r="378" spans="1:14">
      <c r="A378">
        <v>10845</v>
      </c>
      <c r="B378" t="s">
        <v>1283</v>
      </c>
      <c r="C378" s="5">
        <v>32779269.523778044</v>
      </c>
      <c r="D378" s="5">
        <v>8460944.2552956492</v>
      </c>
      <c r="E378" s="5">
        <v>2378097.3869069498</v>
      </c>
      <c r="F378" s="5">
        <v>1152403.8559937524</v>
      </c>
      <c r="G378" s="5">
        <v>22481266.032186374</v>
      </c>
      <c r="H378" s="5">
        <v>7220765.2791087078</v>
      </c>
      <c r="I378" s="5">
        <v>597841.43416992237</v>
      </c>
      <c r="J378" s="5">
        <v>242226.64665017885</v>
      </c>
      <c r="K378" s="5">
        <v>93298.209249210675</v>
      </c>
      <c r="L378" s="5">
        <v>1697711.07666121</v>
      </c>
      <c r="M378">
        <f t="shared" si="5"/>
        <v>10845</v>
      </c>
      <c r="N378" t="s">
        <v>383</v>
      </c>
    </row>
    <row r="379" spans="1:14">
      <c r="A379">
        <v>10846</v>
      </c>
      <c r="B379" t="s">
        <v>1284</v>
      </c>
      <c r="C379" s="5">
        <v>38579821.114592358</v>
      </c>
      <c r="D379" s="5">
        <v>6022527.03479541</v>
      </c>
      <c r="E379" s="5">
        <v>2026848.1113648755</v>
      </c>
      <c r="F379" s="5">
        <v>607265.98652622371</v>
      </c>
      <c r="G379" s="5">
        <v>8902820.4312665593</v>
      </c>
      <c r="H379" s="5">
        <v>9571254.4067981653</v>
      </c>
      <c r="I379" s="5">
        <v>938297.25915714493</v>
      </c>
      <c r="J379" s="5">
        <v>626091.77972436941</v>
      </c>
      <c r="K379" s="5">
        <v>199565.99906730061</v>
      </c>
      <c r="L379" s="5">
        <v>1401946.4967076005</v>
      </c>
      <c r="M379">
        <f t="shared" si="5"/>
        <v>10846</v>
      </c>
      <c r="N379" t="s">
        <v>384</v>
      </c>
    </row>
    <row r="380" spans="1:14">
      <c r="A380">
        <v>10847</v>
      </c>
      <c r="B380" t="s">
        <v>1285</v>
      </c>
      <c r="C380" s="5">
        <v>33554159.745820794</v>
      </c>
      <c r="D380" s="5">
        <v>5877653.030502094</v>
      </c>
      <c r="E380" s="5">
        <v>1457547.649406139</v>
      </c>
      <c r="F380" s="5">
        <v>611187.1778382319</v>
      </c>
      <c r="G380" s="5">
        <v>7673419.6334032556</v>
      </c>
      <c r="H380" s="5">
        <v>16534354.475786669</v>
      </c>
      <c r="I380" s="5">
        <v>1051068.1307799863</v>
      </c>
      <c r="J380" s="5">
        <v>258154.73105469538</v>
      </c>
      <c r="K380" s="5">
        <v>144986.14010906895</v>
      </c>
      <c r="L380" s="5">
        <v>2121348.825299067</v>
      </c>
      <c r="M380">
        <f t="shared" si="5"/>
        <v>10847</v>
      </c>
      <c r="N380" t="s">
        <v>385</v>
      </c>
    </row>
    <row r="381" spans="1:14">
      <c r="A381">
        <v>10848</v>
      </c>
      <c r="B381" t="s">
        <v>1286</v>
      </c>
      <c r="C381" s="5">
        <v>27391905.651009753</v>
      </c>
      <c r="D381" s="5">
        <v>13436222.909374908</v>
      </c>
      <c r="E381" s="5">
        <v>2175143.7542909412</v>
      </c>
      <c r="F381" s="5">
        <v>1398583.6423374936</v>
      </c>
      <c r="G381" s="5">
        <v>7565890.4707311578</v>
      </c>
      <c r="H381" s="5">
        <v>8251885.1616447773</v>
      </c>
      <c r="I381" s="5">
        <v>1176720.980048809</v>
      </c>
      <c r="J381" s="5">
        <v>829762.14380644762</v>
      </c>
      <c r="K381" s="5">
        <v>223879.3184959135</v>
      </c>
      <c r="L381" s="5">
        <v>1003158.2282598007</v>
      </c>
      <c r="M381">
        <f t="shared" si="5"/>
        <v>10848</v>
      </c>
      <c r="N381" t="s">
        <v>386</v>
      </c>
    </row>
    <row r="382" spans="1:14">
      <c r="A382">
        <v>10849</v>
      </c>
      <c r="B382" t="s">
        <v>1287</v>
      </c>
      <c r="C382" s="5">
        <v>8126704.8861664105</v>
      </c>
      <c r="D382" s="5">
        <v>2056229.4731985994</v>
      </c>
      <c r="E382" s="5">
        <v>3574301.6450355798</v>
      </c>
      <c r="F382" s="5">
        <v>83699.513633858558</v>
      </c>
      <c r="G382" s="5">
        <v>10074237.041922949</v>
      </c>
      <c r="H382" s="5">
        <v>1920173.4640774603</v>
      </c>
      <c r="I382" s="5">
        <v>66295.675161743027</v>
      </c>
      <c r="J382" s="5">
        <v>328706.0435744712</v>
      </c>
      <c r="K382" s="5">
        <v>0</v>
      </c>
      <c r="L382" s="5">
        <v>104673.29722892726</v>
      </c>
      <c r="M382">
        <f t="shared" si="5"/>
        <v>10849</v>
      </c>
      <c r="N382" t="s">
        <v>387</v>
      </c>
    </row>
    <row r="383" spans="1:14">
      <c r="A383">
        <v>13816</v>
      </c>
      <c r="B383" t="s">
        <v>1288</v>
      </c>
      <c r="C383" s="5">
        <v>13023022.699949596</v>
      </c>
      <c r="D383" s="5">
        <v>1536148.3148912895</v>
      </c>
      <c r="E383" s="5">
        <v>3752442.1377766873</v>
      </c>
      <c r="F383" s="5">
        <v>124936.73223556724</v>
      </c>
      <c r="G383" s="5">
        <v>10895323.22660088</v>
      </c>
      <c r="H383" s="5">
        <v>5794338.9712585332</v>
      </c>
      <c r="I383" s="5">
        <v>560468.95882782678</v>
      </c>
      <c r="J383" s="5">
        <v>1929534.8525346385</v>
      </c>
      <c r="K383" s="5">
        <v>2151.977759870862</v>
      </c>
      <c r="L383" s="5">
        <v>4958126.028165116</v>
      </c>
      <c r="M383">
        <f t="shared" si="5"/>
        <v>13816</v>
      </c>
      <c r="N383" t="s">
        <v>388</v>
      </c>
    </row>
    <row r="384" spans="1:14">
      <c r="A384">
        <v>10665</v>
      </c>
      <c r="B384" t="s">
        <v>1289</v>
      </c>
      <c r="C384" s="5">
        <v>153023941.47477961</v>
      </c>
      <c r="D384" s="5">
        <v>116502129.03118499</v>
      </c>
      <c r="E384" s="5">
        <v>80071353.051755771</v>
      </c>
      <c r="F384" s="5">
        <v>9309264.633175889</v>
      </c>
      <c r="G384" s="5">
        <v>46367412.531390496</v>
      </c>
      <c r="H384" s="5">
        <v>375092053.57515103</v>
      </c>
      <c r="I384" s="5">
        <v>85883234.699352011</v>
      </c>
      <c r="J384" s="5">
        <v>80207971.935710728</v>
      </c>
      <c r="K384" s="5">
        <v>7218194.3830485344</v>
      </c>
      <c r="L384" s="5">
        <v>86548406.924451038</v>
      </c>
      <c r="M384">
        <f t="shared" si="5"/>
        <v>10665</v>
      </c>
      <c r="N384" t="s">
        <v>389</v>
      </c>
    </row>
    <row r="385" spans="1:14">
      <c r="A385">
        <v>10857</v>
      </c>
      <c r="B385" t="s">
        <v>1290</v>
      </c>
      <c r="C385" s="5">
        <v>109063261.52244185</v>
      </c>
      <c r="D385" s="5">
        <v>16039348.240601378</v>
      </c>
      <c r="E385" s="5">
        <v>40188387.19010359</v>
      </c>
      <c r="F385" s="5">
        <v>1547058.5362841701</v>
      </c>
      <c r="G385" s="5">
        <v>26830319.561126884</v>
      </c>
      <c r="H385" s="5">
        <v>133802231.27501014</v>
      </c>
      <c r="I385" s="5">
        <v>9504267.1830385365</v>
      </c>
      <c r="J385" s="5">
        <v>33574003.54933247</v>
      </c>
      <c r="K385" s="5">
        <v>672155.42936807591</v>
      </c>
      <c r="L385" s="5">
        <v>12480599.522692813</v>
      </c>
      <c r="M385">
        <f t="shared" si="5"/>
        <v>10857</v>
      </c>
      <c r="N385" t="s">
        <v>390</v>
      </c>
    </row>
    <row r="386" spans="1:14">
      <c r="A386">
        <v>10858</v>
      </c>
      <c r="B386" t="s">
        <v>1291</v>
      </c>
      <c r="C386" s="5">
        <v>39443790.060116649</v>
      </c>
      <c r="D386" s="5">
        <v>2362248.3066071342</v>
      </c>
      <c r="E386" s="5">
        <v>8769550.753220927</v>
      </c>
      <c r="F386" s="5">
        <v>606981.02714896621</v>
      </c>
      <c r="G386" s="5">
        <v>6899766.8525753021</v>
      </c>
      <c r="H386" s="5">
        <v>16852126.064424951</v>
      </c>
      <c r="I386" s="5">
        <v>1599283.0127426188</v>
      </c>
      <c r="J386" s="5">
        <v>1761610.6622352258</v>
      </c>
      <c r="K386" s="5">
        <v>244898.15568680019</v>
      </c>
      <c r="L386" s="5">
        <v>1704310.3852414447</v>
      </c>
      <c r="M386">
        <f t="shared" si="5"/>
        <v>10858</v>
      </c>
      <c r="N386" t="s">
        <v>391</v>
      </c>
    </row>
    <row r="387" spans="1:14">
      <c r="A387">
        <v>10859</v>
      </c>
      <c r="B387" t="s">
        <v>1292</v>
      </c>
      <c r="C387" s="5">
        <v>33136708.457312699</v>
      </c>
      <c r="D387" s="5">
        <v>3082644.0147544662</v>
      </c>
      <c r="E387" s="5">
        <v>3183776.380204441</v>
      </c>
      <c r="F387" s="5">
        <v>448532.11384984927</v>
      </c>
      <c r="G387" s="5">
        <v>3328445.7076101988</v>
      </c>
      <c r="H387" s="5">
        <v>9045473.2758242115</v>
      </c>
      <c r="I387" s="5">
        <v>999298.38891594578</v>
      </c>
      <c r="J387" s="5">
        <v>785472.39524341049</v>
      </c>
      <c r="K387" s="5">
        <v>46491.39440102451</v>
      </c>
      <c r="L387" s="5">
        <v>945170.35188375914</v>
      </c>
      <c r="M387">
        <f t="shared" si="5"/>
        <v>10859</v>
      </c>
      <c r="N387" t="s">
        <v>392</v>
      </c>
    </row>
    <row r="388" spans="1:14">
      <c r="A388">
        <v>10860</v>
      </c>
      <c r="B388" t="s">
        <v>1293</v>
      </c>
      <c r="C388" s="5">
        <v>43702849.06346155</v>
      </c>
      <c r="D388" s="5">
        <v>5924717.7907427577</v>
      </c>
      <c r="E388" s="5">
        <v>5828782.3016371382</v>
      </c>
      <c r="F388" s="5">
        <v>828969.5456401594</v>
      </c>
      <c r="G388" s="5">
        <v>8192704.197480768</v>
      </c>
      <c r="H388" s="5">
        <v>7810530.8778484659</v>
      </c>
      <c r="I388" s="5">
        <v>1022337.8839267723</v>
      </c>
      <c r="J388" s="5">
        <v>804302.31167355343</v>
      </c>
      <c r="K388" s="5">
        <v>140782.18798632768</v>
      </c>
      <c r="L388" s="5">
        <v>286850.76960251771</v>
      </c>
      <c r="M388">
        <f t="shared" ref="M388:M451" si="6">INT(N388)</f>
        <v>10860</v>
      </c>
      <c r="N388" t="s">
        <v>393</v>
      </c>
    </row>
    <row r="389" spans="1:14">
      <c r="A389">
        <v>10861</v>
      </c>
      <c r="B389" t="s">
        <v>1294</v>
      </c>
      <c r="C389" s="5">
        <v>49950577.746376313</v>
      </c>
      <c r="D389" s="5">
        <v>4026878.5211047805</v>
      </c>
      <c r="E389" s="5">
        <v>20233079.508374661</v>
      </c>
      <c r="F389" s="5">
        <v>358795.71257782407</v>
      </c>
      <c r="G389" s="5">
        <v>13226882.181277482</v>
      </c>
      <c r="H389" s="5">
        <v>20567800.317450501</v>
      </c>
      <c r="I389" s="5">
        <v>1130864.7061473299</v>
      </c>
      <c r="J389" s="5">
        <v>3647632.1600873484</v>
      </c>
      <c r="K389" s="5">
        <v>85884.674273504046</v>
      </c>
      <c r="L389" s="5">
        <v>1471200.9823302242</v>
      </c>
      <c r="M389">
        <f t="shared" si="6"/>
        <v>10861</v>
      </c>
      <c r="N389" t="s">
        <v>394</v>
      </c>
    </row>
    <row r="390" spans="1:14">
      <c r="A390">
        <v>10862</v>
      </c>
      <c r="B390" t="s">
        <v>1295</v>
      </c>
      <c r="C390" s="5">
        <v>26021027.066791832</v>
      </c>
      <c r="D390" s="5">
        <v>4412978.0413918504</v>
      </c>
      <c r="E390" s="5">
        <v>4259121.9113286994</v>
      </c>
      <c r="F390" s="5">
        <v>500755.42127168947</v>
      </c>
      <c r="G390" s="5">
        <v>3748727.4278028319</v>
      </c>
      <c r="H390" s="5">
        <v>10600581.81055613</v>
      </c>
      <c r="I390" s="5">
        <v>1401500.5512822655</v>
      </c>
      <c r="J390" s="5">
        <v>775354.21985944815</v>
      </c>
      <c r="K390" s="5">
        <v>90677.439323543411</v>
      </c>
      <c r="L390" s="5">
        <v>1262899.1503917025</v>
      </c>
      <c r="M390">
        <f t="shared" si="6"/>
        <v>10862</v>
      </c>
      <c r="N390" t="s">
        <v>395</v>
      </c>
    </row>
    <row r="391" spans="1:14">
      <c r="A391">
        <v>10663</v>
      </c>
      <c r="B391" t="s">
        <v>1296</v>
      </c>
      <c r="C391" s="5">
        <v>306611869.21378219</v>
      </c>
      <c r="D391" s="5">
        <v>102691662.44188742</v>
      </c>
      <c r="E391" s="5">
        <v>140449923.16692385</v>
      </c>
      <c r="F391" s="5">
        <v>8352240.5568437176</v>
      </c>
      <c r="G391" s="5">
        <v>60598733.968309134</v>
      </c>
      <c r="H391" s="5">
        <v>507240495.31190896</v>
      </c>
      <c r="I391" s="5">
        <v>25473929.865541544</v>
      </c>
      <c r="J391" s="5">
        <v>143324796.05859846</v>
      </c>
      <c r="K391" s="5">
        <v>3854682.929592961</v>
      </c>
      <c r="L391" s="5">
        <v>138155033.49661195</v>
      </c>
      <c r="M391">
        <f t="shared" si="6"/>
        <v>10663</v>
      </c>
      <c r="N391" t="s">
        <v>396</v>
      </c>
    </row>
    <row r="392" spans="1:14">
      <c r="A392">
        <v>10827</v>
      </c>
      <c r="B392" t="s">
        <v>1297</v>
      </c>
      <c r="C392" s="5">
        <v>79174386.328051791</v>
      </c>
      <c r="D392" s="5">
        <v>5301448.8210574882</v>
      </c>
      <c r="E392" s="5">
        <v>25236776.540644839</v>
      </c>
      <c r="F392" s="5">
        <v>921918.77869944228</v>
      </c>
      <c r="G392" s="5">
        <v>27710277.466783553</v>
      </c>
      <c r="H392" s="5">
        <v>90937736.301421911</v>
      </c>
      <c r="I392" s="5">
        <v>3257606.2404859411</v>
      </c>
      <c r="J392" s="5">
        <v>13411479.984609133</v>
      </c>
      <c r="K392" s="5">
        <v>721371.26871338952</v>
      </c>
      <c r="L392" s="5">
        <v>23162711.99953251</v>
      </c>
      <c r="M392">
        <f t="shared" si="6"/>
        <v>10827</v>
      </c>
      <c r="N392" t="s">
        <v>397</v>
      </c>
    </row>
    <row r="393" spans="1:14">
      <c r="A393">
        <v>10828</v>
      </c>
      <c r="B393" t="s">
        <v>1298</v>
      </c>
      <c r="C393" s="5">
        <v>70475140.813425779</v>
      </c>
      <c r="D393" s="5">
        <v>3518625.611580132</v>
      </c>
      <c r="E393" s="5">
        <v>2745202.5306049907</v>
      </c>
      <c r="F393" s="5">
        <v>379266.30821364251</v>
      </c>
      <c r="G393" s="5">
        <v>15427213.732015694</v>
      </c>
      <c r="H393" s="5">
        <v>33154413.527785666</v>
      </c>
      <c r="I393" s="5">
        <v>714476.49354773096</v>
      </c>
      <c r="J393" s="5">
        <v>1965246.4436971408</v>
      </c>
      <c r="K393" s="5">
        <v>312043.94507375691</v>
      </c>
      <c r="L393" s="5">
        <v>4597582.5840554675</v>
      </c>
      <c r="M393">
        <f t="shared" si="6"/>
        <v>10828</v>
      </c>
      <c r="N393" t="s">
        <v>398</v>
      </c>
    </row>
    <row r="394" spans="1:14">
      <c r="A394">
        <v>10829</v>
      </c>
      <c r="B394" t="s">
        <v>1299</v>
      </c>
      <c r="C394" s="5">
        <v>106292999.81736065</v>
      </c>
      <c r="D394" s="5">
        <v>14141099.98574518</v>
      </c>
      <c r="E394" s="5">
        <v>12128950.293086268</v>
      </c>
      <c r="F394" s="5">
        <v>2049939.7759647898</v>
      </c>
      <c r="G394" s="5">
        <v>22357359.599374469</v>
      </c>
      <c r="H394" s="5">
        <v>124295074.91236676</v>
      </c>
      <c r="I394" s="5">
        <v>10682689.153691344</v>
      </c>
      <c r="J394" s="5">
        <v>7808321.7526175175</v>
      </c>
      <c r="K394" s="5">
        <v>1251527.726071958</v>
      </c>
      <c r="L394" s="5">
        <v>37958361.953720994</v>
      </c>
      <c r="M394">
        <f t="shared" si="6"/>
        <v>10829</v>
      </c>
      <c r="N394" t="s">
        <v>399</v>
      </c>
    </row>
    <row r="395" spans="1:14">
      <c r="A395">
        <v>10830</v>
      </c>
      <c r="B395" t="s">
        <v>1300</v>
      </c>
      <c r="C395" s="5">
        <v>39568871.602337517</v>
      </c>
      <c r="D395" s="5">
        <v>12180454.925733881</v>
      </c>
      <c r="E395" s="5">
        <v>6656273.2831645682</v>
      </c>
      <c r="F395" s="5">
        <v>2147568.8433884587</v>
      </c>
      <c r="G395" s="5">
        <v>12553077.151462419</v>
      </c>
      <c r="H395" s="5">
        <v>8256400.4562281929</v>
      </c>
      <c r="I395" s="5">
        <v>566855.62824560096</v>
      </c>
      <c r="J395" s="5">
        <v>660099.1576991867</v>
      </c>
      <c r="K395" s="5">
        <v>171739.3343877299</v>
      </c>
      <c r="L395" s="5">
        <v>2262324.7173524336</v>
      </c>
      <c r="M395">
        <f t="shared" si="6"/>
        <v>10830</v>
      </c>
      <c r="N395" t="s">
        <v>400</v>
      </c>
    </row>
    <row r="396" spans="1:14">
      <c r="A396">
        <v>10831</v>
      </c>
      <c r="B396" t="s">
        <v>1301</v>
      </c>
      <c r="C396" s="5">
        <v>59156504.843366086</v>
      </c>
      <c r="D396" s="5">
        <v>6128672.7758351015</v>
      </c>
      <c r="E396" s="5">
        <v>5893735.7706952197</v>
      </c>
      <c r="F396" s="5">
        <v>673149.0205415996</v>
      </c>
      <c r="G396" s="5">
        <v>13701315.027759213</v>
      </c>
      <c r="H396" s="5">
        <v>22013641.241237793</v>
      </c>
      <c r="I396" s="5">
        <v>2525809.7632958558</v>
      </c>
      <c r="J396" s="5">
        <v>1484074.6112727725</v>
      </c>
      <c r="K396" s="5">
        <v>339763.33019219496</v>
      </c>
      <c r="L396" s="5">
        <v>2164106.5058041597</v>
      </c>
      <c r="M396">
        <f t="shared" si="6"/>
        <v>10831</v>
      </c>
      <c r="N396" t="s">
        <v>401</v>
      </c>
    </row>
    <row r="397" spans="1:14">
      <c r="A397">
        <v>10832</v>
      </c>
      <c r="B397" t="s">
        <v>1302</v>
      </c>
      <c r="C397" s="5">
        <v>45371324.635825172</v>
      </c>
      <c r="D397" s="5">
        <v>3022246.1367691443</v>
      </c>
      <c r="E397" s="5">
        <v>13277730.253355611</v>
      </c>
      <c r="F397" s="5">
        <v>389859.25387811783</v>
      </c>
      <c r="G397" s="5">
        <v>17894966.95853141</v>
      </c>
      <c r="H397" s="5">
        <v>32684181.767604709</v>
      </c>
      <c r="I397" s="5">
        <v>1031973.9725391412</v>
      </c>
      <c r="J397" s="5">
        <v>2699449.8438154473</v>
      </c>
      <c r="K397" s="5">
        <v>43408.777859955859</v>
      </c>
      <c r="L397" s="5">
        <v>4675752.5098212734</v>
      </c>
      <c r="M397">
        <f t="shared" si="6"/>
        <v>10832</v>
      </c>
      <c r="N397" t="s">
        <v>402</v>
      </c>
    </row>
    <row r="398" spans="1:14">
      <c r="A398">
        <v>22734</v>
      </c>
      <c r="B398" t="s">
        <v>1303</v>
      </c>
      <c r="C398" s="5">
        <v>30631514.866216153</v>
      </c>
      <c r="D398" s="5">
        <v>2004958.7278308608</v>
      </c>
      <c r="E398" s="5">
        <v>1371894.4374993641</v>
      </c>
      <c r="F398" s="5">
        <v>393001.93551345944</v>
      </c>
      <c r="G398" s="5">
        <v>4469635.617088668</v>
      </c>
      <c r="H398" s="5">
        <v>11576715.573446941</v>
      </c>
      <c r="I398" s="5">
        <v>495158.52880890627</v>
      </c>
      <c r="J398" s="5">
        <v>287068.309587333</v>
      </c>
      <c r="K398" s="5">
        <v>98187.482113573205</v>
      </c>
      <c r="L398" s="5">
        <v>1117872.5818947493</v>
      </c>
      <c r="M398">
        <f t="shared" si="6"/>
        <v>22734</v>
      </c>
      <c r="N398" t="s">
        <v>403</v>
      </c>
    </row>
    <row r="399" spans="1:14">
      <c r="A399">
        <v>23962</v>
      </c>
      <c r="B399" t="s">
        <v>1304</v>
      </c>
      <c r="C399" s="5">
        <v>26506836.297387797</v>
      </c>
      <c r="D399" s="5">
        <v>887873.24134429137</v>
      </c>
      <c r="E399" s="5">
        <v>5489419.0417573489</v>
      </c>
      <c r="F399" s="5">
        <v>179798.89102341776</v>
      </c>
      <c r="G399" s="5">
        <v>9268245.0683717076</v>
      </c>
      <c r="H399" s="5">
        <v>8484464.2513300534</v>
      </c>
      <c r="I399" s="5">
        <v>149623.1348725303</v>
      </c>
      <c r="J399" s="5">
        <v>1469280.6361897208</v>
      </c>
      <c r="K399" s="5">
        <v>21440.424380579265</v>
      </c>
      <c r="L399" s="5">
        <v>1468128.6933425486</v>
      </c>
      <c r="M399">
        <f t="shared" si="6"/>
        <v>23962</v>
      </c>
      <c r="N399" t="s">
        <v>404</v>
      </c>
    </row>
    <row r="400" spans="1:14">
      <c r="A400">
        <v>10685</v>
      </c>
      <c r="B400" t="s">
        <v>1305</v>
      </c>
      <c r="C400" s="5">
        <v>384368650.35501677</v>
      </c>
      <c r="D400" s="5">
        <v>73972702.858702004</v>
      </c>
      <c r="E400" s="5">
        <v>32129944.047680326</v>
      </c>
      <c r="F400" s="5">
        <v>7265613.0180988936</v>
      </c>
      <c r="G400" s="5">
        <v>68028815.168043628</v>
      </c>
      <c r="H400" s="5">
        <v>473439321.56181777</v>
      </c>
      <c r="I400" s="5">
        <v>37494876.144821107</v>
      </c>
      <c r="J400" s="5">
        <v>19414509.509075783</v>
      </c>
      <c r="K400" s="5">
        <v>4427101.2027953668</v>
      </c>
      <c r="L400" s="5">
        <v>118030623.37394831</v>
      </c>
      <c r="M400">
        <f t="shared" si="6"/>
        <v>10685</v>
      </c>
      <c r="N400" t="s">
        <v>405</v>
      </c>
    </row>
    <row r="401" spans="1:14">
      <c r="A401">
        <v>10752</v>
      </c>
      <c r="B401" t="s">
        <v>1306</v>
      </c>
      <c r="C401" s="5">
        <v>68282381.245227545</v>
      </c>
      <c r="D401" s="5">
        <v>10740993.182831429</v>
      </c>
      <c r="E401" s="5">
        <v>8687222.4336633682</v>
      </c>
      <c r="F401" s="5">
        <v>801402.11112495896</v>
      </c>
      <c r="G401" s="5">
        <v>43507018.809848428</v>
      </c>
      <c r="H401" s="5">
        <v>84707610.524616331</v>
      </c>
      <c r="I401" s="5">
        <v>10590529.377992041</v>
      </c>
      <c r="J401" s="5">
        <v>4902568.3401615163</v>
      </c>
      <c r="K401" s="5">
        <v>1038499.2432250812</v>
      </c>
      <c r="L401" s="5">
        <v>40003892.23130928</v>
      </c>
      <c r="M401">
        <f t="shared" si="6"/>
        <v>10752</v>
      </c>
      <c r="N401" t="s">
        <v>406</v>
      </c>
    </row>
    <row r="402" spans="1:14">
      <c r="A402">
        <v>10753</v>
      </c>
      <c r="B402" t="s">
        <v>1307</v>
      </c>
      <c r="C402" s="5">
        <v>127491750.54956032</v>
      </c>
      <c r="D402" s="5">
        <v>11750898.795374786</v>
      </c>
      <c r="E402" s="5">
        <v>10258859.872093754</v>
      </c>
      <c r="F402" s="5">
        <v>2212081.2100002505</v>
      </c>
      <c r="G402" s="5">
        <v>43420282.548941709</v>
      </c>
      <c r="H402" s="5">
        <v>200936985.44591689</v>
      </c>
      <c r="I402" s="5">
        <v>31419180.377092212</v>
      </c>
      <c r="J402" s="5">
        <v>14371353.034543205</v>
      </c>
      <c r="K402" s="5">
        <v>8285141.1147525636</v>
      </c>
      <c r="L402" s="5">
        <v>62753561.481724225</v>
      </c>
      <c r="M402">
        <f t="shared" si="6"/>
        <v>10753</v>
      </c>
      <c r="N402" t="s">
        <v>407</v>
      </c>
    </row>
    <row r="403" spans="1:14">
      <c r="A403">
        <v>10754</v>
      </c>
      <c r="B403" t="s">
        <v>1308</v>
      </c>
      <c r="C403" s="5">
        <v>64280488.197498083</v>
      </c>
      <c r="D403" s="5">
        <v>4388522.8181118704</v>
      </c>
      <c r="E403" s="5">
        <v>924406.21116197796</v>
      </c>
      <c r="F403" s="5">
        <v>973121.09293087001</v>
      </c>
      <c r="G403" s="5">
        <v>16658202.518827662</v>
      </c>
      <c r="H403" s="5">
        <v>46566136.215604044</v>
      </c>
      <c r="I403" s="5">
        <v>2901313.9836392752</v>
      </c>
      <c r="J403" s="5">
        <v>100277.2088876043</v>
      </c>
      <c r="K403" s="5">
        <v>261643.37210195375</v>
      </c>
      <c r="L403" s="5">
        <v>10426156.811236668</v>
      </c>
      <c r="M403">
        <f t="shared" si="6"/>
        <v>10754</v>
      </c>
      <c r="N403" t="s">
        <v>408</v>
      </c>
    </row>
    <row r="404" spans="1:14">
      <c r="A404">
        <v>10755</v>
      </c>
      <c r="B404" t="s">
        <v>1309</v>
      </c>
      <c r="C404" s="5">
        <v>78163239.857714027</v>
      </c>
      <c r="D404" s="5">
        <v>4681100.1965027321</v>
      </c>
      <c r="E404" s="5">
        <v>822388.75125097763</v>
      </c>
      <c r="F404" s="5">
        <v>415056.38580697891</v>
      </c>
      <c r="G404" s="5">
        <v>6167859.3509594435</v>
      </c>
      <c r="H404" s="5">
        <v>31235585.486007698</v>
      </c>
      <c r="I404" s="5">
        <v>1242333.8799929228</v>
      </c>
      <c r="J404" s="5">
        <v>337725.16132922395</v>
      </c>
      <c r="K404" s="5">
        <v>79377.214842604575</v>
      </c>
      <c r="L404" s="5">
        <v>3357290.3455933975</v>
      </c>
      <c r="M404">
        <f t="shared" si="6"/>
        <v>10755</v>
      </c>
      <c r="N404" t="s">
        <v>409</v>
      </c>
    </row>
    <row r="405" spans="1:14">
      <c r="A405">
        <v>28785</v>
      </c>
      <c r="B405" t="s">
        <v>1310</v>
      </c>
      <c r="C405" s="5">
        <v>33209218.731008008</v>
      </c>
      <c r="D405" s="5">
        <v>1250896.8687918149</v>
      </c>
      <c r="E405" s="5">
        <v>203499.54247801469</v>
      </c>
      <c r="F405" s="5">
        <v>109952.91554274515</v>
      </c>
      <c r="G405" s="5">
        <v>3219637.3009577249</v>
      </c>
      <c r="H405" s="5">
        <v>10190328.548483426</v>
      </c>
      <c r="I405" s="5">
        <v>152277.63287592542</v>
      </c>
      <c r="J405" s="5">
        <v>15180.249582226832</v>
      </c>
      <c r="K405" s="5">
        <v>0</v>
      </c>
      <c r="L405" s="5">
        <v>621220.69028010441</v>
      </c>
      <c r="M405">
        <f t="shared" si="6"/>
        <v>28785</v>
      </c>
      <c r="N405" t="s">
        <v>410</v>
      </c>
    </row>
    <row r="406" spans="1:14">
      <c r="A406">
        <v>10699</v>
      </c>
      <c r="B406" t="s">
        <v>1311</v>
      </c>
      <c r="C406" s="5">
        <v>133210915.37642971</v>
      </c>
      <c r="D406" s="5">
        <v>39228877.70269461</v>
      </c>
      <c r="E406" s="5">
        <v>32829295.109868985</v>
      </c>
      <c r="F406" s="5">
        <v>5372115.1290549533</v>
      </c>
      <c r="G406" s="5">
        <v>16679882.124384515</v>
      </c>
      <c r="H406" s="5">
        <v>345026826.73666614</v>
      </c>
      <c r="I406" s="5">
        <v>29649538.341192406</v>
      </c>
      <c r="J406" s="5">
        <v>29732213.887702122</v>
      </c>
      <c r="K406" s="5">
        <v>4500729.6296080444</v>
      </c>
      <c r="L406" s="5">
        <v>63454685.732398622</v>
      </c>
      <c r="M406">
        <f t="shared" si="6"/>
        <v>10699</v>
      </c>
      <c r="N406" t="s">
        <v>411</v>
      </c>
    </row>
    <row r="407" spans="1:14">
      <c r="A407">
        <v>10866</v>
      </c>
      <c r="B407" t="s">
        <v>1312</v>
      </c>
      <c r="C407" s="5">
        <v>38178736.990525238</v>
      </c>
      <c r="D407" s="5">
        <v>2243366.5616048896</v>
      </c>
      <c r="E407" s="5">
        <v>1138742.7652045703</v>
      </c>
      <c r="F407" s="5">
        <v>254955.97054753214</v>
      </c>
      <c r="G407" s="5">
        <v>4328486.5260395184</v>
      </c>
      <c r="H407" s="5">
        <v>15751392.717622554</v>
      </c>
      <c r="I407" s="5">
        <v>947061.26922927878</v>
      </c>
      <c r="J407" s="5">
        <v>547648.00454957003</v>
      </c>
      <c r="K407" s="5">
        <v>214107.09564126836</v>
      </c>
      <c r="L407" s="5">
        <v>2423543.1090355869</v>
      </c>
      <c r="M407">
        <f t="shared" si="6"/>
        <v>10866</v>
      </c>
      <c r="N407" t="s">
        <v>412</v>
      </c>
    </row>
    <row r="408" spans="1:14">
      <c r="A408">
        <v>10867</v>
      </c>
      <c r="B408" t="s">
        <v>1313</v>
      </c>
      <c r="C408" s="5">
        <v>40376169.871901423</v>
      </c>
      <c r="D408" s="5">
        <v>3412819.148076707</v>
      </c>
      <c r="E408" s="5">
        <v>1048804.7413040276</v>
      </c>
      <c r="F408" s="5">
        <v>285311.34192691877</v>
      </c>
      <c r="G408" s="5">
        <v>4289663.2882307377</v>
      </c>
      <c r="H408" s="5">
        <v>15214248.75536911</v>
      </c>
      <c r="I408" s="5">
        <v>1299955.3178042357</v>
      </c>
      <c r="J408" s="5">
        <v>506824.23445541208</v>
      </c>
      <c r="K408" s="5">
        <v>71040.508301678405</v>
      </c>
      <c r="L408" s="5">
        <v>2023860.5426297567</v>
      </c>
      <c r="M408">
        <f t="shared" si="6"/>
        <v>10867</v>
      </c>
      <c r="N408" t="s">
        <v>413</v>
      </c>
    </row>
    <row r="409" spans="1:14">
      <c r="A409">
        <v>10868</v>
      </c>
      <c r="B409" t="s">
        <v>1314</v>
      </c>
      <c r="C409" s="5">
        <v>55627972.431274951</v>
      </c>
      <c r="D409" s="5">
        <v>4776891.1581149176</v>
      </c>
      <c r="E409" s="5">
        <v>2537995.0139266923</v>
      </c>
      <c r="F409" s="5">
        <v>935904.13600012404</v>
      </c>
      <c r="G409" s="5">
        <v>8057468.9015510604</v>
      </c>
      <c r="H409" s="5">
        <v>28881504.006089445</v>
      </c>
      <c r="I409" s="5">
        <v>2046435.7865195416</v>
      </c>
      <c r="J409" s="5">
        <v>934362.49749423086</v>
      </c>
      <c r="K409" s="5">
        <v>252693.13346795976</v>
      </c>
      <c r="L409" s="5">
        <v>4457498.6655610893</v>
      </c>
      <c r="M409">
        <f t="shared" si="6"/>
        <v>10868</v>
      </c>
      <c r="N409" t="s">
        <v>414</v>
      </c>
    </row>
    <row r="410" spans="1:14">
      <c r="A410">
        <v>10869</v>
      </c>
      <c r="B410" t="s">
        <v>1315</v>
      </c>
      <c r="C410" s="5">
        <v>52739138.796072736</v>
      </c>
      <c r="D410" s="5">
        <v>6516205.3831091849</v>
      </c>
      <c r="E410" s="5">
        <v>4266052.3496981161</v>
      </c>
      <c r="F410" s="5">
        <v>898094.41947991098</v>
      </c>
      <c r="G410" s="5">
        <v>7687505.1059647724</v>
      </c>
      <c r="H410" s="5">
        <v>27470991.583279692</v>
      </c>
      <c r="I410" s="5">
        <v>2373069.9838856198</v>
      </c>
      <c r="J410" s="5">
        <v>1982874.5290492622</v>
      </c>
      <c r="K410" s="5">
        <v>343602.82883738639</v>
      </c>
      <c r="L410" s="5">
        <v>4406378.3406233368</v>
      </c>
      <c r="M410">
        <f t="shared" si="6"/>
        <v>10869</v>
      </c>
      <c r="N410" t="s">
        <v>415</v>
      </c>
    </row>
    <row r="411" spans="1:14">
      <c r="A411">
        <v>10870</v>
      </c>
      <c r="B411" t="s">
        <v>1316</v>
      </c>
      <c r="C411" s="5">
        <v>78806129.929166436</v>
      </c>
      <c r="D411" s="5">
        <v>20595480.179449618</v>
      </c>
      <c r="E411" s="5">
        <v>6801623.9461162733</v>
      </c>
      <c r="F411" s="5">
        <v>2581263.5509848571</v>
      </c>
      <c r="G411" s="5">
        <v>15054060.221993797</v>
      </c>
      <c r="H411" s="5">
        <v>71330737.580102488</v>
      </c>
      <c r="I411" s="5">
        <v>13565399.008603405</v>
      </c>
      <c r="J411" s="5">
        <v>3823314.2052001702</v>
      </c>
      <c r="K411" s="5">
        <v>1348150.7982933328</v>
      </c>
      <c r="L411" s="5">
        <v>23274027.130089641</v>
      </c>
      <c r="M411">
        <f t="shared" si="6"/>
        <v>10870</v>
      </c>
      <c r="N411" t="s">
        <v>416</v>
      </c>
    </row>
    <row r="412" spans="1:14">
      <c r="A412">
        <v>13817</v>
      </c>
      <c r="B412" t="s">
        <v>1317</v>
      </c>
      <c r="C412" s="5">
        <v>44898613.826107912</v>
      </c>
      <c r="D412" s="5">
        <v>2659222.2012272952</v>
      </c>
      <c r="E412" s="5">
        <v>1855311.9201379237</v>
      </c>
      <c r="F412" s="5">
        <v>497336.8461056329</v>
      </c>
      <c r="G412" s="5">
        <v>3711688.0493013663</v>
      </c>
      <c r="H412" s="5">
        <v>19327129.955619227</v>
      </c>
      <c r="I412" s="5">
        <v>797489.5557704923</v>
      </c>
      <c r="J412" s="5">
        <v>537392.84147563076</v>
      </c>
      <c r="K412" s="5">
        <v>132940.5975083017</v>
      </c>
      <c r="L412" s="5">
        <v>1219227.6467462385</v>
      </c>
      <c r="M412">
        <f t="shared" si="6"/>
        <v>13817</v>
      </c>
      <c r="N412" t="s">
        <v>417</v>
      </c>
    </row>
    <row r="413" spans="1:14">
      <c r="A413">
        <v>28849</v>
      </c>
      <c r="B413" t="s">
        <v>1318</v>
      </c>
      <c r="C413" s="5">
        <v>21873213.693246897</v>
      </c>
      <c r="D413" s="5">
        <v>1299023.4733054922</v>
      </c>
      <c r="E413" s="5">
        <v>989144.08873356006</v>
      </c>
      <c r="F413" s="5">
        <v>249263.24342844958</v>
      </c>
      <c r="G413" s="5">
        <v>2682837.3241536133</v>
      </c>
      <c r="H413" s="5">
        <v>11924897.210504398</v>
      </c>
      <c r="I413" s="5">
        <v>269674.45561445033</v>
      </c>
      <c r="J413" s="5">
        <v>359279.41534807393</v>
      </c>
      <c r="K413" s="5">
        <v>70325.33208294939</v>
      </c>
      <c r="L413" s="5">
        <v>786343.76358211832</v>
      </c>
      <c r="M413">
        <f t="shared" si="6"/>
        <v>28849</v>
      </c>
      <c r="N413" t="s">
        <v>418</v>
      </c>
    </row>
    <row r="414" spans="1:14">
      <c r="A414">
        <v>28850</v>
      </c>
      <c r="B414" t="s">
        <v>1319</v>
      </c>
      <c r="C414" s="5">
        <v>23709405.734317828</v>
      </c>
      <c r="D414" s="5">
        <v>2022939.196417839</v>
      </c>
      <c r="E414" s="5">
        <v>1051989.4877635229</v>
      </c>
      <c r="F414" s="5">
        <v>169605.47370414675</v>
      </c>
      <c r="G414" s="5">
        <v>2926722.9866619287</v>
      </c>
      <c r="H414" s="5">
        <v>7778385.8298626188</v>
      </c>
      <c r="I414" s="5">
        <v>482559.04789598548</v>
      </c>
      <c r="J414" s="5">
        <v>215538.56857642045</v>
      </c>
      <c r="K414" s="5">
        <v>35138.009231695818</v>
      </c>
      <c r="L414" s="5">
        <v>269184.60556800547</v>
      </c>
      <c r="M414">
        <f t="shared" si="6"/>
        <v>28850</v>
      </c>
      <c r="N414" t="s">
        <v>419</v>
      </c>
    </row>
    <row r="415" spans="1:14">
      <c r="A415">
        <v>10709</v>
      </c>
      <c r="B415" t="s">
        <v>1320</v>
      </c>
      <c r="C415" s="5">
        <v>80238204.693129361</v>
      </c>
      <c r="D415" s="5">
        <v>65108359.173986405</v>
      </c>
      <c r="E415" s="5">
        <v>36189648.693845794</v>
      </c>
      <c r="F415" s="5">
        <v>9969386.4387177825</v>
      </c>
      <c r="G415" s="5">
        <v>12468163.260899767</v>
      </c>
      <c r="H415" s="5">
        <v>582406667.9766258</v>
      </c>
      <c r="I415" s="5">
        <v>74233370.175793648</v>
      </c>
      <c r="J415" s="5">
        <v>40405313.163456753</v>
      </c>
      <c r="K415" s="5">
        <v>14201067.526117541</v>
      </c>
      <c r="L415" s="5">
        <v>51964704.667427182</v>
      </c>
      <c r="M415">
        <f t="shared" si="6"/>
        <v>10709</v>
      </c>
      <c r="N415" t="s">
        <v>420</v>
      </c>
    </row>
    <row r="416" spans="1:14">
      <c r="A416">
        <v>11077</v>
      </c>
      <c r="B416" t="s">
        <v>1321</v>
      </c>
      <c r="C416" s="5">
        <v>35097806.450096354</v>
      </c>
      <c r="D416" s="5">
        <v>2905729.9318692009</v>
      </c>
      <c r="E416" s="5">
        <v>1248721.4243343254</v>
      </c>
      <c r="F416" s="5">
        <v>726393.33066107251</v>
      </c>
      <c r="G416" s="5">
        <v>1218430.4477107304</v>
      </c>
      <c r="H416" s="5">
        <v>15039347.596047295</v>
      </c>
      <c r="I416" s="5">
        <v>1021306.9858031105</v>
      </c>
      <c r="J416" s="5">
        <v>220436.38231391061</v>
      </c>
      <c r="K416" s="5">
        <v>350163.98969914869</v>
      </c>
      <c r="L416" s="5">
        <v>463737.71146485442</v>
      </c>
      <c r="M416">
        <f t="shared" si="6"/>
        <v>11077</v>
      </c>
      <c r="N416" t="s">
        <v>421</v>
      </c>
    </row>
    <row r="417" spans="1:14">
      <c r="A417">
        <v>11078</v>
      </c>
      <c r="B417" t="s">
        <v>1322</v>
      </c>
      <c r="C417" s="5">
        <v>69024553.665046468</v>
      </c>
      <c r="D417" s="5">
        <v>34038503.350273468</v>
      </c>
      <c r="E417" s="5">
        <v>2951425.2448414359</v>
      </c>
      <c r="F417" s="5">
        <v>8741053.2209203076</v>
      </c>
      <c r="G417" s="5">
        <v>11291556.952318307</v>
      </c>
      <c r="H417" s="5">
        <v>49932596.705773935</v>
      </c>
      <c r="I417" s="5">
        <v>10909119.361616494</v>
      </c>
      <c r="J417" s="5">
        <v>1883683.8176436869</v>
      </c>
      <c r="K417" s="5">
        <v>2364943.3014153857</v>
      </c>
      <c r="L417" s="5">
        <v>674957.99015050218</v>
      </c>
      <c r="M417">
        <f t="shared" si="6"/>
        <v>11078</v>
      </c>
      <c r="N417" t="s">
        <v>422</v>
      </c>
    </row>
    <row r="418" spans="1:14">
      <c r="A418">
        <v>11079</v>
      </c>
      <c r="B418" t="s">
        <v>1323</v>
      </c>
      <c r="C418" s="5">
        <v>23556353.50638435</v>
      </c>
      <c r="D418" s="5">
        <v>5210943.5448371097</v>
      </c>
      <c r="E418" s="5">
        <v>461412.72459340683</v>
      </c>
      <c r="F418" s="5">
        <v>742647.21542815748</v>
      </c>
      <c r="G418" s="5">
        <v>1634554.1070908771</v>
      </c>
      <c r="H418" s="5">
        <v>10496428.531689081</v>
      </c>
      <c r="I418" s="5">
        <v>2092770.77458575</v>
      </c>
      <c r="J418" s="5">
        <v>408556.07694276923</v>
      </c>
      <c r="K418" s="5">
        <v>182432.66900905585</v>
      </c>
      <c r="L418" s="5">
        <v>1021692.1394394439</v>
      </c>
      <c r="M418">
        <f t="shared" si="6"/>
        <v>11079</v>
      </c>
      <c r="N418" t="s">
        <v>423</v>
      </c>
    </row>
    <row r="419" spans="1:14">
      <c r="A419">
        <v>11080</v>
      </c>
      <c r="B419" t="s">
        <v>1324</v>
      </c>
      <c r="C419" s="5">
        <v>41273619.948412947</v>
      </c>
      <c r="D419" s="5">
        <v>19712432.291055519</v>
      </c>
      <c r="E419" s="5">
        <v>5723396.5491786534</v>
      </c>
      <c r="F419" s="5">
        <v>2051994.9982936878</v>
      </c>
      <c r="G419" s="5">
        <v>4542856.7495371001</v>
      </c>
      <c r="H419" s="5">
        <v>30821095.251358993</v>
      </c>
      <c r="I419" s="5">
        <v>7123291.1977914218</v>
      </c>
      <c r="J419" s="5">
        <v>983150.08003339334</v>
      </c>
      <c r="K419" s="5">
        <v>1560373.5617213568</v>
      </c>
      <c r="L419" s="5">
        <v>1396967.052616931</v>
      </c>
      <c r="M419">
        <f t="shared" si="6"/>
        <v>11080</v>
      </c>
      <c r="N419" t="s">
        <v>424</v>
      </c>
    </row>
    <row r="420" spans="1:14">
      <c r="A420">
        <v>11081</v>
      </c>
      <c r="B420" t="s">
        <v>1325</v>
      </c>
      <c r="C420" s="5">
        <v>97078170.817885786</v>
      </c>
      <c r="D420" s="5">
        <v>20547078.225701194</v>
      </c>
      <c r="E420" s="5">
        <v>3057022.8220354128</v>
      </c>
      <c r="F420" s="5">
        <v>5880785.5532384617</v>
      </c>
      <c r="G420" s="5">
        <v>5519228.4192016395</v>
      </c>
      <c r="H420" s="5">
        <v>69793131.545723692</v>
      </c>
      <c r="I420" s="5">
        <v>7079513.5895095384</v>
      </c>
      <c r="J420" s="5">
        <v>3056247.6498593641</v>
      </c>
      <c r="K420" s="5">
        <v>1311477.9377095287</v>
      </c>
      <c r="L420" s="5">
        <v>9068360.8991353549</v>
      </c>
      <c r="M420">
        <f t="shared" si="6"/>
        <v>11081</v>
      </c>
      <c r="N420" t="s">
        <v>425</v>
      </c>
    </row>
    <row r="421" spans="1:14">
      <c r="A421">
        <v>11082</v>
      </c>
      <c r="B421" t="s">
        <v>1326</v>
      </c>
      <c r="C421" s="5">
        <v>45354555.739738673</v>
      </c>
      <c r="D421" s="5">
        <v>3922467.8977048281</v>
      </c>
      <c r="E421" s="5">
        <v>1075972.3538198927</v>
      </c>
      <c r="F421" s="5">
        <v>1041119.8524988558</v>
      </c>
      <c r="G421" s="5">
        <v>1832904.5838658349</v>
      </c>
      <c r="H421" s="5">
        <v>15715121.776530849</v>
      </c>
      <c r="I421" s="5">
        <v>1272561.4079199065</v>
      </c>
      <c r="J421" s="5">
        <v>375880.12871935841</v>
      </c>
      <c r="K421" s="5">
        <v>340491.7436047846</v>
      </c>
      <c r="L421" s="5">
        <v>734794.02559702483</v>
      </c>
      <c r="M421">
        <f t="shared" si="6"/>
        <v>11082</v>
      </c>
      <c r="N421" t="s">
        <v>426</v>
      </c>
    </row>
    <row r="422" spans="1:14">
      <c r="A422">
        <v>11083</v>
      </c>
      <c r="B422" t="s">
        <v>1327</v>
      </c>
      <c r="C422" s="5">
        <v>32746634.898460116</v>
      </c>
      <c r="D422" s="5">
        <v>3813345.5466773259</v>
      </c>
      <c r="E422" s="5">
        <v>1030526.9157257</v>
      </c>
      <c r="F422" s="5">
        <v>1075856.498675375</v>
      </c>
      <c r="G422" s="5">
        <v>2560306.45023506</v>
      </c>
      <c r="H422" s="5">
        <v>18729311.46719617</v>
      </c>
      <c r="I422" s="5">
        <v>2382965.7674659393</v>
      </c>
      <c r="J422" s="5">
        <v>735850.07052533154</v>
      </c>
      <c r="K422" s="5">
        <v>127501.15320777328</v>
      </c>
      <c r="L422" s="5">
        <v>290323.57183121343</v>
      </c>
      <c r="M422">
        <f t="shared" si="6"/>
        <v>11083</v>
      </c>
      <c r="N422" t="s">
        <v>427</v>
      </c>
    </row>
    <row r="423" spans="1:14">
      <c r="A423">
        <v>11084</v>
      </c>
      <c r="B423" t="s">
        <v>1328</v>
      </c>
      <c r="C423" s="5">
        <v>44878578.489301644</v>
      </c>
      <c r="D423" s="5">
        <v>12447336.969380854</v>
      </c>
      <c r="E423" s="5">
        <v>1579012.2105039638</v>
      </c>
      <c r="F423" s="5">
        <v>3187981.6255685054</v>
      </c>
      <c r="G423" s="5">
        <v>3102831.8189970879</v>
      </c>
      <c r="H423" s="5">
        <v>27469268.27806168</v>
      </c>
      <c r="I423" s="5">
        <v>3098281.6614277698</v>
      </c>
      <c r="J423" s="5">
        <v>782044.93185178691</v>
      </c>
      <c r="K423" s="5">
        <v>753659.22752717696</v>
      </c>
      <c r="L423" s="5">
        <v>1585897.5273795219</v>
      </c>
      <c r="M423">
        <f t="shared" si="6"/>
        <v>11084</v>
      </c>
      <c r="N423" t="s">
        <v>428</v>
      </c>
    </row>
    <row r="424" spans="1:14">
      <c r="A424">
        <v>11085</v>
      </c>
      <c r="B424" t="s">
        <v>1329</v>
      </c>
      <c r="C424" s="5">
        <v>41938264.560373574</v>
      </c>
      <c r="D424" s="5">
        <v>6759882.6577651286</v>
      </c>
      <c r="E424" s="5">
        <v>2887959.6042034086</v>
      </c>
      <c r="F424" s="5">
        <v>3767446.5283484454</v>
      </c>
      <c r="G424" s="5">
        <v>4590760.8372246698</v>
      </c>
      <c r="H424" s="5">
        <v>18625521.376313034</v>
      </c>
      <c r="I424" s="5">
        <v>920511.02025395213</v>
      </c>
      <c r="J424" s="5">
        <v>1075265.345396989</v>
      </c>
      <c r="K424" s="5">
        <v>775735.58705693053</v>
      </c>
      <c r="L424" s="5">
        <v>988771.86306385486</v>
      </c>
      <c r="M424">
        <f t="shared" si="6"/>
        <v>11085</v>
      </c>
      <c r="N424" t="s">
        <v>429</v>
      </c>
    </row>
    <row r="425" spans="1:14">
      <c r="A425">
        <v>11086</v>
      </c>
      <c r="B425" t="s">
        <v>1330</v>
      </c>
      <c r="C425" s="5">
        <v>47078471.009486035</v>
      </c>
      <c r="D425" s="5">
        <v>12050496.026390562</v>
      </c>
      <c r="E425" s="5">
        <v>1931721.2443202785</v>
      </c>
      <c r="F425" s="5">
        <v>2998651.7460532147</v>
      </c>
      <c r="G425" s="5">
        <v>4731728.9380175862</v>
      </c>
      <c r="H425" s="5">
        <v>29820671.064091228</v>
      </c>
      <c r="I425" s="5">
        <v>2768892.4426033534</v>
      </c>
      <c r="J425" s="5">
        <v>904562.91418665031</v>
      </c>
      <c r="K425" s="5">
        <v>1255543.6479266528</v>
      </c>
      <c r="L425" s="5">
        <v>607747.92692445905</v>
      </c>
      <c r="M425">
        <f t="shared" si="6"/>
        <v>11086</v>
      </c>
      <c r="N425" t="s">
        <v>430</v>
      </c>
    </row>
    <row r="426" spans="1:14">
      <c r="A426">
        <v>11087</v>
      </c>
      <c r="B426" t="s">
        <v>1331</v>
      </c>
      <c r="C426" s="5">
        <v>58870800.880252793</v>
      </c>
      <c r="D426" s="5">
        <v>30520341.553160179</v>
      </c>
      <c r="E426" s="5">
        <v>2158910.4412199184</v>
      </c>
      <c r="F426" s="5">
        <v>4494591.8113003448</v>
      </c>
      <c r="G426" s="5">
        <v>8939245.5838283915</v>
      </c>
      <c r="H426" s="5">
        <v>40197620.114398614</v>
      </c>
      <c r="I426" s="5">
        <v>4787141.9176604375</v>
      </c>
      <c r="J426" s="5">
        <v>2414948.0925953528</v>
      </c>
      <c r="K426" s="5">
        <v>1228715.996815773</v>
      </c>
      <c r="L426" s="5">
        <v>533622.76876819669</v>
      </c>
      <c r="M426">
        <f t="shared" si="6"/>
        <v>11087</v>
      </c>
      <c r="N426" t="s">
        <v>431</v>
      </c>
    </row>
    <row r="427" spans="1:14">
      <c r="A427">
        <v>11088</v>
      </c>
      <c r="B427" t="s">
        <v>1332</v>
      </c>
      <c r="C427" s="5">
        <v>31576967.462912682</v>
      </c>
      <c r="D427" s="5">
        <v>5437152.3290038463</v>
      </c>
      <c r="E427" s="5">
        <v>1395231.6353952563</v>
      </c>
      <c r="F427" s="5">
        <v>844629.52192100533</v>
      </c>
      <c r="G427" s="5">
        <v>2319887.0509503782</v>
      </c>
      <c r="H427" s="5">
        <v>13988060.486777781</v>
      </c>
      <c r="I427" s="5">
        <v>2159199.556988134</v>
      </c>
      <c r="J427" s="5">
        <v>550961.33129792218</v>
      </c>
      <c r="K427" s="5">
        <v>216965.82383512592</v>
      </c>
      <c r="L427" s="5">
        <v>192244.67091785767</v>
      </c>
      <c r="M427">
        <f t="shared" si="6"/>
        <v>11088</v>
      </c>
      <c r="N427" t="s">
        <v>432</v>
      </c>
    </row>
    <row r="428" spans="1:14">
      <c r="A428">
        <v>11449</v>
      </c>
      <c r="B428" t="s">
        <v>1333</v>
      </c>
      <c r="C428" s="5">
        <v>84594389.514353916</v>
      </c>
      <c r="D428" s="5">
        <v>30144615.952972788</v>
      </c>
      <c r="E428" s="5">
        <v>3294521.136409549</v>
      </c>
      <c r="F428" s="5">
        <v>5590426.0475951964</v>
      </c>
      <c r="G428" s="5">
        <v>9884372.3316996917</v>
      </c>
      <c r="H428" s="5">
        <v>91538466.784851998</v>
      </c>
      <c r="I428" s="5">
        <v>17112381.612974439</v>
      </c>
      <c r="J428" s="5">
        <v>4019977.4049389721</v>
      </c>
      <c r="K428" s="5">
        <v>2526776.0013929158</v>
      </c>
      <c r="L428" s="5">
        <v>10198284.112810489</v>
      </c>
      <c r="M428">
        <f t="shared" si="6"/>
        <v>11449</v>
      </c>
      <c r="N428" t="s">
        <v>433</v>
      </c>
    </row>
    <row r="429" spans="1:14">
      <c r="A429">
        <v>28017</v>
      </c>
      <c r="B429" t="s">
        <v>1334</v>
      </c>
      <c r="C429" s="5">
        <v>23688972.873180114</v>
      </c>
      <c r="D429" s="5">
        <v>3112604.8807885791</v>
      </c>
      <c r="E429" s="5">
        <v>347957.87371574668</v>
      </c>
      <c r="F429" s="5">
        <v>560466.82850299741</v>
      </c>
      <c r="G429" s="5">
        <v>1162158.4448133362</v>
      </c>
      <c r="H429" s="5">
        <v>12022872.651492357</v>
      </c>
      <c r="I429" s="5">
        <v>1819061.8529817781</v>
      </c>
      <c r="J429" s="5">
        <v>271882.61657480011</v>
      </c>
      <c r="K429" s="5">
        <v>235561.58630603991</v>
      </c>
      <c r="L429" s="5">
        <v>366784.45164424815</v>
      </c>
      <c r="M429">
        <f t="shared" si="6"/>
        <v>28017</v>
      </c>
      <c r="N429" t="s">
        <v>434</v>
      </c>
    </row>
    <row r="430" spans="1:14">
      <c r="A430">
        <v>28789</v>
      </c>
      <c r="B430" t="s">
        <v>1335</v>
      </c>
      <c r="C430" s="5">
        <v>25428706.875705861</v>
      </c>
      <c r="D430" s="5">
        <v>2910893.524548531</v>
      </c>
      <c r="E430" s="5">
        <v>540243.75338661997</v>
      </c>
      <c r="F430" s="5">
        <v>771033.22442901961</v>
      </c>
      <c r="G430" s="5">
        <v>821511.42192996759</v>
      </c>
      <c r="H430" s="5">
        <v>0</v>
      </c>
      <c r="I430" s="5">
        <v>0</v>
      </c>
      <c r="J430" s="5">
        <v>0</v>
      </c>
      <c r="K430" s="5">
        <v>0</v>
      </c>
      <c r="L430" s="5">
        <v>0</v>
      </c>
      <c r="M430">
        <f t="shared" si="6"/>
        <v>28789</v>
      </c>
      <c r="N430" t="s">
        <v>435</v>
      </c>
    </row>
    <row r="431" spans="1:14">
      <c r="A431">
        <v>28790</v>
      </c>
      <c r="B431" t="s">
        <v>1336</v>
      </c>
      <c r="C431" s="5">
        <v>20616014.141975224</v>
      </c>
      <c r="D431" s="5">
        <v>1581517.1134689017</v>
      </c>
      <c r="E431" s="5">
        <v>672832.15060110739</v>
      </c>
      <c r="F431" s="5">
        <v>256208.64485348688</v>
      </c>
      <c r="G431" s="5">
        <v>838988.74599653052</v>
      </c>
      <c r="H431" s="5">
        <v>6230.5531047535023</v>
      </c>
      <c r="I431" s="5">
        <v>0</v>
      </c>
      <c r="J431" s="5">
        <v>0</v>
      </c>
      <c r="K431" s="5">
        <v>0</v>
      </c>
      <c r="L431" s="5">
        <v>0</v>
      </c>
      <c r="M431">
        <f t="shared" si="6"/>
        <v>28790</v>
      </c>
      <c r="N431" t="s">
        <v>436</v>
      </c>
    </row>
    <row r="432" spans="1:14">
      <c r="A432">
        <v>28791</v>
      </c>
      <c r="B432" t="s">
        <v>1337</v>
      </c>
      <c r="C432" s="5">
        <v>24440260.771567885</v>
      </c>
      <c r="D432" s="5">
        <v>1711485.7123374399</v>
      </c>
      <c r="E432" s="5">
        <v>597250.38388681726</v>
      </c>
      <c r="F432" s="5">
        <v>592184.47368428914</v>
      </c>
      <c r="G432" s="5">
        <v>1063156.3805491561</v>
      </c>
      <c r="H432" s="5">
        <v>7050586.0983104659</v>
      </c>
      <c r="I432" s="5">
        <v>316606.23242971045</v>
      </c>
      <c r="J432" s="5">
        <v>122749.92561683957</v>
      </c>
      <c r="K432" s="5">
        <v>95749.358687290762</v>
      </c>
      <c r="L432" s="5">
        <v>56809.882930107568</v>
      </c>
      <c r="M432">
        <f t="shared" si="6"/>
        <v>28791</v>
      </c>
      <c r="N432" t="s">
        <v>437</v>
      </c>
    </row>
    <row r="433" spans="1:14">
      <c r="A433">
        <v>10670</v>
      </c>
      <c r="B433" t="s">
        <v>1338</v>
      </c>
      <c r="C433" s="5">
        <v>417281764.24688315</v>
      </c>
      <c r="D433" s="5">
        <v>211853158.75109693</v>
      </c>
      <c r="E433" s="5">
        <v>69767478.709044546</v>
      </c>
      <c r="F433" s="5">
        <v>23350073.803283036</v>
      </c>
      <c r="G433" s="5">
        <v>105955240.55634201</v>
      </c>
      <c r="H433" s="5">
        <v>1458993505.1818476</v>
      </c>
      <c r="I433" s="5">
        <v>147773244.02123463</v>
      </c>
      <c r="J433" s="5">
        <v>229988954.2612426</v>
      </c>
      <c r="K433" s="5">
        <v>30918480.526060738</v>
      </c>
      <c r="L433" s="5">
        <v>108280476.45296477</v>
      </c>
      <c r="M433">
        <f t="shared" si="6"/>
        <v>10670</v>
      </c>
      <c r="N433" t="s">
        <v>438</v>
      </c>
    </row>
    <row r="434" spans="1:14">
      <c r="A434">
        <v>10995</v>
      </c>
      <c r="B434" t="s">
        <v>1339</v>
      </c>
      <c r="C434" s="5">
        <v>47397778.363880642</v>
      </c>
      <c r="D434" s="5">
        <v>4846521.9792803861</v>
      </c>
      <c r="E434" s="5">
        <v>4979008.4980942765</v>
      </c>
      <c r="F434" s="5">
        <v>766308.79463161516</v>
      </c>
      <c r="G434" s="5">
        <v>3366142.1524156886</v>
      </c>
      <c r="H434" s="5">
        <v>17885730.372076243</v>
      </c>
      <c r="I434" s="5">
        <v>1463062.9565594117</v>
      </c>
      <c r="J434" s="5">
        <v>1536199.0515783695</v>
      </c>
      <c r="K434" s="5">
        <v>229736.35890544628</v>
      </c>
      <c r="L434" s="5">
        <v>1126979.2225779158</v>
      </c>
      <c r="M434">
        <f t="shared" si="6"/>
        <v>10995</v>
      </c>
      <c r="N434" t="s">
        <v>439</v>
      </c>
    </row>
    <row r="435" spans="1:14">
      <c r="A435">
        <v>10996</v>
      </c>
      <c r="B435" t="s">
        <v>1340</v>
      </c>
      <c r="C435" s="5">
        <v>45062853.103998505</v>
      </c>
      <c r="D435" s="5">
        <v>5935284.7680955017</v>
      </c>
      <c r="E435" s="5">
        <v>3794989.262047803</v>
      </c>
      <c r="F435" s="5">
        <v>935876.90477718075</v>
      </c>
      <c r="G435" s="5">
        <v>3972822.4254561942</v>
      </c>
      <c r="H435" s="5">
        <v>20835307.527572688</v>
      </c>
      <c r="I435" s="5">
        <v>1983377.40947308</v>
      </c>
      <c r="J435" s="5">
        <v>1193824.5580552102</v>
      </c>
      <c r="K435" s="5">
        <v>751409.60670203378</v>
      </c>
      <c r="L435" s="5">
        <v>1553349.4938218077</v>
      </c>
      <c r="M435">
        <f t="shared" si="6"/>
        <v>10996</v>
      </c>
      <c r="N435" t="s">
        <v>440</v>
      </c>
    </row>
    <row r="436" spans="1:14">
      <c r="A436">
        <v>10997</v>
      </c>
      <c r="B436" t="s">
        <v>1341</v>
      </c>
      <c r="C436" s="5">
        <v>66301326.680618577</v>
      </c>
      <c r="D436" s="5">
        <v>6567387.7491720766</v>
      </c>
      <c r="E436" s="5">
        <v>3595938.4701494896</v>
      </c>
      <c r="F436" s="5">
        <v>989287.17346748698</v>
      </c>
      <c r="G436" s="5">
        <v>4655493.3604036206</v>
      </c>
      <c r="H436" s="5">
        <v>47788908.241219565</v>
      </c>
      <c r="I436" s="5">
        <v>5140073.441024784</v>
      </c>
      <c r="J436" s="5">
        <v>2898875.839699734</v>
      </c>
      <c r="K436" s="5">
        <v>657768.62127723661</v>
      </c>
      <c r="L436" s="5">
        <v>627962.77296744683</v>
      </c>
      <c r="M436">
        <f t="shared" si="6"/>
        <v>10997</v>
      </c>
      <c r="N436" t="s">
        <v>441</v>
      </c>
    </row>
    <row r="437" spans="1:14">
      <c r="A437">
        <v>10998</v>
      </c>
      <c r="B437" t="s">
        <v>1342</v>
      </c>
      <c r="C437" s="5">
        <v>153346062.26513806</v>
      </c>
      <c r="D437" s="5">
        <v>38265817.375336662</v>
      </c>
      <c r="E437" s="5">
        <v>24798619.961627509</v>
      </c>
      <c r="F437" s="5">
        <v>7908655.8295231741</v>
      </c>
      <c r="G437" s="5">
        <v>16812330.435287647</v>
      </c>
      <c r="H437" s="5">
        <v>200354940.34598613</v>
      </c>
      <c r="I437" s="5">
        <v>27731406.05460329</v>
      </c>
      <c r="J437" s="5">
        <v>16186231.525384683</v>
      </c>
      <c r="K437" s="5">
        <v>5285513.1874968801</v>
      </c>
      <c r="L437" s="5">
        <v>18121118.769615952</v>
      </c>
      <c r="M437">
        <f t="shared" si="6"/>
        <v>10998</v>
      </c>
      <c r="N437" t="s">
        <v>442</v>
      </c>
    </row>
    <row r="438" spans="1:14">
      <c r="A438">
        <v>10999</v>
      </c>
      <c r="B438" t="s">
        <v>1343</v>
      </c>
      <c r="C438" s="5">
        <v>59252159.784517437</v>
      </c>
      <c r="D438" s="5">
        <v>3739228.6719323313</v>
      </c>
      <c r="E438" s="5">
        <v>754603.47926631151</v>
      </c>
      <c r="F438" s="5">
        <v>452166.5983473275</v>
      </c>
      <c r="G438" s="5">
        <v>3207885.496264122</v>
      </c>
      <c r="H438" s="5">
        <v>34975218.061106399</v>
      </c>
      <c r="I438" s="5">
        <v>2434349.5490997224</v>
      </c>
      <c r="J438" s="5">
        <v>653078.00988703524</v>
      </c>
      <c r="K438" s="5">
        <v>191520.35830497</v>
      </c>
      <c r="L438" s="5">
        <v>1345926.2312743438</v>
      </c>
      <c r="M438">
        <f t="shared" si="6"/>
        <v>10999</v>
      </c>
      <c r="N438" t="s">
        <v>443</v>
      </c>
    </row>
    <row r="439" spans="1:14">
      <c r="A439">
        <v>11000</v>
      </c>
      <c r="B439" t="s">
        <v>1344</v>
      </c>
      <c r="C439" s="5">
        <v>91171924.45579797</v>
      </c>
      <c r="D439" s="5">
        <v>12809064.841267215</v>
      </c>
      <c r="E439" s="5">
        <v>13275374.492973093</v>
      </c>
      <c r="F439" s="5">
        <v>1504840.5692868526</v>
      </c>
      <c r="G439" s="5">
        <v>7786649.9131012363</v>
      </c>
      <c r="H439" s="5">
        <v>82170051.793860868</v>
      </c>
      <c r="I439" s="5">
        <v>7699432.5784091419</v>
      </c>
      <c r="J439" s="5">
        <v>7732923.5303856432</v>
      </c>
      <c r="K439" s="5">
        <v>908417.07579716656</v>
      </c>
      <c r="L439" s="5">
        <v>1624074.9791208224</v>
      </c>
      <c r="M439">
        <f t="shared" si="6"/>
        <v>11000</v>
      </c>
      <c r="N439" t="s">
        <v>444</v>
      </c>
    </row>
    <row r="440" spans="1:14">
      <c r="A440">
        <v>11001</v>
      </c>
      <c r="B440" t="s">
        <v>1345</v>
      </c>
      <c r="C440" s="5">
        <v>41623358.989388205</v>
      </c>
      <c r="D440" s="5">
        <v>4548958.0320717562</v>
      </c>
      <c r="E440" s="5">
        <v>3153887.7823394495</v>
      </c>
      <c r="F440" s="5">
        <v>541735.36482664826</v>
      </c>
      <c r="G440" s="5">
        <v>5851975.3186127841</v>
      </c>
      <c r="H440" s="5">
        <v>28491468.983063437</v>
      </c>
      <c r="I440" s="5">
        <v>2355982.0841031475</v>
      </c>
      <c r="J440" s="5">
        <v>1717495.9883770619</v>
      </c>
      <c r="K440" s="5">
        <v>412760.49658099824</v>
      </c>
      <c r="L440" s="5">
        <v>1391069.6706365105</v>
      </c>
      <c r="M440">
        <f t="shared" si="6"/>
        <v>11001</v>
      </c>
      <c r="N440" t="s">
        <v>445</v>
      </c>
    </row>
    <row r="441" spans="1:14">
      <c r="A441">
        <v>11002</v>
      </c>
      <c r="B441" t="s">
        <v>1346</v>
      </c>
      <c r="C441" s="5">
        <v>57844994.095525943</v>
      </c>
      <c r="D441" s="5">
        <v>27170536.856620934</v>
      </c>
      <c r="E441" s="5">
        <v>12816280.345077947</v>
      </c>
      <c r="F441" s="5">
        <v>2917004.704520457</v>
      </c>
      <c r="G441" s="5">
        <v>10970432.273183871</v>
      </c>
      <c r="H441" s="5">
        <v>73290027.287215039</v>
      </c>
      <c r="I441" s="5">
        <v>6528286.2756513404</v>
      </c>
      <c r="J441" s="5">
        <v>6082646.1296491483</v>
      </c>
      <c r="K441" s="5">
        <v>1102474.0408204559</v>
      </c>
      <c r="L441" s="5">
        <v>6578985.4417348346</v>
      </c>
      <c r="M441">
        <f t="shared" si="6"/>
        <v>11002</v>
      </c>
      <c r="N441" t="s">
        <v>446</v>
      </c>
    </row>
    <row r="442" spans="1:14">
      <c r="A442">
        <v>11003</v>
      </c>
      <c r="B442" t="s">
        <v>1347</v>
      </c>
      <c r="C442" s="5">
        <v>24904695.456436168</v>
      </c>
      <c r="D442" s="5">
        <v>3757007.6577234692</v>
      </c>
      <c r="E442" s="5">
        <v>1280709.647201976</v>
      </c>
      <c r="F442" s="5">
        <v>593714.16260603454</v>
      </c>
      <c r="G442" s="5">
        <v>1250302.7174119125</v>
      </c>
      <c r="H442" s="5">
        <v>20257175.90378195</v>
      </c>
      <c r="I442" s="5">
        <v>2223787.6793666705</v>
      </c>
      <c r="J442" s="5">
        <v>339898.01295704336</v>
      </c>
      <c r="K442" s="5">
        <v>264791.3640159801</v>
      </c>
      <c r="L442" s="5">
        <v>1150040.3484987924</v>
      </c>
      <c r="M442">
        <f t="shared" si="6"/>
        <v>11003</v>
      </c>
      <c r="N442" t="s">
        <v>447</v>
      </c>
    </row>
    <row r="443" spans="1:14">
      <c r="A443">
        <v>11004</v>
      </c>
      <c r="B443" t="s">
        <v>1348</v>
      </c>
      <c r="C443" s="5">
        <v>67035500.352393992</v>
      </c>
      <c r="D443" s="5">
        <v>29880248.836423356</v>
      </c>
      <c r="E443" s="5">
        <v>6464133.2970237108</v>
      </c>
      <c r="F443" s="5">
        <v>8476630.6180748418</v>
      </c>
      <c r="G443" s="5">
        <v>7229789.7861072076</v>
      </c>
      <c r="H443" s="5">
        <v>42667074.874934614</v>
      </c>
      <c r="I443" s="5">
        <v>6779315.632565517</v>
      </c>
      <c r="J443" s="5">
        <v>2349407.7298949515</v>
      </c>
      <c r="K443" s="5">
        <v>1795629.0749569677</v>
      </c>
      <c r="L443" s="5">
        <v>7220920.1676248536</v>
      </c>
      <c r="M443">
        <f t="shared" si="6"/>
        <v>11004</v>
      </c>
      <c r="N443" t="s">
        <v>448</v>
      </c>
    </row>
    <row r="444" spans="1:14">
      <c r="A444">
        <v>11005</v>
      </c>
      <c r="B444" t="s">
        <v>1349</v>
      </c>
      <c r="C444" s="5">
        <v>30615370.569933265</v>
      </c>
      <c r="D444" s="5">
        <v>4930011.074185512</v>
      </c>
      <c r="E444" s="5">
        <v>1140199.4222031669</v>
      </c>
      <c r="F444" s="5">
        <v>620975.20296840311</v>
      </c>
      <c r="G444" s="5">
        <v>2088256.0143848883</v>
      </c>
      <c r="H444" s="5">
        <v>18640465.03693999</v>
      </c>
      <c r="I444" s="5">
        <v>1638501.240976234</v>
      </c>
      <c r="J444" s="5">
        <v>544289.9914183974</v>
      </c>
      <c r="K444" s="5">
        <v>242440.04792171487</v>
      </c>
      <c r="L444" s="5">
        <v>989240.99906843377</v>
      </c>
      <c r="M444">
        <f t="shared" si="6"/>
        <v>11005</v>
      </c>
      <c r="N444" t="s">
        <v>449</v>
      </c>
    </row>
    <row r="445" spans="1:14">
      <c r="A445">
        <v>11006</v>
      </c>
      <c r="B445" t="s">
        <v>1350</v>
      </c>
      <c r="C445" s="5">
        <v>37821252.834638417</v>
      </c>
      <c r="D445" s="5">
        <v>15053486.549599113</v>
      </c>
      <c r="E445" s="5">
        <v>4481220.3368439032</v>
      </c>
      <c r="F445" s="5">
        <v>1808344.3739761433</v>
      </c>
      <c r="G445" s="5">
        <v>2850793.3714116393</v>
      </c>
      <c r="H445" s="5">
        <v>21870562.053758632</v>
      </c>
      <c r="I445" s="5">
        <v>2059556.9629664165</v>
      </c>
      <c r="J445" s="5">
        <v>808167.87613370828</v>
      </c>
      <c r="K445" s="5">
        <v>525383.72407349828</v>
      </c>
      <c r="L445" s="5">
        <v>535077.61659852869</v>
      </c>
      <c r="M445">
        <f t="shared" si="6"/>
        <v>11006</v>
      </c>
      <c r="N445" t="s">
        <v>450</v>
      </c>
    </row>
    <row r="446" spans="1:14">
      <c r="A446">
        <v>11007</v>
      </c>
      <c r="B446" t="s">
        <v>1351</v>
      </c>
      <c r="C446" s="5">
        <v>60273250.638997987</v>
      </c>
      <c r="D446" s="5">
        <v>6859771.8302412918</v>
      </c>
      <c r="E446" s="5">
        <v>1568398.3984327735</v>
      </c>
      <c r="F446" s="5">
        <v>1145015.9777697555</v>
      </c>
      <c r="G446" s="5">
        <v>6377767.3928420292</v>
      </c>
      <c r="H446" s="5">
        <v>33906783.640298486</v>
      </c>
      <c r="I446" s="5">
        <v>5090811.7322940202</v>
      </c>
      <c r="J446" s="5">
        <v>700496.53040741151</v>
      </c>
      <c r="K446" s="5">
        <v>428416.67899121944</v>
      </c>
      <c r="L446" s="5">
        <v>709019.11972501758</v>
      </c>
      <c r="M446">
        <f t="shared" si="6"/>
        <v>11007</v>
      </c>
      <c r="N446" t="s">
        <v>451</v>
      </c>
    </row>
    <row r="447" spans="1:14">
      <c r="A447">
        <v>11008</v>
      </c>
      <c r="B447" t="s">
        <v>1352</v>
      </c>
      <c r="C447" s="5">
        <v>63437331.297614753</v>
      </c>
      <c r="D447" s="5">
        <v>9015143.5880358778</v>
      </c>
      <c r="E447" s="5">
        <v>1971132.6146888079</v>
      </c>
      <c r="F447" s="5">
        <v>988537.34501565609</v>
      </c>
      <c r="G447" s="5">
        <v>4234506.4420918608</v>
      </c>
      <c r="H447" s="5">
        <v>49823930.581637681</v>
      </c>
      <c r="I447" s="5">
        <v>4344602.5809969539</v>
      </c>
      <c r="J447" s="5">
        <v>1169601.7643771423</v>
      </c>
      <c r="K447" s="5">
        <v>1331438.3497043364</v>
      </c>
      <c r="L447" s="5">
        <v>973239.62583694514</v>
      </c>
      <c r="M447">
        <f t="shared" si="6"/>
        <v>11008</v>
      </c>
      <c r="N447" t="s">
        <v>452</v>
      </c>
    </row>
    <row r="448" spans="1:14">
      <c r="A448">
        <v>11009</v>
      </c>
      <c r="B448" t="s">
        <v>1353</v>
      </c>
      <c r="C448" s="5">
        <v>64832936.658211626</v>
      </c>
      <c r="D448" s="5">
        <v>21895319.278170805</v>
      </c>
      <c r="E448" s="5">
        <v>6198026.5827134335</v>
      </c>
      <c r="F448" s="5">
        <v>2754552.1774357618</v>
      </c>
      <c r="G448" s="5">
        <v>4210333.5552599253</v>
      </c>
      <c r="H448" s="5">
        <v>42548442.549335852</v>
      </c>
      <c r="I448" s="5">
        <v>4966059.9072895553</v>
      </c>
      <c r="J448" s="5">
        <v>1552021.410912157</v>
      </c>
      <c r="K448" s="5">
        <v>1254287.6254134083</v>
      </c>
      <c r="L448" s="5">
        <v>1863342.9552575003</v>
      </c>
      <c r="M448">
        <f t="shared" si="6"/>
        <v>11009</v>
      </c>
      <c r="N448" t="s">
        <v>453</v>
      </c>
    </row>
    <row r="449" spans="1:14">
      <c r="A449">
        <v>11010</v>
      </c>
      <c r="B449" t="s">
        <v>1354</v>
      </c>
      <c r="C449" s="5">
        <v>43352733.915566035</v>
      </c>
      <c r="D449" s="5">
        <v>8204610.8405306758</v>
      </c>
      <c r="E449" s="5">
        <v>2273824.3797071818</v>
      </c>
      <c r="F449" s="5">
        <v>1371571.293921673</v>
      </c>
      <c r="G449" s="5">
        <v>2871297.2832779139</v>
      </c>
      <c r="H449" s="5">
        <v>20910135.67923725</v>
      </c>
      <c r="I449" s="5">
        <v>1906685.7761373974</v>
      </c>
      <c r="J449" s="5">
        <v>743855.30428260192</v>
      </c>
      <c r="K449" s="5">
        <v>546165.333964105</v>
      </c>
      <c r="L449" s="5">
        <v>227253.79337516191</v>
      </c>
      <c r="M449">
        <f t="shared" si="6"/>
        <v>11010</v>
      </c>
      <c r="N449" t="s">
        <v>454</v>
      </c>
    </row>
    <row r="450" spans="1:14">
      <c r="A450">
        <v>11011</v>
      </c>
      <c r="B450" t="s">
        <v>1355</v>
      </c>
      <c r="C450" s="5">
        <v>45952541.824006826</v>
      </c>
      <c r="D450" s="5">
        <v>2953857.8458759985</v>
      </c>
      <c r="E450" s="5">
        <v>1804997.4789198213</v>
      </c>
      <c r="F450" s="5">
        <v>377196.99283885484</v>
      </c>
      <c r="G450" s="5">
        <v>1513059.0831381718</v>
      </c>
      <c r="H450" s="5">
        <v>15826619.434921967</v>
      </c>
      <c r="I450" s="5">
        <v>1025797.7124253161</v>
      </c>
      <c r="J450" s="5">
        <v>733627.76543978998</v>
      </c>
      <c r="K450" s="5">
        <v>136859.02008418768</v>
      </c>
      <c r="L450" s="5">
        <v>567566.05234905391</v>
      </c>
      <c r="M450">
        <f t="shared" si="6"/>
        <v>11011</v>
      </c>
      <c r="N450" t="s">
        <v>455</v>
      </c>
    </row>
    <row r="451" spans="1:14">
      <c r="A451">
        <v>11012</v>
      </c>
      <c r="B451" t="s">
        <v>1356</v>
      </c>
      <c r="C451" s="5">
        <v>31867089.132911384</v>
      </c>
      <c r="D451" s="5">
        <v>2382275.4437600435</v>
      </c>
      <c r="E451" s="5">
        <v>1120238.4638100632</v>
      </c>
      <c r="F451" s="5">
        <v>615833.23327544215</v>
      </c>
      <c r="G451" s="5">
        <v>1141858.90948326</v>
      </c>
      <c r="H451" s="5">
        <v>15772226.094232343</v>
      </c>
      <c r="I451" s="5">
        <v>1433408.755554795</v>
      </c>
      <c r="J451" s="5">
        <v>341650.996468417</v>
      </c>
      <c r="K451" s="5">
        <v>338048.55960180273</v>
      </c>
      <c r="L451" s="5">
        <v>272240.57090245362</v>
      </c>
      <c r="M451">
        <f t="shared" si="6"/>
        <v>11012</v>
      </c>
      <c r="N451" t="s">
        <v>456</v>
      </c>
    </row>
    <row r="452" spans="1:14">
      <c r="A452">
        <v>11445</v>
      </c>
      <c r="B452" t="s">
        <v>1357</v>
      </c>
      <c r="C452" s="5">
        <v>72709625.128344566</v>
      </c>
      <c r="D452" s="5">
        <v>18383339.760659751</v>
      </c>
      <c r="E452" s="5">
        <v>2895423.7940692077</v>
      </c>
      <c r="F452" s="5">
        <v>4051161.2745949812</v>
      </c>
      <c r="G452" s="5">
        <v>7659455.5117304223</v>
      </c>
      <c r="H452" s="5">
        <v>60166972.642970838</v>
      </c>
      <c r="I452" s="5">
        <v>11591518.111460619</v>
      </c>
      <c r="J452" s="5">
        <v>2925112.485541333</v>
      </c>
      <c r="K452" s="5">
        <v>1772299.5271677244</v>
      </c>
      <c r="L452" s="5">
        <v>6494233.0334605593</v>
      </c>
      <c r="M452">
        <f t="shared" ref="M452:M515" si="7">INT(N452)</f>
        <v>11445</v>
      </c>
      <c r="N452" t="s">
        <v>457</v>
      </c>
    </row>
    <row r="453" spans="1:14">
      <c r="A453">
        <v>12275</v>
      </c>
      <c r="B453" t="s">
        <v>1358</v>
      </c>
      <c r="C453" s="5">
        <v>61690037.363914482</v>
      </c>
      <c r="D453" s="5">
        <v>14080896.546308884</v>
      </c>
      <c r="E453" s="5">
        <v>7166773.6515265778</v>
      </c>
      <c r="F453" s="5">
        <v>2780048.5335785784</v>
      </c>
      <c r="G453" s="5">
        <v>13597196.140121799</v>
      </c>
      <c r="H453" s="5">
        <v>91939507.969126195</v>
      </c>
      <c r="I453" s="5">
        <v>8080481.5158397602</v>
      </c>
      <c r="J453" s="5">
        <v>6599392.2803182676</v>
      </c>
      <c r="K453" s="5">
        <v>1586511.5664486513</v>
      </c>
      <c r="L453" s="5">
        <v>10312847.412816823</v>
      </c>
      <c r="M453">
        <f t="shared" si="7"/>
        <v>12275</v>
      </c>
      <c r="N453" t="s">
        <v>458</v>
      </c>
    </row>
    <row r="454" spans="1:14">
      <c r="A454">
        <v>14132</v>
      </c>
      <c r="B454" t="s">
        <v>1359</v>
      </c>
      <c r="C454" s="5">
        <v>23047499.069255322</v>
      </c>
      <c r="D454" s="5">
        <v>2386613.5566527555</v>
      </c>
      <c r="E454" s="5">
        <v>1537378.5179278895</v>
      </c>
      <c r="F454" s="5">
        <v>488891.66490770318</v>
      </c>
      <c r="G454" s="5">
        <v>1567477.9294966059</v>
      </c>
      <c r="H454" s="5">
        <v>27355603.375102535</v>
      </c>
      <c r="I454" s="5">
        <v>2834971.6981673925</v>
      </c>
      <c r="J454" s="5">
        <v>913842.91211720626</v>
      </c>
      <c r="K454" s="5">
        <v>409612.29670162051</v>
      </c>
      <c r="L454" s="5">
        <v>94425.349670978656</v>
      </c>
      <c r="M454">
        <f t="shared" si="7"/>
        <v>14132</v>
      </c>
      <c r="N454" t="s">
        <v>459</v>
      </c>
    </row>
    <row r="455" spans="1:14">
      <c r="A455">
        <v>77649</v>
      </c>
      <c r="B455" t="s">
        <v>1360</v>
      </c>
      <c r="C455" s="5">
        <v>24598189.295957785</v>
      </c>
      <c r="D455" s="5">
        <v>1594401.1214934376</v>
      </c>
      <c r="E455" s="5">
        <v>516714.85232088872</v>
      </c>
      <c r="F455" s="5">
        <v>408822.81661567983</v>
      </c>
      <c r="G455" s="5">
        <v>672813.58361221128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>
        <f t="shared" si="7"/>
        <v>77649</v>
      </c>
      <c r="N455" t="s">
        <v>460</v>
      </c>
    </row>
    <row r="456" spans="1:14">
      <c r="A456">
        <v>77650</v>
      </c>
      <c r="B456" t="s">
        <v>1361</v>
      </c>
      <c r="C456" s="5">
        <v>19943041.055546902</v>
      </c>
      <c r="D456" s="5">
        <v>2198207.194289505</v>
      </c>
      <c r="E456" s="5">
        <v>769183.18495915143</v>
      </c>
      <c r="F456" s="5">
        <v>241739.39836588362</v>
      </c>
      <c r="G456" s="5">
        <v>849133.40683855489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>
        <f t="shared" si="7"/>
        <v>77650</v>
      </c>
      <c r="N456" t="s">
        <v>461</v>
      </c>
    </row>
    <row r="457" spans="1:14">
      <c r="A457">
        <v>77651</v>
      </c>
      <c r="B457" t="s">
        <v>1362</v>
      </c>
      <c r="C457" s="5">
        <v>22867281.23992534</v>
      </c>
      <c r="D457" s="5">
        <v>2424987.4406285319</v>
      </c>
      <c r="E457" s="5">
        <v>643370.86774243717</v>
      </c>
      <c r="F457" s="5">
        <v>460221.35427543143</v>
      </c>
      <c r="G457" s="5">
        <v>601327.43415683298</v>
      </c>
      <c r="H457" s="5">
        <v>105042.4432714271</v>
      </c>
      <c r="I457" s="5">
        <v>0</v>
      </c>
      <c r="J457" s="5">
        <v>0</v>
      </c>
      <c r="K457" s="5">
        <v>0</v>
      </c>
      <c r="L457" s="5">
        <v>0</v>
      </c>
      <c r="M457">
        <f t="shared" si="7"/>
        <v>77651</v>
      </c>
      <c r="N457" t="s">
        <v>462</v>
      </c>
    </row>
    <row r="458" spans="1:14">
      <c r="A458">
        <v>77652</v>
      </c>
      <c r="B458" t="s">
        <v>1363</v>
      </c>
      <c r="C458" s="5">
        <v>20725873.065738827</v>
      </c>
      <c r="D458" s="5">
        <v>0</v>
      </c>
      <c r="E458" s="5">
        <v>375359.75714727707</v>
      </c>
      <c r="F458" s="5">
        <v>375552.91792583227</v>
      </c>
      <c r="G458" s="5">
        <v>2341478.6562470975</v>
      </c>
      <c r="H458" s="5">
        <v>19081.272940967545</v>
      </c>
      <c r="I458" s="5">
        <v>0</v>
      </c>
      <c r="J458" s="5">
        <v>0</v>
      </c>
      <c r="K458" s="5">
        <v>0</v>
      </c>
      <c r="L458" s="5">
        <v>0</v>
      </c>
      <c r="M458">
        <f t="shared" si="7"/>
        <v>77652</v>
      </c>
      <c r="N458" t="s">
        <v>463</v>
      </c>
    </row>
    <row r="459" spans="1:14">
      <c r="A459">
        <v>10707</v>
      </c>
      <c r="B459" t="s">
        <v>1364</v>
      </c>
      <c r="C459" s="5">
        <v>211394377.58670816</v>
      </c>
      <c r="D459" s="5">
        <v>102410700.408962</v>
      </c>
      <c r="E459" s="5">
        <v>34658639.840596028</v>
      </c>
      <c r="F459" s="5">
        <v>14193974.715515247</v>
      </c>
      <c r="G459" s="5">
        <v>19973210.930216964</v>
      </c>
      <c r="H459" s="5">
        <v>517226529.88294154</v>
      </c>
      <c r="I459" s="5">
        <v>88769917.873053461</v>
      </c>
      <c r="J459" s="5">
        <v>51460237.088711768</v>
      </c>
      <c r="K459" s="5">
        <v>17380609.723291174</v>
      </c>
      <c r="L459" s="5">
        <v>71546280.590003595</v>
      </c>
      <c r="M459">
        <f t="shared" si="7"/>
        <v>10707</v>
      </c>
      <c r="N459" t="s">
        <v>464</v>
      </c>
    </row>
    <row r="460" spans="1:14">
      <c r="A460">
        <v>11051</v>
      </c>
      <c r="B460" t="s">
        <v>1365</v>
      </c>
      <c r="C460" s="5">
        <v>33274470.603632215</v>
      </c>
      <c r="D460" s="5">
        <v>5521851.4121125359</v>
      </c>
      <c r="E460" s="5">
        <v>1358095.3729224431</v>
      </c>
      <c r="F460" s="5">
        <v>1169196.0131815285</v>
      </c>
      <c r="G460" s="5">
        <v>2011487.1097420978</v>
      </c>
      <c r="H460" s="5">
        <v>10592328.097902127</v>
      </c>
      <c r="I460" s="5">
        <v>2497136.6298220395</v>
      </c>
      <c r="J460" s="5">
        <v>259912.21043067455</v>
      </c>
      <c r="K460" s="5">
        <v>494532.84902419063</v>
      </c>
      <c r="L460" s="5">
        <v>530708.82123014168</v>
      </c>
      <c r="M460">
        <f t="shared" si="7"/>
        <v>11051</v>
      </c>
      <c r="N460" t="s">
        <v>465</v>
      </c>
    </row>
    <row r="461" spans="1:14">
      <c r="A461">
        <v>11052</v>
      </c>
      <c r="B461" t="s">
        <v>1366</v>
      </c>
      <c r="C461" s="5">
        <v>71646677.006209239</v>
      </c>
      <c r="D461" s="5">
        <v>33425819.804331012</v>
      </c>
      <c r="E461" s="5">
        <v>11362218.003348053</v>
      </c>
      <c r="F461" s="5">
        <v>5299453.6028476534</v>
      </c>
      <c r="G461" s="5">
        <v>8384597.1881918535</v>
      </c>
      <c r="H461" s="5">
        <v>52975124.914871424</v>
      </c>
      <c r="I461" s="5">
        <v>6676960.1332321521</v>
      </c>
      <c r="J461" s="5">
        <v>2681914.0028593489</v>
      </c>
      <c r="K461" s="5">
        <v>1947785.709294626</v>
      </c>
      <c r="L461" s="5">
        <v>3329815.084814603</v>
      </c>
      <c r="M461">
        <f t="shared" si="7"/>
        <v>11052</v>
      </c>
      <c r="N461" t="s">
        <v>466</v>
      </c>
    </row>
    <row r="462" spans="1:14">
      <c r="A462">
        <v>11053</v>
      </c>
      <c r="B462" t="s">
        <v>1367</v>
      </c>
      <c r="C462" s="5">
        <v>50467630.708972946</v>
      </c>
      <c r="D462" s="5">
        <v>4227428.9198806873</v>
      </c>
      <c r="E462" s="5">
        <v>2563725.675337763</v>
      </c>
      <c r="F462" s="5">
        <v>1490837.4639023182</v>
      </c>
      <c r="G462" s="5">
        <v>3642341.5812575538</v>
      </c>
      <c r="H462" s="5">
        <v>23834901.156088561</v>
      </c>
      <c r="I462" s="5">
        <v>7854840.9915752197</v>
      </c>
      <c r="J462" s="5">
        <v>1039603.192437747</v>
      </c>
      <c r="K462" s="5">
        <v>550007.29489181389</v>
      </c>
      <c r="L462" s="5">
        <v>198117.77565539017</v>
      </c>
      <c r="M462">
        <f t="shared" si="7"/>
        <v>11053</v>
      </c>
      <c r="N462" t="s">
        <v>467</v>
      </c>
    </row>
    <row r="463" spans="1:14">
      <c r="A463">
        <v>11054</v>
      </c>
      <c r="B463" t="s">
        <v>1368</v>
      </c>
      <c r="C463" s="5">
        <v>64905832.255438901</v>
      </c>
      <c r="D463" s="5">
        <v>6053207.5437768847</v>
      </c>
      <c r="E463" s="5">
        <v>2592052.7798751784</v>
      </c>
      <c r="F463" s="5">
        <v>821081.79806843796</v>
      </c>
      <c r="G463" s="5">
        <v>2550828.4200224727</v>
      </c>
      <c r="H463" s="5">
        <v>22435789.447751477</v>
      </c>
      <c r="I463" s="5">
        <v>2066705.8682896579</v>
      </c>
      <c r="J463" s="5">
        <v>755543.78722058865</v>
      </c>
      <c r="K463" s="5">
        <v>501441.25080540747</v>
      </c>
      <c r="L463" s="5">
        <v>1508813.8287509994</v>
      </c>
      <c r="M463">
        <f t="shared" si="7"/>
        <v>11054</v>
      </c>
      <c r="N463" t="s">
        <v>468</v>
      </c>
    </row>
    <row r="464" spans="1:14">
      <c r="A464">
        <v>11055</v>
      </c>
      <c r="B464" t="s">
        <v>1369</v>
      </c>
      <c r="C464" s="5">
        <v>90137346.882383913</v>
      </c>
      <c r="D464" s="5">
        <v>24728946.989142951</v>
      </c>
      <c r="E464" s="5">
        <v>3439000.6831890051</v>
      </c>
      <c r="F464" s="5">
        <v>7479804.1915345173</v>
      </c>
      <c r="G464" s="5">
        <v>13019970.454794915</v>
      </c>
      <c r="H464" s="5">
        <v>70591579.224538371</v>
      </c>
      <c r="I464" s="5">
        <v>9249768.9708099719</v>
      </c>
      <c r="J464" s="5">
        <v>2638981.7027271097</v>
      </c>
      <c r="K464" s="5">
        <v>1702598.5982859789</v>
      </c>
      <c r="L464" s="5">
        <v>1155997.3225932813</v>
      </c>
      <c r="M464">
        <f t="shared" si="7"/>
        <v>11055</v>
      </c>
      <c r="N464" t="s">
        <v>469</v>
      </c>
    </row>
    <row r="465" spans="1:14">
      <c r="A465">
        <v>11056</v>
      </c>
      <c r="B465" t="s">
        <v>1370</v>
      </c>
      <c r="C465" s="5">
        <v>39961601.76824107</v>
      </c>
      <c r="D465" s="5">
        <v>5687353.9549556365</v>
      </c>
      <c r="E465" s="5">
        <v>1805964.3009340039</v>
      </c>
      <c r="F465" s="5">
        <v>1473120.4684683143</v>
      </c>
      <c r="G465" s="5">
        <v>1801031.2972920446</v>
      </c>
      <c r="H465" s="5">
        <v>18043632.442429006</v>
      </c>
      <c r="I465" s="5">
        <v>2515775.7001809492</v>
      </c>
      <c r="J465" s="5">
        <v>728925.01244750794</v>
      </c>
      <c r="K465" s="5">
        <v>567780.19481175975</v>
      </c>
      <c r="L465" s="5">
        <v>1487821.6602396972</v>
      </c>
      <c r="M465">
        <f t="shared" si="7"/>
        <v>11056</v>
      </c>
      <c r="N465" t="s">
        <v>470</v>
      </c>
    </row>
    <row r="466" spans="1:14">
      <c r="A466">
        <v>11057</v>
      </c>
      <c r="B466" t="s">
        <v>1371</v>
      </c>
      <c r="C466" s="5">
        <v>65587155.412456989</v>
      </c>
      <c r="D466" s="5">
        <v>5435602.9869842362</v>
      </c>
      <c r="E466" s="5">
        <v>2665949.08709927</v>
      </c>
      <c r="F466" s="5">
        <v>2080310.7504605278</v>
      </c>
      <c r="G466" s="5">
        <v>4014319.1598428544</v>
      </c>
      <c r="H466" s="5">
        <v>44505607.711180404</v>
      </c>
      <c r="I466" s="5">
        <v>9677268.3857794646</v>
      </c>
      <c r="J466" s="5">
        <v>1881599.9347242734</v>
      </c>
      <c r="K466" s="5">
        <v>1116465.959386389</v>
      </c>
      <c r="L466" s="5">
        <v>6138008.7520855721</v>
      </c>
      <c r="M466">
        <f t="shared" si="7"/>
        <v>11057</v>
      </c>
      <c r="N466" t="s">
        <v>471</v>
      </c>
    </row>
    <row r="467" spans="1:14">
      <c r="A467">
        <v>11058</v>
      </c>
      <c r="B467" t="s">
        <v>1372</v>
      </c>
      <c r="C467" s="5">
        <v>69481446.193350241</v>
      </c>
      <c r="D467" s="5">
        <v>32041884.144764625</v>
      </c>
      <c r="E467" s="5">
        <v>3554599.7935871468</v>
      </c>
      <c r="F467" s="5">
        <v>3742287.4073588764</v>
      </c>
      <c r="G467" s="5">
        <v>7591724.4048742605</v>
      </c>
      <c r="H467" s="5">
        <v>50586675.625614561</v>
      </c>
      <c r="I467" s="5">
        <v>10377807.360020492</v>
      </c>
      <c r="J467" s="5">
        <v>2549195.2025293573</v>
      </c>
      <c r="K467" s="5">
        <v>1811714.3918582394</v>
      </c>
      <c r="L467" s="5">
        <v>3049959.4360422436</v>
      </c>
      <c r="M467">
        <f t="shared" si="7"/>
        <v>11058</v>
      </c>
      <c r="N467" t="s">
        <v>472</v>
      </c>
    </row>
    <row r="468" spans="1:14">
      <c r="A468">
        <v>11059</v>
      </c>
      <c r="B468" t="s">
        <v>1373</v>
      </c>
      <c r="C468" s="5">
        <v>32421433.304007862</v>
      </c>
      <c r="D468" s="5">
        <v>4960256.9836516418</v>
      </c>
      <c r="E468" s="5">
        <v>1053837.4175812942</v>
      </c>
      <c r="F468" s="5">
        <v>1064620.8343451482</v>
      </c>
      <c r="G468" s="5">
        <v>1596214.6977760536</v>
      </c>
      <c r="H468" s="5">
        <v>15719596.750559988</v>
      </c>
      <c r="I468" s="5">
        <v>2634574.3765115328</v>
      </c>
      <c r="J468" s="5">
        <v>520058.78228655714</v>
      </c>
      <c r="K468" s="5">
        <v>438846.39113454858</v>
      </c>
      <c r="L468" s="5">
        <v>919495.21214537486</v>
      </c>
      <c r="M468">
        <f t="shared" si="7"/>
        <v>11059</v>
      </c>
      <c r="N468" t="s">
        <v>473</v>
      </c>
    </row>
    <row r="469" spans="1:14">
      <c r="A469">
        <v>11060</v>
      </c>
      <c r="B469" t="s">
        <v>1374</v>
      </c>
      <c r="C469" s="5">
        <v>39569759.598969541</v>
      </c>
      <c r="D469" s="5">
        <v>4461652.4696407951</v>
      </c>
      <c r="E469" s="5">
        <v>1262453.3772911439</v>
      </c>
      <c r="F469" s="5">
        <v>1022895.448695612</v>
      </c>
      <c r="G469" s="5">
        <v>1254810.0820543952</v>
      </c>
      <c r="H469" s="5">
        <v>14105516.736214072</v>
      </c>
      <c r="I469" s="5">
        <v>2096435.7709501185</v>
      </c>
      <c r="J469" s="5">
        <v>358858.22060516017</v>
      </c>
      <c r="K469" s="5">
        <v>261207.17009523363</v>
      </c>
      <c r="L469" s="5">
        <v>692782.725483933</v>
      </c>
      <c r="M469">
        <f t="shared" si="7"/>
        <v>11060</v>
      </c>
      <c r="N469" t="s">
        <v>474</v>
      </c>
    </row>
    <row r="470" spans="1:14">
      <c r="A470">
        <v>24704</v>
      </c>
      <c r="B470" t="s">
        <v>1375</v>
      </c>
      <c r="C470" s="5">
        <v>25925041.696280893</v>
      </c>
      <c r="D470" s="5">
        <v>2704167.4053989374</v>
      </c>
      <c r="E470" s="5">
        <v>882423.42260052974</v>
      </c>
      <c r="F470" s="5">
        <v>436792.96379309456</v>
      </c>
      <c r="G470" s="5">
        <v>903461.88192654168</v>
      </c>
      <c r="H470" s="5">
        <v>0</v>
      </c>
      <c r="I470" s="5">
        <v>0</v>
      </c>
      <c r="J470" s="5">
        <v>0</v>
      </c>
      <c r="K470" s="5">
        <v>0</v>
      </c>
      <c r="L470" s="5">
        <v>0</v>
      </c>
      <c r="M470">
        <f t="shared" si="7"/>
        <v>24704</v>
      </c>
      <c r="N470" t="s">
        <v>475</v>
      </c>
    </row>
    <row r="471" spans="1:14">
      <c r="A471">
        <v>28843</v>
      </c>
      <c r="B471" t="s">
        <v>1376</v>
      </c>
      <c r="C471" s="5">
        <v>22173761.921966162</v>
      </c>
      <c r="D471" s="5">
        <v>1594217.8238143912</v>
      </c>
      <c r="E471" s="5">
        <v>913213.39038240979</v>
      </c>
      <c r="F471" s="5">
        <v>377078.58368432935</v>
      </c>
      <c r="G471" s="5">
        <v>908537.59015270823</v>
      </c>
      <c r="H471" s="5">
        <v>0</v>
      </c>
      <c r="I471" s="5">
        <v>0</v>
      </c>
      <c r="J471" s="5">
        <v>0</v>
      </c>
      <c r="K471" s="5">
        <v>0</v>
      </c>
      <c r="L471" s="5">
        <v>0</v>
      </c>
      <c r="M471">
        <f t="shared" si="7"/>
        <v>28843</v>
      </c>
      <c r="N471" t="s">
        <v>476</v>
      </c>
    </row>
    <row r="472" spans="1:14">
      <c r="A472">
        <v>10708</v>
      </c>
      <c r="B472" t="s">
        <v>1377</v>
      </c>
      <c r="C472" s="5">
        <v>340957011.61700094</v>
      </c>
      <c r="D472" s="5">
        <v>178177352.22882652</v>
      </c>
      <c r="E472" s="5">
        <v>35423735.041118771</v>
      </c>
      <c r="F472" s="5">
        <v>27671090.961409371</v>
      </c>
      <c r="G472" s="5">
        <v>30885767.057495393</v>
      </c>
      <c r="H472" s="5">
        <v>726167741.05238163</v>
      </c>
      <c r="I472" s="5">
        <v>120495987.75365244</v>
      </c>
      <c r="J472" s="5">
        <v>74414709.283112064</v>
      </c>
      <c r="K472" s="5">
        <v>24153928.969513725</v>
      </c>
      <c r="L472" s="5">
        <v>79484096.095489085</v>
      </c>
      <c r="M472">
        <f t="shared" si="7"/>
        <v>10708</v>
      </c>
      <c r="N472" t="s">
        <v>477</v>
      </c>
    </row>
    <row r="473" spans="1:14">
      <c r="A473">
        <v>11061</v>
      </c>
      <c r="B473" t="s">
        <v>1378</v>
      </c>
      <c r="C473" s="5">
        <v>91173750.44520013</v>
      </c>
      <c r="D473" s="5">
        <v>21820789.870789878</v>
      </c>
      <c r="E473" s="5">
        <v>4096929.9997653612</v>
      </c>
      <c r="F473" s="5">
        <v>5870550.5664719101</v>
      </c>
      <c r="G473" s="5">
        <v>7634536.6994154658</v>
      </c>
      <c r="H473" s="5">
        <v>51386983.886367366</v>
      </c>
      <c r="I473" s="5">
        <v>6364679.3166643837</v>
      </c>
      <c r="J473" s="5">
        <v>1179866.4900816362</v>
      </c>
      <c r="K473" s="5">
        <v>2335291.4680189402</v>
      </c>
      <c r="L473" s="5">
        <v>2220366.4272249243</v>
      </c>
      <c r="M473">
        <f t="shared" si="7"/>
        <v>11061</v>
      </c>
      <c r="N473" t="s">
        <v>478</v>
      </c>
    </row>
    <row r="474" spans="1:14">
      <c r="A474">
        <v>11062</v>
      </c>
      <c r="B474" t="s">
        <v>1379</v>
      </c>
      <c r="C474" s="5">
        <v>40908857.091885924</v>
      </c>
      <c r="D474" s="5">
        <v>18817536.592798822</v>
      </c>
      <c r="E474" s="5">
        <v>3075726.6204029131</v>
      </c>
      <c r="F474" s="5">
        <v>4562715.9499075599</v>
      </c>
      <c r="G474" s="5">
        <v>3550542.073478716</v>
      </c>
      <c r="H474" s="5">
        <v>11772277.378147015</v>
      </c>
      <c r="I474" s="5">
        <v>2294194.9533729726</v>
      </c>
      <c r="J474" s="5">
        <v>509414.21194724302</v>
      </c>
      <c r="K474" s="5">
        <v>473979.21732301096</v>
      </c>
      <c r="L474" s="5">
        <v>1176418.5707358033</v>
      </c>
      <c r="M474">
        <f t="shared" si="7"/>
        <v>11062</v>
      </c>
      <c r="N474" t="s">
        <v>479</v>
      </c>
    </row>
    <row r="475" spans="1:14">
      <c r="A475">
        <v>11063</v>
      </c>
      <c r="B475" t="s">
        <v>1380</v>
      </c>
      <c r="C475" s="5">
        <v>68437872.221001133</v>
      </c>
      <c r="D475" s="5">
        <v>9762942.4087250922</v>
      </c>
      <c r="E475" s="5">
        <v>2608414.9812117494</v>
      </c>
      <c r="F475" s="5">
        <v>2113254.0620215419</v>
      </c>
      <c r="G475" s="5">
        <v>4406757.5082708141</v>
      </c>
      <c r="H475" s="5">
        <v>25941708.344122719</v>
      </c>
      <c r="I475" s="5">
        <v>4043184.9796593823</v>
      </c>
      <c r="J475" s="5">
        <v>839913.59175798821</v>
      </c>
      <c r="K475" s="5">
        <v>1212644.3132995046</v>
      </c>
      <c r="L475" s="5">
        <v>227968.99993006504</v>
      </c>
      <c r="M475">
        <f t="shared" si="7"/>
        <v>11063</v>
      </c>
      <c r="N475" t="s">
        <v>480</v>
      </c>
    </row>
    <row r="476" spans="1:14">
      <c r="A476">
        <v>11064</v>
      </c>
      <c r="B476" t="s">
        <v>1381</v>
      </c>
      <c r="C476" s="5">
        <v>57420030.288357958</v>
      </c>
      <c r="D476" s="5">
        <v>8477134.0503560025</v>
      </c>
      <c r="E476" s="5">
        <v>2745977.9082544814</v>
      </c>
      <c r="F476" s="5">
        <v>2443077.43923323</v>
      </c>
      <c r="G476" s="5">
        <v>3177154.7450900697</v>
      </c>
      <c r="H476" s="5">
        <v>16301279.050826764</v>
      </c>
      <c r="I476" s="5">
        <v>2041372.5022716552</v>
      </c>
      <c r="J476" s="5">
        <v>711587.84346481517</v>
      </c>
      <c r="K476" s="5">
        <v>284287.11350558704</v>
      </c>
      <c r="L476" s="5">
        <v>1003051.5386394452</v>
      </c>
      <c r="M476">
        <f t="shared" si="7"/>
        <v>11064</v>
      </c>
      <c r="N476" t="s">
        <v>481</v>
      </c>
    </row>
    <row r="477" spans="1:14">
      <c r="A477">
        <v>11065</v>
      </c>
      <c r="B477" t="s">
        <v>1382</v>
      </c>
      <c r="C477" s="5">
        <v>66785490.783902548</v>
      </c>
      <c r="D477" s="5">
        <v>21658793.416459754</v>
      </c>
      <c r="E477" s="5">
        <v>3060047.0569753163</v>
      </c>
      <c r="F477" s="5">
        <v>1733285.4861705103</v>
      </c>
      <c r="G477" s="5">
        <v>7203963.1088605756</v>
      </c>
      <c r="H477" s="5">
        <v>18916822.320397295</v>
      </c>
      <c r="I477" s="5">
        <v>1709915.6539402546</v>
      </c>
      <c r="J477" s="5">
        <v>812522.17465344328</v>
      </c>
      <c r="K477" s="5">
        <v>260553.62692147921</v>
      </c>
      <c r="L477" s="5">
        <v>2687525.5817188341</v>
      </c>
      <c r="M477">
        <f t="shared" si="7"/>
        <v>11065</v>
      </c>
      <c r="N477" t="s">
        <v>482</v>
      </c>
    </row>
    <row r="478" spans="1:14">
      <c r="A478">
        <v>11066</v>
      </c>
      <c r="B478" t="s">
        <v>1383</v>
      </c>
      <c r="C478" s="5">
        <v>86880297.543667063</v>
      </c>
      <c r="D478" s="5">
        <v>21484459.793151602</v>
      </c>
      <c r="E478" s="5">
        <v>6107734.0660220906</v>
      </c>
      <c r="F478" s="5">
        <v>3153901.6690440821</v>
      </c>
      <c r="G478" s="5">
        <v>8020475.1756115053</v>
      </c>
      <c r="H478" s="5">
        <v>70147708.011509255</v>
      </c>
      <c r="I478" s="5">
        <v>7380655.931327357</v>
      </c>
      <c r="J478" s="5">
        <v>3220140.575223662</v>
      </c>
      <c r="K478" s="5">
        <v>2179233.0705126943</v>
      </c>
      <c r="L478" s="5">
        <v>9765950.7439307179</v>
      </c>
      <c r="M478">
        <f t="shared" si="7"/>
        <v>11066</v>
      </c>
      <c r="N478" t="s">
        <v>483</v>
      </c>
    </row>
    <row r="479" spans="1:14">
      <c r="A479">
        <v>11067</v>
      </c>
      <c r="B479" t="s">
        <v>1384</v>
      </c>
      <c r="C479" s="5">
        <v>46731455.11938744</v>
      </c>
      <c r="D479" s="5">
        <v>2984877.0299394359</v>
      </c>
      <c r="E479" s="5">
        <v>998172.55066973332</v>
      </c>
      <c r="F479" s="5">
        <v>1124553.7917901147</v>
      </c>
      <c r="G479" s="5">
        <v>1886674.8168354945</v>
      </c>
      <c r="H479" s="5">
        <v>22243377.241187807</v>
      </c>
      <c r="I479" s="5">
        <v>2041819.6844767537</v>
      </c>
      <c r="J479" s="5">
        <v>484400.58001293987</v>
      </c>
      <c r="K479" s="5">
        <v>906863.75863044988</v>
      </c>
      <c r="L479" s="5">
        <v>929401.46706984192</v>
      </c>
      <c r="M479">
        <f t="shared" si="7"/>
        <v>11067</v>
      </c>
      <c r="N479" t="s">
        <v>484</v>
      </c>
    </row>
    <row r="480" spans="1:14">
      <c r="A480">
        <v>11068</v>
      </c>
      <c r="B480" t="s">
        <v>1385</v>
      </c>
      <c r="C480" s="5">
        <v>50361590.176715322</v>
      </c>
      <c r="D480" s="5">
        <v>15817284.627963109</v>
      </c>
      <c r="E480" s="5">
        <v>2407074.1173781105</v>
      </c>
      <c r="F480" s="5">
        <v>2895771.6818592446</v>
      </c>
      <c r="G480" s="5">
        <v>3533656.9590973184</v>
      </c>
      <c r="H480" s="5">
        <v>22927569.106839258</v>
      </c>
      <c r="I480" s="5">
        <v>1287443.8835478579</v>
      </c>
      <c r="J480" s="5">
        <v>761369.60539705341</v>
      </c>
      <c r="K480" s="5">
        <v>255703.24025787803</v>
      </c>
      <c r="L480" s="5">
        <v>1303382.6509448036</v>
      </c>
      <c r="M480">
        <f t="shared" si="7"/>
        <v>11068</v>
      </c>
      <c r="N480" t="s">
        <v>485</v>
      </c>
    </row>
    <row r="481" spans="1:14">
      <c r="A481">
        <v>11069</v>
      </c>
      <c r="B481" t="s">
        <v>1386</v>
      </c>
      <c r="C481" s="5">
        <v>111141961.22375451</v>
      </c>
      <c r="D481" s="5">
        <v>19718981.612900618</v>
      </c>
      <c r="E481" s="5">
        <v>4623613.6399483383</v>
      </c>
      <c r="F481" s="5">
        <v>2936488.5407372154</v>
      </c>
      <c r="G481" s="5">
        <v>5844194.620200092</v>
      </c>
      <c r="H481" s="5">
        <v>37362081.484087996</v>
      </c>
      <c r="I481" s="5">
        <v>4785908.5534063093</v>
      </c>
      <c r="J481" s="5">
        <v>1152419.8022528579</v>
      </c>
      <c r="K481" s="5">
        <v>988936.07978576422</v>
      </c>
      <c r="L481" s="5">
        <v>2474633.412926273</v>
      </c>
      <c r="M481">
        <f t="shared" si="7"/>
        <v>11069</v>
      </c>
      <c r="N481" t="s">
        <v>486</v>
      </c>
    </row>
    <row r="482" spans="1:14">
      <c r="A482">
        <v>11070</v>
      </c>
      <c r="B482" t="s">
        <v>1387</v>
      </c>
      <c r="C482" s="5">
        <v>102341717.19030097</v>
      </c>
      <c r="D482" s="5">
        <v>25809603.421189796</v>
      </c>
      <c r="E482" s="5">
        <v>5514569.0212989673</v>
      </c>
      <c r="F482" s="5">
        <v>2567824.6788928192</v>
      </c>
      <c r="G482" s="5">
        <v>11585491.063722711</v>
      </c>
      <c r="H482" s="5">
        <v>65061521.891394794</v>
      </c>
      <c r="I482" s="5">
        <v>7027789.0404384173</v>
      </c>
      <c r="J482" s="5">
        <v>1652559.8804736163</v>
      </c>
      <c r="K482" s="5">
        <v>1313101.7624829723</v>
      </c>
      <c r="L482" s="5">
        <v>2244246.2498049662</v>
      </c>
      <c r="M482">
        <f t="shared" si="7"/>
        <v>11070</v>
      </c>
      <c r="N482" t="s">
        <v>487</v>
      </c>
    </row>
    <row r="483" spans="1:14">
      <c r="A483">
        <v>11071</v>
      </c>
      <c r="B483" t="s">
        <v>1388</v>
      </c>
      <c r="C483" s="5">
        <v>27910563.067714691</v>
      </c>
      <c r="D483" s="5">
        <v>7240125.6987521751</v>
      </c>
      <c r="E483" s="5">
        <v>1352018.1052141357</v>
      </c>
      <c r="F483" s="5">
        <v>935654.59475008189</v>
      </c>
      <c r="G483" s="5">
        <v>2250629.2198049412</v>
      </c>
      <c r="H483" s="5">
        <v>13157743.178817401</v>
      </c>
      <c r="I483" s="5">
        <v>2797069.566516981</v>
      </c>
      <c r="J483" s="5">
        <v>732947.63743065146</v>
      </c>
      <c r="K483" s="5">
        <v>319901.96141678281</v>
      </c>
      <c r="L483" s="5">
        <v>1725470.2495821486</v>
      </c>
      <c r="M483">
        <f t="shared" si="7"/>
        <v>11071</v>
      </c>
      <c r="N483" t="s">
        <v>488</v>
      </c>
    </row>
    <row r="484" spans="1:14">
      <c r="A484">
        <v>11072</v>
      </c>
      <c r="B484" t="s">
        <v>1389</v>
      </c>
      <c r="C484" s="5">
        <v>28266387.962652557</v>
      </c>
      <c r="D484" s="5">
        <v>5484150.3639141647</v>
      </c>
      <c r="E484" s="5">
        <v>1058489.0289897278</v>
      </c>
      <c r="F484" s="5">
        <v>971239.93504122179</v>
      </c>
      <c r="G484" s="5">
        <v>2181812.0494875228</v>
      </c>
      <c r="H484" s="5">
        <v>10298369.038198669</v>
      </c>
      <c r="I484" s="5">
        <v>2675733.269145119</v>
      </c>
      <c r="J484" s="5">
        <v>57843.365566955676</v>
      </c>
      <c r="K484" s="5">
        <v>389186.98229010811</v>
      </c>
      <c r="L484" s="5">
        <v>83027.414713959501</v>
      </c>
      <c r="M484">
        <f t="shared" si="7"/>
        <v>11072</v>
      </c>
      <c r="N484" t="s">
        <v>489</v>
      </c>
    </row>
    <row r="485" spans="1:14">
      <c r="A485">
        <v>11073</v>
      </c>
      <c r="B485" t="s">
        <v>1390</v>
      </c>
      <c r="C485" s="5">
        <v>60118649.581003696</v>
      </c>
      <c r="D485" s="5">
        <v>7188821.4675836051</v>
      </c>
      <c r="E485" s="5">
        <v>2463302.8132196954</v>
      </c>
      <c r="F485" s="5">
        <v>1295727.7248412299</v>
      </c>
      <c r="G485" s="5">
        <v>3726130.8697162489</v>
      </c>
      <c r="H485" s="5">
        <v>17468561.007781357</v>
      </c>
      <c r="I485" s="5">
        <v>1334432.1319557785</v>
      </c>
      <c r="J485" s="5">
        <v>475427.56839910266</v>
      </c>
      <c r="K485" s="5">
        <v>154209.12609962083</v>
      </c>
      <c r="L485" s="5">
        <v>900510.70939966023</v>
      </c>
      <c r="M485">
        <f t="shared" si="7"/>
        <v>11073</v>
      </c>
      <c r="N485" t="s">
        <v>490</v>
      </c>
    </row>
    <row r="486" spans="1:14">
      <c r="A486">
        <v>11074</v>
      </c>
      <c r="B486" t="s">
        <v>1391</v>
      </c>
      <c r="C486" s="5">
        <v>31829053.793157071</v>
      </c>
      <c r="D486" s="5">
        <v>4810184.9117803937</v>
      </c>
      <c r="E486" s="5">
        <v>1478734.4849283083</v>
      </c>
      <c r="F486" s="5">
        <v>563872.28212565021</v>
      </c>
      <c r="G486" s="5">
        <v>1281910.8171581682</v>
      </c>
      <c r="H486" s="5">
        <v>9202798.5098429583</v>
      </c>
      <c r="I486" s="5">
        <v>1240161.4332008534</v>
      </c>
      <c r="J486" s="5">
        <v>548995.7383341199</v>
      </c>
      <c r="K486" s="5">
        <v>267364.02730453503</v>
      </c>
      <c r="L486" s="5">
        <v>656411.47216794698</v>
      </c>
      <c r="M486">
        <f t="shared" si="7"/>
        <v>11074</v>
      </c>
      <c r="N486" t="s">
        <v>491</v>
      </c>
    </row>
    <row r="487" spans="1:14">
      <c r="A487">
        <v>11075</v>
      </c>
      <c r="B487" t="s">
        <v>1392</v>
      </c>
      <c r="C487" s="5">
        <v>26186159.892130192</v>
      </c>
      <c r="D487" s="5">
        <v>4917419.9068913674</v>
      </c>
      <c r="E487" s="5">
        <v>756878.59833171708</v>
      </c>
      <c r="F487" s="5">
        <v>716869.70466463012</v>
      </c>
      <c r="G487" s="5">
        <v>885654.34458052646</v>
      </c>
      <c r="H487" s="5">
        <v>21636369.619947392</v>
      </c>
      <c r="I487" s="5">
        <v>4215990.3554630065</v>
      </c>
      <c r="J487" s="5">
        <v>578061.73508704058</v>
      </c>
      <c r="K487" s="5">
        <v>567974.48710425326</v>
      </c>
      <c r="L487" s="5">
        <v>2116835.3357998743</v>
      </c>
      <c r="M487">
        <f t="shared" si="7"/>
        <v>11075</v>
      </c>
      <c r="N487" t="s">
        <v>492</v>
      </c>
    </row>
    <row r="488" spans="1:14">
      <c r="A488">
        <v>11076</v>
      </c>
      <c r="B488" t="s">
        <v>1393</v>
      </c>
      <c r="C488" s="5">
        <v>46416069.687485091</v>
      </c>
      <c r="D488" s="5">
        <v>6912393.5894823866</v>
      </c>
      <c r="E488" s="5">
        <v>3072352.5391116468</v>
      </c>
      <c r="F488" s="5">
        <v>1067851.9515002014</v>
      </c>
      <c r="G488" s="5">
        <v>1543727.9309788947</v>
      </c>
      <c r="H488" s="5">
        <v>14728955.334026437</v>
      </c>
      <c r="I488" s="5">
        <v>2032164.2199310113</v>
      </c>
      <c r="J488" s="5">
        <v>800271.43171662069</v>
      </c>
      <c r="K488" s="5">
        <v>261402.20539395089</v>
      </c>
      <c r="L488" s="5">
        <v>769845.13037376676</v>
      </c>
      <c r="M488">
        <f t="shared" si="7"/>
        <v>11076</v>
      </c>
      <c r="N488" t="s">
        <v>493</v>
      </c>
    </row>
    <row r="489" spans="1:14">
      <c r="A489">
        <v>27988</v>
      </c>
      <c r="B489" t="s">
        <v>1394</v>
      </c>
      <c r="C489" s="5">
        <v>17997924.15167046</v>
      </c>
      <c r="D489" s="5">
        <v>1924957.8646691614</v>
      </c>
      <c r="E489" s="5">
        <v>628925.57735167292</v>
      </c>
      <c r="F489" s="5">
        <v>366467.7242939772</v>
      </c>
      <c r="G489" s="5">
        <v>535054.03998837667</v>
      </c>
      <c r="H489" s="5">
        <v>4285561.6652549403</v>
      </c>
      <c r="I489" s="5">
        <v>369876.64669819368</v>
      </c>
      <c r="J489" s="5">
        <v>117967.55885962324</v>
      </c>
      <c r="K489" s="5">
        <v>51082.311678935475</v>
      </c>
      <c r="L489" s="5">
        <v>246311.71953465373</v>
      </c>
      <c r="M489">
        <f t="shared" si="7"/>
        <v>27988</v>
      </c>
      <c r="N489" t="s">
        <v>494</v>
      </c>
    </row>
    <row r="490" spans="1:14">
      <c r="A490">
        <v>27989</v>
      </c>
      <c r="B490" t="s">
        <v>1395</v>
      </c>
      <c r="C490" s="5">
        <v>20245761.051310014</v>
      </c>
      <c r="D490" s="5">
        <v>2342257.6641061069</v>
      </c>
      <c r="E490" s="5">
        <v>1061735.5469547608</v>
      </c>
      <c r="F490" s="5">
        <v>393482.81281799084</v>
      </c>
      <c r="G490" s="5">
        <v>857650.59481112543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>
        <f t="shared" si="7"/>
        <v>27989</v>
      </c>
      <c r="N490" t="s">
        <v>495</v>
      </c>
    </row>
    <row r="491" spans="1:14">
      <c r="A491">
        <v>27990</v>
      </c>
      <c r="B491" t="s">
        <v>1396</v>
      </c>
      <c r="C491" s="5">
        <v>21139292.178946439</v>
      </c>
      <c r="D491" s="5">
        <v>3069651.5025160206</v>
      </c>
      <c r="E491" s="5">
        <v>601428.59258772957</v>
      </c>
      <c r="F491" s="5">
        <v>797949.74426019262</v>
      </c>
      <c r="G491" s="5">
        <v>1100305.691689617</v>
      </c>
      <c r="H491" s="5">
        <v>0</v>
      </c>
      <c r="I491" s="5">
        <v>0</v>
      </c>
      <c r="J491" s="5">
        <v>0</v>
      </c>
      <c r="K491" s="5">
        <v>0</v>
      </c>
      <c r="L491" s="5">
        <v>0</v>
      </c>
      <c r="M491">
        <f t="shared" si="7"/>
        <v>27990</v>
      </c>
      <c r="N491" t="s">
        <v>496</v>
      </c>
    </row>
    <row r="492" spans="1:14">
      <c r="A492">
        <v>10705</v>
      </c>
      <c r="B492" t="s">
        <v>1397</v>
      </c>
      <c r="C492" s="5">
        <v>202228337.65368828</v>
      </c>
      <c r="D492" s="5">
        <v>73534716.399777487</v>
      </c>
      <c r="E492" s="5">
        <v>25373020.253725931</v>
      </c>
      <c r="F492" s="5">
        <v>10586983.684708308</v>
      </c>
      <c r="G492" s="5">
        <v>23668061.324213762</v>
      </c>
      <c r="H492" s="5">
        <v>380342681.43508333</v>
      </c>
      <c r="I492" s="5">
        <v>54271182.398969457</v>
      </c>
      <c r="J492" s="5">
        <v>25168173.365356933</v>
      </c>
      <c r="K492" s="5">
        <v>10979712.849103592</v>
      </c>
      <c r="L492" s="5">
        <v>79443846.685372889</v>
      </c>
      <c r="M492">
        <f t="shared" si="7"/>
        <v>10705</v>
      </c>
      <c r="N492" t="s">
        <v>497</v>
      </c>
    </row>
    <row r="493" spans="1:14">
      <c r="A493">
        <v>11030</v>
      </c>
      <c r="B493" t="s">
        <v>1398</v>
      </c>
      <c r="C493" s="5">
        <v>32322703.66540109</v>
      </c>
      <c r="D493" s="5">
        <v>2824329.9832719448</v>
      </c>
      <c r="E493" s="5">
        <v>991901.30670340778</v>
      </c>
      <c r="F493" s="5">
        <v>552877.51700141153</v>
      </c>
      <c r="G493" s="5">
        <v>2683597.912855654</v>
      </c>
      <c r="H493" s="5">
        <v>13519050.66936066</v>
      </c>
      <c r="I493" s="5">
        <v>1019944.557760357</v>
      </c>
      <c r="J493" s="5">
        <v>364171.58719100611</v>
      </c>
      <c r="K493" s="5">
        <v>271019.64745895419</v>
      </c>
      <c r="L493" s="5">
        <v>676655.85299552069</v>
      </c>
      <c r="M493">
        <f t="shared" si="7"/>
        <v>11030</v>
      </c>
      <c r="N493" t="s">
        <v>498</v>
      </c>
    </row>
    <row r="494" spans="1:14">
      <c r="A494">
        <v>11031</v>
      </c>
      <c r="B494" t="s">
        <v>1399</v>
      </c>
      <c r="C494" s="5">
        <v>57548430.004731715</v>
      </c>
      <c r="D494" s="5">
        <v>6659984.9996166145</v>
      </c>
      <c r="E494" s="5">
        <v>1670488.533727346</v>
      </c>
      <c r="F494" s="5">
        <v>1106635.8923324342</v>
      </c>
      <c r="G494" s="5">
        <v>7845213.1531008128</v>
      </c>
      <c r="H494" s="5">
        <v>21305557.507379603</v>
      </c>
      <c r="I494" s="5">
        <v>2163811.2926339507</v>
      </c>
      <c r="J494" s="5">
        <v>724101.03690358473</v>
      </c>
      <c r="K494" s="5">
        <v>374394.20796908863</v>
      </c>
      <c r="L494" s="5">
        <v>4987149.1716048513</v>
      </c>
      <c r="M494">
        <f t="shared" si="7"/>
        <v>11031</v>
      </c>
      <c r="N494" t="s">
        <v>499</v>
      </c>
    </row>
    <row r="495" spans="1:14">
      <c r="A495">
        <v>11032</v>
      </c>
      <c r="B495" t="s">
        <v>1400</v>
      </c>
      <c r="C495" s="5">
        <v>46496903.672319487</v>
      </c>
      <c r="D495" s="5">
        <v>3845622.2826429969</v>
      </c>
      <c r="E495" s="5">
        <v>915134.47409858415</v>
      </c>
      <c r="F495" s="5">
        <v>678207.48850783275</v>
      </c>
      <c r="G495" s="5">
        <v>5160844.0652173776</v>
      </c>
      <c r="H495" s="5">
        <v>23800005.364522472</v>
      </c>
      <c r="I495" s="5">
        <v>1098690.3426139441</v>
      </c>
      <c r="J495" s="5">
        <v>580026.31102999824</v>
      </c>
      <c r="K495" s="5">
        <v>197402.00451471622</v>
      </c>
      <c r="L495" s="5">
        <v>3269771.0545325964</v>
      </c>
      <c r="M495">
        <f t="shared" si="7"/>
        <v>11032</v>
      </c>
      <c r="N495" t="s">
        <v>500</v>
      </c>
    </row>
    <row r="496" spans="1:14">
      <c r="A496">
        <v>11033</v>
      </c>
      <c r="B496" t="s">
        <v>1401</v>
      </c>
      <c r="C496" s="5">
        <v>20272626.497420944</v>
      </c>
      <c r="D496" s="5">
        <v>3122111.578350829</v>
      </c>
      <c r="E496" s="5">
        <v>687803.36246438464</v>
      </c>
      <c r="F496" s="5">
        <v>761713.02369043161</v>
      </c>
      <c r="G496" s="5">
        <v>2180530.4867225364</v>
      </c>
      <c r="H496" s="5">
        <v>8680582.2761580907</v>
      </c>
      <c r="I496" s="5">
        <v>1029024.4702440425</v>
      </c>
      <c r="J496" s="5">
        <v>339965.05251168169</v>
      </c>
      <c r="K496" s="5">
        <v>407014.88258419745</v>
      </c>
      <c r="L496" s="5">
        <v>1014776.1098528632</v>
      </c>
      <c r="M496">
        <f t="shared" si="7"/>
        <v>11033</v>
      </c>
      <c r="N496" t="s">
        <v>501</v>
      </c>
    </row>
    <row r="497" spans="1:14">
      <c r="A497">
        <v>11034</v>
      </c>
      <c r="B497" t="s">
        <v>1402</v>
      </c>
      <c r="C497" s="5">
        <v>32269668.631618865</v>
      </c>
      <c r="D497" s="5">
        <v>3804950.1044879365</v>
      </c>
      <c r="E497" s="5">
        <v>1437377.6918904646</v>
      </c>
      <c r="F497" s="5">
        <v>1015344.7025430509</v>
      </c>
      <c r="G497" s="5">
        <v>2982562.2100902856</v>
      </c>
      <c r="H497" s="5">
        <v>9948760.8156319559</v>
      </c>
      <c r="I497" s="5">
        <v>982670.90986447118</v>
      </c>
      <c r="J497" s="5">
        <v>359785.34958661778</v>
      </c>
      <c r="K497" s="5">
        <v>292658.98335929849</v>
      </c>
      <c r="L497" s="5">
        <v>955442.21092705417</v>
      </c>
      <c r="M497">
        <f t="shared" si="7"/>
        <v>11034</v>
      </c>
      <c r="N497" t="s">
        <v>502</v>
      </c>
    </row>
    <row r="498" spans="1:14">
      <c r="A498">
        <v>11035</v>
      </c>
      <c r="B498" t="s">
        <v>1403</v>
      </c>
      <c r="C498" s="5">
        <v>34417214.390742756</v>
      </c>
      <c r="D498" s="5">
        <v>4797733.8472948978</v>
      </c>
      <c r="E498" s="5">
        <v>759261.10775212885</v>
      </c>
      <c r="F498" s="5">
        <v>734156.80833176291</v>
      </c>
      <c r="G498" s="5">
        <v>8351329.554554522</v>
      </c>
      <c r="H498" s="5">
        <v>12469315.605209295</v>
      </c>
      <c r="I498" s="5">
        <v>2112826.2381632798</v>
      </c>
      <c r="J498" s="5">
        <v>382672.73538810847</v>
      </c>
      <c r="K498" s="5">
        <v>297607.07816711738</v>
      </c>
      <c r="L498" s="5">
        <v>6347801.6143961335</v>
      </c>
      <c r="M498">
        <f t="shared" si="7"/>
        <v>11035</v>
      </c>
      <c r="N498" t="s">
        <v>503</v>
      </c>
    </row>
    <row r="499" spans="1:14">
      <c r="A499">
        <v>11036</v>
      </c>
      <c r="B499" t="s">
        <v>1404</v>
      </c>
      <c r="C499" s="5">
        <v>96152216.540795341</v>
      </c>
      <c r="D499" s="5">
        <v>21645693.708393555</v>
      </c>
      <c r="E499" s="5">
        <v>3840627.453983706</v>
      </c>
      <c r="F499" s="5">
        <v>4214006.2090642052</v>
      </c>
      <c r="G499" s="5">
        <v>9425771.3924962692</v>
      </c>
      <c r="H499" s="5">
        <v>51171056.488971792</v>
      </c>
      <c r="I499" s="5">
        <v>6298504.6818943797</v>
      </c>
      <c r="J499" s="5">
        <v>1953156.1183268358</v>
      </c>
      <c r="K499" s="5">
        <v>1091707.4716019942</v>
      </c>
      <c r="L499" s="5">
        <v>4020159.4744719584</v>
      </c>
      <c r="M499">
        <f t="shared" si="7"/>
        <v>11036</v>
      </c>
      <c r="N499" t="s">
        <v>504</v>
      </c>
    </row>
    <row r="500" spans="1:14">
      <c r="A500">
        <v>11037</v>
      </c>
      <c r="B500" t="s">
        <v>1405</v>
      </c>
      <c r="C500" s="5">
        <v>38187787.097821891</v>
      </c>
      <c r="D500" s="5">
        <v>4331678.2718287185</v>
      </c>
      <c r="E500" s="5">
        <v>1313613.9500303422</v>
      </c>
      <c r="F500" s="5">
        <v>725678.79777596111</v>
      </c>
      <c r="G500" s="5">
        <v>2228296.1219030442</v>
      </c>
      <c r="H500" s="5">
        <v>18220882.988435168</v>
      </c>
      <c r="I500" s="5">
        <v>1541249.1035848295</v>
      </c>
      <c r="J500" s="5">
        <v>586419.11560069316</v>
      </c>
      <c r="K500" s="5">
        <v>241018.79340920545</v>
      </c>
      <c r="L500" s="5">
        <v>1216035.1896101569</v>
      </c>
      <c r="M500">
        <f t="shared" si="7"/>
        <v>11037</v>
      </c>
      <c r="N500" t="s">
        <v>505</v>
      </c>
    </row>
    <row r="501" spans="1:14">
      <c r="A501">
        <v>11038</v>
      </c>
      <c r="B501" t="s">
        <v>1406</v>
      </c>
      <c r="C501" s="5">
        <v>31019865.171763118</v>
      </c>
      <c r="D501" s="5">
        <v>3035594.7884283154</v>
      </c>
      <c r="E501" s="5">
        <v>749701.66452631634</v>
      </c>
      <c r="F501" s="5">
        <v>870108.0862684733</v>
      </c>
      <c r="G501" s="5">
        <v>1822411.8161682566</v>
      </c>
      <c r="H501" s="5">
        <v>17500069.116860364</v>
      </c>
      <c r="I501" s="5">
        <v>1814484.4887096167</v>
      </c>
      <c r="J501" s="5">
        <v>408449.2449446065</v>
      </c>
      <c r="K501" s="5">
        <v>365328.24455939798</v>
      </c>
      <c r="L501" s="5">
        <v>771378.57777153375</v>
      </c>
      <c r="M501">
        <f t="shared" si="7"/>
        <v>11038</v>
      </c>
      <c r="N501" t="s">
        <v>506</v>
      </c>
    </row>
    <row r="502" spans="1:14">
      <c r="A502">
        <v>11039</v>
      </c>
      <c r="B502" t="s">
        <v>1407</v>
      </c>
      <c r="C502" s="5">
        <v>46235002.113212772</v>
      </c>
      <c r="D502" s="5">
        <v>2874248.3310161354</v>
      </c>
      <c r="E502" s="5">
        <v>683369.66925128736</v>
      </c>
      <c r="F502" s="5">
        <v>695436.92745615391</v>
      </c>
      <c r="G502" s="5">
        <v>1991159.0669724413</v>
      </c>
      <c r="H502" s="5">
        <v>19098866.930868458</v>
      </c>
      <c r="I502" s="5">
        <v>1214971.3509729588</v>
      </c>
      <c r="J502" s="5">
        <v>397637.87440760818</v>
      </c>
      <c r="K502" s="5">
        <v>286959.91525615391</v>
      </c>
      <c r="L502" s="5">
        <v>1177988.8105860327</v>
      </c>
      <c r="M502">
        <f t="shared" si="7"/>
        <v>11039</v>
      </c>
      <c r="N502" t="s">
        <v>507</v>
      </c>
    </row>
    <row r="503" spans="1:14">
      <c r="A503">
        <v>11447</v>
      </c>
      <c r="B503" t="s">
        <v>1408</v>
      </c>
      <c r="C503" s="5">
        <v>65569112.35831356</v>
      </c>
      <c r="D503" s="5">
        <v>14036137.30341875</v>
      </c>
      <c r="E503" s="5">
        <v>3719235.5010627094</v>
      </c>
      <c r="F503" s="5">
        <v>1388318.8288368615</v>
      </c>
      <c r="G503" s="5">
        <v>7418073.2539621135</v>
      </c>
      <c r="H503" s="5">
        <v>30597165.616460081</v>
      </c>
      <c r="I503" s="5">
        <v>4208254.3711455772</v>
      </c>
      <c r="J503" s="5">
        <v>1087323.5267797462</v>
      </c>
      <c r="K503" s="5">
        <v>551282.12297068571</v>
      </c>
      <c r="L503" s="5">
        <v>7077382.8370499201</v>
      </c>
      <c r="M503">
        <f t="shared" si="7"/>
        <v>11447</v>
      </c>
      <c r="N503" t="s">
        <v>508</v>
      </c>
    </row>
    <row r="504" spans="1:14">
      <c r="A504">
        <v>14133</v>
      </c>
      <c r="B504" t="s">
        <v>1409</v>
      </c>
      <c r="C504" s="5">
        <v>37755672.78252925</v>
      </c>
      <c r="D504" s="5">
        <v>2985651.6773585761</v>
      </c>
      <c r="E504" s="5">
        <v>1205299.4938651912</v>
      </c>
      <c r="F504" s="5">
        <v>603305.00227102963</v>
      </c>
      <c r="G504" s="5">
        <v>2486551.1682277997</v>
      </c>
      <c r="H504" s="5">
        <v>16445265.94382111</v>
      </c>
      <c r="I504" s="5">
        <v>1656892.1015265791</v>
      </c>
      <c r="J504" s="5">
        <v>434043.55465280992</v>
      </c>
      <c r="K504" s="5">
        <v>180750.71134933073</v>
      </c>
      <c r="L504" s="5">
        <v>1247019.6843983312</v>
      </c>
      <c r="M504">
        <f t="shared" si="7"/>
        <v>14133</v>
      </c>
      <c r="N504" t="s">
        <v>509</v>
      </c>
    </row>
    <row r="505" spans="1:14">
      <c r="A505">
        <v>28861</v>
      </c>
      <c r="B505" t="s">
        <v>1410</v>
      </c>
      <c r="C505" s="5">
        <v>25271865.055760365</v>
      </c>
      <c r="D505" s="5">
        <v>2697980.2177928626</v>
      </c>
      <c r="E505" s="5">
        <v>798172.83261414326</v>
      </c>
      <c r="F505" s="5">
        <v>603471.30619884282</v>
      </c>
      <c r="G505" s="5">
        <v>2499811.9350141799</v>
      </c>
      <c r="H505" s="5">
        <v>10536022.716552693</v>
      </c>
      <c r="I505" s="5">
        <v>885682.74233041063</v>
      </c>
      <c r="J505" s="5">
        <v>300265.68042573216</v>
      </c>
      <c r="K505" s="5">
        <v>287110.02768698597</v>
      </c>
      <c r="L505" s="5">
        <v>1477152.795623777</v>
      </c>
      <c r="M505">
        <f t="shared" si="7"/>
        <v>28861</v>
      </c>
      <c r="N505" t="s">
        <v>510</v>
      </c>
    </row>
    <row r="506" spans="1:14">
      <c r="A506">
        <v>10711</v>
      </c>
      <c r="B506" t="s">
        <v>1411</v>
      </c>
      <c r="C506" s="5">
        <v>143806861.25367475</v>
      </c>
      <c r="D506" s="5">
        <v>65436920.887412935</v>
      </c>
      <c r="E506" s="5">
        <v>18512681.964339532</v>
      </c>
      <c r="F506" s="5">
        <v>7807245.8032497093</v>
      </c>
      <c r="G506" s="5">
        <v>36568885.71248547</v>
      </c>
      <c r="H506" s="5">
        <v>300479289.14442104</v>
      </c>
      <c r="I506" s="5">
        <v>38931214.710584737</v>
      </c>
      <c r="J506" s="5">
        <v>19664871.515431225</v>
      </c>
      <c r="K506" s="5">
        <v>4309236.7364842035</v>
      </c>
      <c r="L506" s="5">
        <v>64999763.241916135</v>
      </c>
      <c r="M506">
        <f t="shared" si="7"/>
        <v>10711</v>
      </c>
      <c r="N506" t="s">
        <v>511</v>
      </c>
    </row>
    <row r="507" spans="1:14">
      <c r="A507">
        <v>11104</v>
      </c>
      <c r="B507" t="s">
        <v>1412</v>
      </c>
      <c r="C507" s="5">
        <v>46464600.67126406</v>
      </c>
      <c r="D507" s="5">
        <v>13842449.493079465</v>
      </c>
      <c r="E507" s="5">
        <v>2751603.199541226</v>
      </c>
      <c r="F507" s="5">
        <v>2615287.5274369894</v>
      </c>
      <c r="G507" s="5">
        <v>3124762.5849952782</v>
      </c>
      <c r="H507" s="5">
        <v>9555525.7215926778</v>
      </c>
      <c r="I507" s="5">
        <v>1036381.3350433544</v>
      </c>
      <c r="J507" s="5">
        <v>283024.37506244879</v>
      </c>
      <c r="K507" s="5">
        <v>152218.36021936982</v>
      </c>
      <c r="L507" s="5">
        <v>1844903.7817651136</v>
      </c>
      <c r="M507">
        <f t="shared" si="7"/>
        <v>11104</v>
      </c>
      <c r="N507" t="s">
        <v>512</v>
      </c>
    </row>
    <row r="508" spans="1:14">
      <c r="A508">
        <v>11105</v>
      </c>
      <c r="B508" t="s">
        <v>1413</v>
      </c>
      <c r="C508" s="5">
        <v>45006061.549854822</v>
      </c>
      <c r="D508" s="5">
        <v>6704244.9159694277</v>
      </c>
      <c r="E508" s="5">
        <v>1271151.6548926961</v>
      </c>
      <c r="F508" s="5">
        <v>883213.87238914042</v>
      </c>
      <c r="G508" s="5">
        <v>3259499.0999043412</v>
      </c>
      <c r="H508" s="5">
        <v>12378121.87221357</v>
      </c>
      <c r="I508" s="5">
        <v>1490514.475634177</v>
      </c>
      <c r="J508" s="5">
        <v>269430.59044704464</v>
      </c>
      <c r="K508" s="5">
        <v>344714.61136445595</v>
      </c>
      <c r="L508" s="5">
        <v>1222754.7173303431</v>
      </c>
      <c r="M508">
        <f t="shared" si="7"/>
        <v>11105</v>
      </c>
      <c r="N508" t="s">
        <v>513</v>
      </c>
    </row>
    <row r="509" spans="1:14">
      <c r="A509">
        <v>11106</v>
      </c>
      <c r="B509" t="s">
        <v>1414</v>
      </c>
      <c r="C509" s="5">
        <v>35745220.609217517</v>
      </c>
      <c r="D509" s="5">
        <v>5252863.9018841907</v>
      </c>
      <c r="E509" s="5">
        <v>1188485.9184983023</v>
      </c>
      <c r="F509" s="5">
        <v>949416.44093295245</v>
      </c>
      <c r="G509" s="5">
        <v>4893641.3314150032</v>
      </c>
      <c r="H509" s="5">
        <v>12160680.042343369</v>
      </c>
      <c r="I509" s="5">
        <v>1843944.9953339535</v>
      </c>
      <c r="J509" s="5">
        <v>377031.53112724284</v>
      </c>
      <c r="K509" s="5">
        <v>320804.02371712559</v>
      </c>
      <c r="L509" s="5">
        <v>4976796.515530332</v>
      </c>
      <c r="M509">
        <f t="shared" si="7"/>
        <v>11106</v>
      </c>
      <c r="N509" t="s">
        <v>514</v>
      </c>
    </row>
    <row r="510" spans="1:14">
      <c r="A510">
        <v>11107</v>
      </c>
      <c r="B510" t="s">
        <v>1415</v>
      </c>
      <c r="C510" s="5">
        <v>28766176.651160758</v>
      </c>
      <c r="D510" s="5">
        <v>2299978.8118146169</v>
      </c>
      <c r="E510" s="5">
        <v>873365.00514143286</v>
      </c>
      <c r="F510" s="5">
        <v>317003.24016832374</v>
      </c>
      <c r="G510" s="5">
        <v>1394226.8905128788</v>
      </c>
      <c r="H510" s="5">
        <v>9232179.3187488224</v>
      </c>
      <c r="I510" s="5">
        <v>704591.65089853446</v>
      </c>
      <c r="J510" s="5">
        <v>203348.16597085365</v>
      </c>
      <c r="K510" s="5">
        <v>39442.156065867195</v>
      </c>
      <c r="L510" s="5">
        <v>776343.40951790544</v>
      </c>
      <c r="M510">
        <f t="shared" si="7"/>
        <v>11107</v>
      </c>
      <c r="N510" t="s">
        <v>515</v>
      </c>
    </row>
    <row r="511" spans="1:14">
      <c r="A511">
        <v>11108</v>
      </c>
      <c r="B511" t="s">
        <v>1416</v>
      </c>
      <c r="C511" s="5">
        <v>39672975.396684296</v>
      </c>
      <c r="D511" s="5">
        <v>17567190.045671962</v>
      </c>
      <c r="E511" s="5">
        <v>3107925.6620527352</v>
      </c>
      <c r="F511" s="5">
        <v>2049771.6202548707</v>
      </c>
      <c r="G511" s="5">
        <v>6316849.2359431274</v>
      </c>
      <c r="H511" s="5">
        <v>11822940.788981797</v>
      </c>
      <c r="I511" s="5">
        <v>2555238.6632299824</v>
      </c>
      <c r="J511" s="5">
        <v>495046.83828071645</v>
      </c>
      <c r="K511" s="5">
        <v>315682.28788455477</v>
      </c>
      <c r="L511" s="5">
        <v>971871.75101596722</v>
      </c>
      <c r="M511">
        <f t="shared" si="7"/>
        <v>11108</v>
      </c>
      <c r="N511" t="s">
        <v>516</v>
      </c>
    </row>
    <row r="512" spans="1:14">
      <c r="A512">
        <v>11109</v>
      </c>
      <c r="B512" t="s">
        <v>1417</v>
      </c>
      <c r="C512" s="5">
        <v>51745998.489792563</v>
      </c>
      <c r="D512" s="5">
        <v>4798234.4988729376</v>
      </c>
      <c r="E512" s="5">
        <v>2040111.9310332348</v>
      </c>
      <c r="F512" s="5">
        <v>678515.91006619157</v>
      </c>
      <c r="G512" s="5">
        <v>2256899.841368983</v>
      </c>
      <c r="H512" s="5">
        <v>22384128.524069294</v>
      </c>
      <c r="I512" s="5">
        <v>2049120.6068482311</v>
      </c>
      <c r="J512" s="5">
        <v>575402.03554381267</v>
      </c>
      <c r="K512" s="5">
        <v>114749.02313108774</v>
      </c>
      <c r="L512" s="5">
        <v>896921.99927367177</v>
      </c>
      <c r="M512">
        <f t="shared" si="7"/>
        <v>11109</v>
      </c>
      <c r="N512" t="s">
        <v>517</v>
      </c>
    </row>
    <row r="513" spans="1:14">
      <c r="A513">
        <v>11110</v>
      </c>
      <c r="B513" t="s">
        <v>1418</v>
      </c>
      <c r="C513" s="5">
        <v>65906190.36483857</v>
      </c>
      <c r="D513" s="5">
        <v>11048552.103418743</v>
      </c>
      <c r="E513" s="5">
        <v>1153760.2272436938</v>
      </c>
      <c r="F513" s="5">
        <v>2833102.1247651991</v>
      </c>
      <c r="G513" s="5">
        <v>8174295.8603470605</v>
      </c>
      <c r="H513" s="5">
        <v>35671801.326695852</v>
      </c>
      <c r="I513" s="5">
        <v>2759330.8220894882</v>
      </c>
      <c r="J513" s="5">
        <v>839938.6738599625</v>
      </c>
      <c r="K513" s="5">
        <v>417747.94065397553</v>
      </c>
      <c r="L513" s="5">
        <v>4808639.7860874571</v>
      </c>
      <c r="M513">
        <f t="shared" si="7"/>
        <v>11110</v>
      </c>
      <c r="N513" t="s">
        <v>518</v>
      </c>
    </row>
    <row r="514" spans="1:14">
      <c r="A514">
        <v>11111</v>
      </c>
      <c r="B514" t="s">
        <v>1419</v>
      </c>
      <c r="C514" s="5">
        <v>42113842.639877208</v>
      </c>
      <c r="D514" s="5">
        <v>3692816.8168235864</v>
      </c>
      <c r="E514" s="5">
        <v>785915.64089244255</v>
      </c>
      <c r="F514" s="5">
        <v>629155.09762474196</v>
      </c>
      <c r="G514" s="5">
        <v>2513433.4427178358</v>
      </c>
      <c r="H514" s="5">
        <v>14468292.022288745</v>
      </c>
      <c r="I514" s="5">
        <v>928707.61244246853</v>
      </c>
      <c r="J514" s="5">
        <v>525195.84325460251</v>
      </c>
      <c r="K514" s="5">
        <v>166786.28892349682</v>
      </c>
      <c r="L514" s="5">
        <v>964340.22515487508</v>
      </c>
      <c r="M514">
        <f t="shared" si="7"/>
        <v>11111</v>
      </c>
      <c r="N514" t="s">
        <v>519</v>
      </c>
    </row>
    <row r="515" spans="1:14">
      <c r="A515">
        <v>11112</v>
      </c>
      <c r="B515" t="s">
        <v>1420</v>
      </c>
      <c r="C515" s="5">
        <v>44172638.357592143</v>
      </c>
      <c r="D515" s="5">
        <v>2733822.8469791203</v>
      </c>
      <c r="E515" s="5">
        <v>992276.77503739775</v>
      </c>
      <c r="F515" s="5">
        <v>559182.07086970354</v>
      </c>
      <c r="G515" s="5">
        <v>2193263.8101162948</v>
      </c>
      <c r="H515" s="5">
        <v>17855629.015878491</v>
      </c>
      <c r="I515" s="5">
        <v>951350.68915338989</v>
      </c>
      <c r="J515" s="5">
        <v>347816.87577781576</v>
      </c>
      <c r="K515" s="5">
        <v>160046.27401633776</v>
      </c>
      <c r="L515" s="5">
        <v>1006736.6445793029</v>
      </c>
      <c r="M515">
        <f t="shared" si="7"/>
        <v>11112</v>
      </c>
      <c r="N515" t="s">
        <v>520</v>
      </c>
    </row>
    <row r="516" spans="1:14">
      <c r="A516">
        <v>11451</v>
      </c>
      <c r="B516" t="s">
        <v>1421</v>
      </c>
      <c r="C516" s="5">
        <v>68205081.609273687</v>
      </c>
      <c r="D516" s="5">
        <v>19666251.72792419</v>
      </c>
      <c r="E516" s="5">
        <v>4874656.5827848893</v>
      </c>
      <c r="F516" s="5">
        <v>2183188.2405880168</v>
      </c>
      <c r="G516" s="5">
        <v>11351790.555689847</v>
      </c>
      <c r="H516" s="5">
        <v>58388845.497925162</v>
      </c>
      <c r="I516" s="5">
        <v>9318259.8700601086</v>
      </c>
      <c r="J516" s="5">
        <v>1864819.8575128557</v>
      </c>
      <c r="K516" s="5">
        <v>678799.08389565034</v>
      </c>
      <c r="L516" s="5">
        <v>13848252.49434563</v>
      </c>
      <c r="M516">
        <f t="shared" ref="M516:M579" si="8">INT(N516)</f>
        <v>11451</v>
      </c>
      <c r="N516" t="s">
        <v>521</v>
      </c>
    </row>
    <row r="517" spans="1:14">
      <c r="A517">
        <v>40840</v>
      </c>
      <c r="B517" t="s">
        <v>1422</v>
      </c>
      <c r="C517" s="5">
        <v>17481124.541425474</v>
      </c>
      <c r="D517" s="5">
        <v>1206085.1899785628</v>
      </c>
      <c r="E517" s="5">
        <v>612927.35738142126</v>
      </c>
      <c r="F517" s="5">
        <v>225479.20487909604</v>
      </c>
      <c r="G517" s="5">
        <v>515054.89493509295</v>
      </c>
      <c r="H517" s="5">
        <v>5029905.8565515066</v>
      </c>
      <c r="I517" s="5">
        <v>199846.4937395684</v>
      </c>
      <c r="J517" s="5">
        <v>154118.3032794813</v>
      </c>
      <c r="K517" s="5">
        <v>85482.021061316045</v>
      </c>
      <c r="L517" s="5">
        <v>375446.5867684831</v>
      </c>
      <c r="M517">
        <f t="shared" si="8"/>
        <v>40840</v>
      </c>
      <c r="N517" t="s">
        <v>522</v>
      </c>
    </row>
    <row r="518" spans="1:14">
      <c r="A518">
        <v>11040</v>
      </c>
      <c r="B518" t="s">
        <v>1423</v>
      </c>
      <c r="C518" s="5">
        <v>111166823.74008036</v>
      </c>
      <c r="D518" s="5">
        <v>29864195.423865553</v>
      </c>
      <c r="E518" s="5">
        <v>13828611.026287273</v>
      </c>
      <c r="F518" s="5">
        <v>5350517.8598504215</v>
      </c>
      <c r="G518" s="5">
        <v>19414801.899396595</v>
      </c>
      <c r="H518" s="5">
        <v>190734848.36580244</v>
      </c>
      <c r="I518" s="5">
        <v>18722206.435822561</v>
      </c>
      <c r="J518" s="5">
        <v>10682940.143565832</v>
      </c>
      <c r="K518" s="5">
        <v>3582304.653215271</v>
      </c>
      <c r="L518" s="5">
        <v>33212278.782113653</v>
      </c>
      <c r="M518">
        <f t="shared" si="8"/>
        <v>11040</v>
      </c>
      <c r="N518" t="s">
        <v>523</v>
      </c>
    </row>
    <row r="519" spans="1:14">
      <c r="A519">
        <v>11041</v>
      </c>
      <c r="B519" t="s">
        <v>1424</v>
      </c>
      <c r="C519" s="5">
        <v>43626798.120770417</v>
      </c>
      <c r="D519" s="5">
        <v>4110689.4850043384</v>
      </c>
      <c r="E519" s="5">
        <v>1073786.4727414832</v>
      </c>
      <c r="F519" s="5">
        <v>783357.46587064199</v>
      </c>
      <c r="G519" s="5">
        <v>2612540.7494131173</v>
      </c>
      <c r="H519" s="5">
        <v>21493322.738466866</v>
      </c>
      <c r="I519" s="5">
        <v>1557707.5754823254</v>
      </c>
      <c r="J519" s="5">
        <v>522231.22617807135</v>
      </c>
      <c r="K519" s="5">
        <v>399408.36040355609</v>
      </c>
      <c r="L519" s="5">
        <v>1828113.0556691843</v>
      </c>
      <c r="M519">
        <f t="shared" si="8"/>
        <v>11041</v>
      </c>
      <c r="N519" t="s">
        <v>524</v>
      </c>
    </row>
    <row r="520" spans="1:14">
      <c r="A520">
        <v>11043</v>
      </c>
      <c r="B520" t="s">
        <v>1425</v>
      </c>
      <c r="C520" s="5">
        <v>48323297.724591009</v>
      </c>
      <c r="D520" s="5">
        <v>5218305.1473771464</v>
      </c>
      <c r="E520" s="5">
        <v>1367155.115665606</v>
      </c>
      <c r="F520" s="5">
        <v>929708.78498101642</v>
      </c>
      <c r="G520" s="5">
        <v>2996332.3137973985</v>
      </c>
      <c r="H520" s="5">
        <v>33901617.452170335</v>
      </c>
      <c r="I520" s="5">
        <v>2137730.1820649719</v>
      </c>
      <c r="J520" s="5">
        <v>1084423.1645696443</v>
      </c>
      <c r="K520" s="5">
        <v>736865.33785194287</v>
      </c>
      <c r="L520" s="5">
        <v>2102535.9969309121</v>
      </c>
      <c r="M520">
        <f t="shared" si="8"/>
        <v>11043</v>
      </c>
      <c r="N520" t="s">
        <v>525</v>
      </c>
    </row>
    <row r="521" spans="1:14">
      <c r="A521">
        <v>11046</v>
      </c>
      <c r="B521" t="s">
        <v>1426</v>
      </c>
      <c r="C521" s="5">
        <v>53536910.229542136</v>
      </c>
      <c r="D521" s="5">
        <v>11393839.440132948</v>
      </c>
      <c r="E521" s="5">
        <v>1389652.1966100796</v>
      </c>
      <c r="F521" s="5">
        <v>807299.94914805598</v>
      </c>
      <c r="G521" s="5">
        <v>3448732.5533073256</v>
      </c>
      <c r="H521" s="5">
        <v>75543425.208391905</v>
      </c>
      <c r="I521" s="5">
        <v>6418689.7853624132</v>
      </c>
      <c r="J521" s="5">
        <v>1438830.8394955087</v>
      </c>
      <c r="K521" s="5">
        <v>1381990.3829100858</v>
      </c>
      <c r="L521" s="5">
        <v>5488987.6350995312</v>
      </c>
      <c r="M521">
        <f t="shared" si="8"/>
        <v>11046</v>
      </c>
      <c r="N521" t="s">
        <v>526</v>
      </c>
    </row>
    <row r="522" spans="1:14">
      <c r="A522">
        <v>11047</v>
      </c>
      <c r="B522" t="s">
        <v>1427</v>
      </c>
      <c r="C522" s="5">
        <v>40016618.642319642</v>
      </c>
      <c r="D522" s="5">
        <v>5919352.9433084745</v>
      </c>
      <c r="E522" s="5">
        <v>1482120.2850983951</v>
      </c>
      <c r="F522" s="5">
        <v>754508.48729271069</v>
      </c>
      <c r="G522" s="5">
        <v>3564502.7043294911</v>
      </c>
      <c r="H522" s="5">
        <v>22079132.646845326</v>
      </c>
      <c r="I522" s="5">
        <v>2125023.116366663</v>
      </c>
      <c r="J522" s="5">
        <v>812653.2437927362</v>
      </c>
      <c r="K522" s="5">
        <v>163042.43829967748</v>
      </c>
      <c r="L522" s="5">
        <v>2461055.7723468845</v>
      </c>
      <c r="M522">
        <f t="shared" si="8"/>
        <v>11047</v>
      </c>
      <c r="N522" t="s">
        <v>527</v>
      </c>
    </row>
    <row r="523" spans="1:14">
      <c r="A523">
        <v>11048</v>
      </c>
      <c r="B523" t="s">
        <v>1428</v>
      </c>
      <c r="C523" s="5">
        <v>34271261.466554768</v>
      </c>
      <c r="D523" s="5">
        <v>5714531.174474786</v>
      </c>
      <c r="E523" s="5">
        <v>1230666.5250204518</v>
      </c>
      <c r="F523" s="5">
        <v>1026340.8353205028</v>
      </c>
      <c r="G523" s="5">
        <v>4190455.4637645716</v>
      </c>
      <c r="H523" s="5">
        <v>25314054.806085799</v>
      </c>
      <c r="I523" s="5">
        <v>1941556.3653282896</v>
      </c>
      <c r="J523" s="5">
        <v>772129.94982933567</v>
      </c>
      <c r="K523" s="5">
        <v>591638.14316186984</v>
      </c>
      <c r="L523" s="5">
        <v>4857350.9404596118</v>
      </c>
      <c r="M523">
        <f t="shared" si="8"/>
        <v>11048</v>
      </c>
      <c r="N523" t="s">
        <v>528</v>
      </c>
    </row>
    <row r="524" spans="1:14">
      <c r="A524">
        <v>11049</v>
      </c>
      <c r="B524" t="s">
        <v>1429</v>
      </c>
      <c r="C524" s="5">
        <v>36269561.061109498</v>
      </c>
      <c r="D524" s="5">
        <v>4712240.2635554327</v>
      </c>
      <c r="E524" s="5">
        <v>1298511.8640574941</v>
      </c>
      <c r="F524" s="5">
        <v>720348.81125958648</v>
      </c>
      <c r="G524" s="5">
        <v>2618422.3084179689</v>
      </c>
      <c r="H524" s="5">
        <v>14113962.540837761</v>
      </c>
      <c r="I524" s="5">
        <v>1244673.9708088578</v>
      </c>
      <c r="J524" s="5">
        <v>243575.20931572738</v>
      </c>
      <c r="K524" s="5">
        <v>238942.21409092049</v>
      </c>
      <c r="L524" s="5">
        <v>1260202.016546767</v>
      </c>
      <c r="M524">
        <f t="shared" si="8"/>
        <v>11049</v>
      </c>
      <c r="N524" t="s">
        <v>529</v>
      </c>
    </row>
    <row r="525" spans="1:14">
      <c r="A525">
        <v>11050</v>
      </c>
      <c r="B525" t="s">
        <v>1430</v>
      </c>
      <c r="C525" s="5">
        <v>18078355.796953749</v>
      </c>
      <c r="D525" s="5">
        <v>2602352.8332355535</v>
      </c>
      <c r="E525" s="5">
        <v>733754.16593210388</v>
      </c>
      <c r="F525" s="5">
        <v>379869.03574149078</v>
      </c>
      <c r="G525" s="5">
        <v>2431919.1628061864</v>
      </c>
      <c r="H525" s="5">
        <v>10782868.098701889</v>
      </c>
      <c r="I525" s="5">
        <v>1794586.01626742</v>
      </c>
      <c r="J525" s="5">
        <v>445406.08517663984</v>
      </c>
      <c r="K525" s="5">
        <v>304177.00853686564</v>
      </c>
      <c r="L525" s="5">
        <v>2045103.7266481037</v>
      </c>
      <c r="M525">
        <f t="shared" si="8"/>
        <v>11050</v>
      </c>
      <c r="N525" t="s">
        <v>530</v>
      </c>
    </row>
    <row r="526" spans="1:14">
      <c r="A526">
        <v>10710</v>
      </c>
      <c r="B526" t="s">
        <v>1431</v>
      </c>
      <c r="C526" s="5">
        <v>338773288.04534233</v>
      </c>
      <c r="D526" s="5">
        <v>99465762.223951861</v>
      </c>
      <c r="E526" s="5">
        <v>53078799.741985403</v>
      </c>
      <c r="F526" s="5">
        <v>20328829.566198386</v>
      </c>
      <c r="G526" s="5">
        <v>23915300.295112059</v>
      </c>
      <c r="H526" s="5">
        <v>811399820.61871994</v>
      </c>
      <c r="I526" s="5">
        <v>126756508.47554494</v>
      </c>
      <c r="J526" s="5">
        <v>50672064.113994546</v>
      </c>
      <c r="K526" s="5">
        <v>19314509.192131374</v>
      </c>
      <c r="L526" s="5">
        <v>124502136.15701923</v>
      </c>
      <c r="M526">
        <f t="shared" si="8"/>
        <v>10710</v>
      </c>
      <c r="N526" t="s">
        <v>531</v>
      </c>
    </row>
    <row r="527" spans="1:14">
      <c r="A527">
        <v>11089</v>
      </c>
      <c r="B527" t="s">
        <v>1432</v>
      </c>
      <c r="C527" s="5">
        <v>42989284.104547158</v>
      </c>
      <c r="D527" s="5">
        <v>3480823.6123021338</v>
      </c>
      <c r="E527" s="5">
        <v>1111163.4315415958</v>
      </c>
      <c r="F527" s="5">
        <v>679913.34599490091</v>
      </c>
      <c r="G527" s="5">
        <v>2448614.7459874912</v>
      </c>
      <c r="H527" s="5">
        <v>23952762.657196335</v>
      </c>
      <c r="I527" s="5">
        <v>1039279.0747762312</v>
      </c>
      <c r="J527" s="5">
        <v>650297.42344495526</v>
      </c>
      <c r="K527" s="5">
        <v>196384.5165060522</v>
      </c>
      <c r="L527" s="5">
        <v>873606.35770315083</v>
      </c>
      <c r="M527">
        <f t="shared" si="8"/>
        <v>11089</v>
      </c>
      <c r="N527" t="s">
        <v>532</v>
      </c>
    </row>
    <row r="528" spans="1:14">
      <c r="A528">
        <v>11090</v>
      </c>
      <c r="B528" t="s">
        <v>1433</v>
      </c>
      <c r="C528" s="5">
        <v>34706488.837950192</v>
      </c>
      <c r="D528" s="5">
        <v>4097364.9979222813</v>
      </c>
      <c r="E528" s="5">
        <v>1034157.7625592555</v>
      </c>
      <c r="F528" s="5">
        <v>993832.9894643377</v>
      </c>
      <c r="G528" s="5">
        <v>1338516.5472395611</v>
      </c>
      <c r="H528" s="5">
        <v>14187975.885006445</v>
      </c>
      <c r="I528" s="5">
        <v>1262492.9081818922</v>
      </c>
      <c r="J528" s="5">
        <v>359271.84913726791</v>
      </c>
      <c r="K528" s="5">
        <v>518618.22508618381</v>
      </c>
      <c r="L528" s="5">
        <v>1017144.0074525753</v>
      </c>
      <c r="M528">
        <f t="shared" si="8"/>
        <v>11090</v>
      </c>
      <c r="N528" t="s">
        <v>533</v>
      </c>
    </row>
    <row r="529" spans="1:14">
      <c r="A529">
        <v>11091</v>
      </c>
      <c r="B529" t="s">
        <v>1434</v>
      </c>
      <c r="C529" s="5">
        <v>57134133.726629503</v>
      </c>
      <c r="D529" s="5">
        <v>9105190.4489507526</v>
      </c>
      <c r="E529" s="5">
        <v>2119221.6440022346</v>
      </c>
      <c r="F529" s="5">
        <v>1234363.2274340205</v>
      </c>
      <c r="G529" s="5">
        <v>3436929.2037380477</v>
      </c>
      <c r="H529" s="5">
        <v>63618595.377069406</v>
      </c>
      <c r="I529" s="5">
        <v>9717540.8735759296</v>
      </c>
      <c r="J529" s="5">
        <v>1511144.443463641</v>
      </c>
      <c r="K529" s="5">
        <v>2005062.8270584776</v>
      </c>
      <c r="L529" s="5">
        <v>3549274.3580780122</v>
      </c>
      <c r="M529">
        <f t="shared" si="8"/>
        <v>11091</v>
      </c>
      <c r="N529" t="s">
        <v>534</v>
      </c>
    </row>
    <row r="530" spans="1:14">
      <c r="A530">
        <v>11092</v>
      </c>
      <c r="B530" t="s">
        <v>1435</v>
      </c>
      <c r="C530" s="5">
        <v>48263751.780455858</v>
      </c>
      <c r="D530" s="5">
        <v>9363707.1015559062</v>
      </c>
      <c r="E530" s="5">
        <v>3135525.1253424957</v>
      </c>
      <c r="F530" s="5">
        <v>1505392.3396226007</v>
      </c>
      <c r="G530" s="5">
        <v>3761348.0570401908</v>
      </c>
      <c r="H530" s="5">
        <v>37982612.667816296</v>
      </c>
      <c r="I530" s="5">
        <v>6281593.9137563258</v>
      </c>
      <c r="J530" s="5">
        <v>2260352.6101936731</v>
      </c>
      <c r="K530" s="5">
        <v>1191604.7454349592</v>
      </c>
      <c r="L530" s="5">
        <v>13098611.358781695</v>
      </c>
      <c r="M530">
        <f t="shared" si="8"/>
        <v>11092</v>
      </c>
      <c r="N530" t="s">
        <v>535</v>
      </c>
    </row>
    <row r="531" spans="1:14">
      <c r="A531">
        <v>11093</v>
      </c>
      <c r="B531" t="s">
        <v>1436</v>
      </c>
      <c r="C531" s="5">
        <v>45446300.161452182</v>
      </c>
      <c r="D531" s="5">
        <v>9172915.6679215413</v>
      </c>
      <c r="E531" s="5">
        <v>1872703.9912322951</v>
      </c>
      <c r="F531" s="5">
        <v>1455395.7631369755</v>
      </c>
      <c r="G531" s="5">
        <v>2113758.6846148372</v>
      </c>
      <c r="H531" s="5">
        <v>13869009.93031483</v>
      </c>
      <c r="I531" s="5">
        <v>2375176.2616564715</v>
      </c>
      <c r="J531" s="5">
        <v>717891.33107141871</v>
      </c>
      <c r="K531" s="5">
        <v>149363.64126512012</v>
      </c>
      <c r="L531" s="5">
        <v>927464.68733432074</v>
      </c>
      <c r="M531">
        <f t="shared" si="8"/>
        <v>11093</v>
      </c>
      <c r="N531" t="s">
        <v>536</v>
      </c>
    </row>
    <row r="532" spans="1:14">
      <c r="A532">
        <v>11094</v>
      </c>
      <c r="B532" t="s">
        <v>1437</v>
      </c>
      <c r="C532" s="5">
        <v>24045401.720907945</v>
      </c>
      <c r="D532" s="5">
        <v>3226382.2648649444</v>
      </c>
      <c r="E532" s="5">
        <v>676777.35423737043</v>
      </c>
      <c r="F532" s="5">
        <v>1052736.7028075899</v>
      </c>
      <c r="G532" s="5">
        <v>1542677.5100313441</v>
      </c>
      <c r="H532" s="5">
        <v>7242190.1542325169</v>
      </c>
      <c r="I532" s="5">
        <v>826721.24271825654</v>
      </c>
      <c r="J532" s="5">
        <v>244645.13029508307</v>
      </c>
      <c r="K532" s="5">
        <v>377079.61050782748</v>
      </c>
      <c r="L532" s="5">
        <v>355650.74939711718</v>
      </c>
      <c r="M532">
        <f t="shared" si="8"/>
        <v>11094</v>
      </c>
      <c r="N532" t="s">
        <v>537</v>
      </c>
    </row>
    <row r="533" spans="1:14">
      <c r="A533">
        <v>11095</v>
      </c>
      <c r="B533" t="s">
        <v>1438</v>
      </c>
      <c r="C533" s="5">
        <v>100401379.88179563</v>
      </c>
      <c r="D533" s="5">
        <v>22222478.150161967</v>
      </c>
      <c r="E533" s="5">
        <v>7509169.6330307899</v>
      </c>
      <c r="F533" s="5">
        <v>5943078.6578631643</v>
      </c>
      <c r="G533" s="5">
        <v>9989344.4451320674</v>
      </c>
      <c r="H533" s="5">
        <v>98574960.443904161</v>
      </c>
      <c r="I533" s="5">
        <v>10019146.612388296</v>
      </c>
      <c r="J533" s="5">
        <v>2920600.6950732623</v>
      </c>
      <c r="K533" s="5">
        <v>2332651.3890802925</v>
      </c>
      <c r="L533" s="5">
        <v>12835622.111570356</v>
      </c>
      <c r="M533">
        <f t="shared" si="8"/>
        <v>11095</v>
      </c>
      <c r="N533" t="s">
        <v>538</v>
      </c>
    </row>
    <row r="534" spans="1:14">
      <c r="A534">
        <v>11096</v>
      </c>
      <c r="B534" t="s">
        <v>1439</v>
      </c>
      <c r="C534" s="5">
        <v>41791835.65282426</v>
      </c>
      <c r="D534" s="5">
        <v>5175690.548759223</v>
      </c>
      <c r="E534" s="5">
        <v>1362543.2533517391</v>
      </c>
      <c r="F534" s="5">
        <v>1339620.6422480734</v>
      </c>
      <c r="G534" s="5">
        <v>3050818.9449607776</v>
      </c>
      <c r="H534" s="5">
        <v>16731290.028875856</v>
      </c>
      <c r="I534" s="5">
        <v>1367614.829748949</v>
      </c>
      <c r="J534" s="5">
        <v>483861.49563070876</v>
      </c>
      <c r="K534" s="5">
        <v>256305.03599662412</v>
      </c>
      <c r="L534" s="5">
        <v>1420857.8276037832</v>
      </c>
      <c r="M534">
        <f t="shared" si="8"/>
        <v>11096</v>
      </c>
      <c r="N534" t="s">
        <v>539</v>
      </c>
    </row>
    <row r="535" spans="1:14">
      <c r="A535">
        <v>11097</v>
      </c>
      <c r="B535" t="s">
        <v>1440</v>
      </c>
      <c r="C535" s="5">
        <v>56980509.538993806</v>
      </c>
      <c r="D535" s="5">
        <v>18112944.624912605</v>
      </c>
      <c r="E535" s="5">
        <v>3549778.1771666077</v>
      </c>
      <c r="F535" s="5">
        <v>2566181.0363998655</v>
      </c>
      <c r="G535" s="5">
        <v>3874050.1402941225</v>
      </c>
      <c r="H535" s="5">
        <v>38886456.043606073</v>
      </c>
      <c r="I535" s="5">
        <v>2212508.920173306</v>
      </c>
      <c r="J535" s="5">
        <v>724000.62953099806</v>
      </c>
      <c r="K535" s="5">
        <v>504980.0007729205</v>
      </c>
      <c r="L535" s="5">
        <v>4087042.1581497053</v>
      </c>
      <c r="M535">
        <f t="shared" si="8"/>
        <v>11097</v>
      </c>
      <c r="N535" t="s">
        <v>540</v>
      </c>
    </row>
    <row r="536" spans="1:14">
      <c r="A536">
        <v>11098</v>
      </c>
      <c r="B536" t="s">
        <v>1441</v>
      </c>
      <c r="C536" s="5">
        <v>64354115.563266434</v>
      </c>
      <c r="D536" s="5">
        <v>11345288.858629348</v>
      </c>
      <c r="E536" s="5">
        <v>2233066.3341355058</v>
      </c>
      <c r="F536" s="5">
        <v>2109645.8115857947</v>
      </c>
      <c r="G536" s="5">
        <v>4696919.0771879964</v>
      </c>
      <c r="H536" s="5">
        <v>36167146.885960028</v>
      </c>
      <c r="I536" s="5">
        <v>5853961.1312301122</v>
      </c>
      <c r="J536" s="5">
        <v>1268710.7336341229</v>
      </c>
      <c r="K536" s="5">
        <v>1391994.3783353067</v>
      </c>
      <c r="L536" s="5">
        <v>5775169.0260353545</v>
      </c>
      <c r="M536">
        <f t="shared" si="8"/>
        <v>11098</v>
      </c>
      <c r="N536" t="s">
        <v>541</v>
      </c>
    </row>
    <row r="537" spans="1:14">
      <c r="A537">
        <v>11099</v>
      </c>
      <c r="B537" t="s">
        <v>1442</v>
      </c>
      <c r="C537" s="5">
        <v>35367284.850372374</v>
      </c>
      <c r="D537" s="5">
        <v>3343268.9300523498</v>
      </c>
      <c r="E537" s="5">
        <v>985956.61497192294</v>
      </c>
      <c r="F537" s="5">
        <v>693621.58546773193</v>
      </c>
      <c r="G537" s="5">
        <v>2295483.6993301753</v>
      </c>
      <c r="H537" s="5">
        <v>18409123.51706969</v>
      </c>
      <c r="I537" s="5">
        <v>2066610.7770519089</v>
      </c>
      <c r="J537" s="5">
        <v>590625.98729845113</v>
      </c>
      <c r="K537" s="5">
        <v>598521.55291087937</v>
      </c>
      <c r="L537" s="5">
        <v>1272723.2154745073</v>
      </c>
      <c r="M537">
        <f t="shared" si="8"/>
        <v>11099</v>
      </c>
      <c r="N537" t="s">
        <v>542</v>
      </c>
    </row>
    <row r="538" spans="1:14">
      <c r="A538">
        <v>11100</v>
      </c>
      <c r="B538" t="s">
        <v>1443</v>
      </c>
      <c r="C538" s="5">
        <v>25700424.864368305</v>
      </c>
      <c r="D538" s="5">
        <v>2575459.3353068512</v>
      </c>
      <c r="E538" s="5">
        <v>1018207.3897527226</v>
      </c>
      <c r="F538" s="5">
        <v>402116.66813841183</v>
      </c>
      <c r="G538" s="5">
        <v>1338339.0705439455</v>
      </c>
      <c r="H538" s="5">
        <v>15221732.072333695</v>
      </c>
      <c r="I538" s="5">
        <v>1403195.3560028856</v>
      </c>
      <c r="J538" s="5">
        <v>542905.61631800281</v>
      </c>
      <c r="K538" s="5">
        <v>413020.75027144473</v>
      </c>
      <c r="L538" s="5">
        <v>978007.63696373685</v>
      </c>
      <c r="M538">
        <f t="shared" si="8"/>
        <v>11100</v>
      </c>
      <c r="N538" t="s">
        <v>543</v>
      </c>
    </row>
    <row r="539" spans="1:14">
      <c r="A539">
        <v>11101</v>
      </c>
      <c r="B539" t="s">
        <v>1444</v>
      </c>
      <c r="C539" s="5">
        <v>39635683.806773126</v>
      </c>
      <c r="D539" s="5">
        <v>9226827.3281941786</v>
      </c>
      <c r="E539" s="5">
        <v>1751604.7888689274</v>
      </c>
      <c r="F539" s="5">
        <v>1081158.6804562702</v>
      </c>
      <c r="G539" s="5">
        <v>2965128.7378902207</v>
      </c>
      <c r="H539" s="5">
        <v>18650835.310857177</v>
      </c>
      <c r="I539" s="5">
        <v>2526736.8603667687</v>
      </c>
      <c r="J539" s="5">
        <v>761203.36069618945</v>
      </c>
      <c r="K539" s="5">
        <v>343080.25286158081</v>
      </c>
      <c r="L539" s="5">
        <v>1202836.1830355769</v>
      </c>
      <c r="M539">
        <f t="shared" si="8"/>
        <v>11101</v>
      </c>
      <c r="N539" t="s">
        <v>544</v>
      </c>
    </row>
    <row r="540" spans="1:14">
      <c r="A540">
        <v>11102</v>
      </c>
      <c r="B540" t="s">
        <v>1445</v>
      </c>
      <c r="C540" s="5">
        <v>44078529.987013079</v>
      </c>
      <c r="D540" s="5">
        <v>3906947.9229745632</v>
      </c>
      <c r="E540" s="5">
        <v>1167148.4240529011</v>
      </c>
      <c r="F540" s="5">
        <v>669664.52010494587</v>
      </c>
      <c r="G540" s="5">
        <v>1723235.9264067265</v>
      </c>
      <c r="H540" s="5">
        <v>13805275.187461719</v>
      </c>
      <c r="I540" s="5">
        <v>641200.07954093209</v>
      </c>
      <c r="J540" s="5">
        <v>344989.7287087022</v>
      </c>
      <c r="K540" s="5">
        <v>184779.55157733004</v>
      </c>
      <c r="L540" s="5">
        <v>1031771.9121591133</v>
      </c>
      <c r="M540">
        <f t="shared" si="8"/>
        <v>11102</v>
      </c>
      <c r="N540" t="s">
        <v>545</v>
      </c>
    </row>
    <row r="541" spans="1:14">
      <c r="A541">
        <v>11103</v>
      </c>
      <c r="B541" t="s">
        <v>1446</v>
      </c>
      <c r="C541" s="5">
        <v>35485275.955795445</v>
      </c>
      <c r="D541" s="5">
        <v>3099394.8546634363</v>
      </c>
      <c r="E541" s="5">
        <v>1046348.4861993245</v>
      </c>
      <c r="F541" s="5">
        <v>613134.00124658062</v>
      </c>
      <c r="G541" s="5">
        <v>1322307.9555492313</v>
      </c>
      <c r="H541" s="5">
        <v>13288130.580477765</v>
      </c>
      <c r="I541" s="5">
        <v>741517.93275774806</v>
      </c>
      <c r="J541" s="5">
        <v>400850.74335395341</v>
      </c>
      <c r="K541" s="5">
        <v>90403.631979049984</v>
      </c>
      <c r="L541" s="5">
        <v>681030.64797746611</v>
      </c>
      <c r="M541">
        <f t="shared" si="8"/>
        <v>11103</v>
      </c>
      <c r="N541" t="s">
        <v>546</v>
      </c>
    </row>
    <row r="542" spans="1:14">
      <c r="A542">
        <v>11450</v>
      </c>
      <c r="B542" t="s">
        <v>1447</v>
      </c>
      <c r="C542" s="5">
        <v>157143950.88171414</v>
      </c>
      <c r="D542" s="5">
        <v>55379746.621528201</v>
      </c>
      <c r="E542" s="5">
        <v>11880904.777875634</v>
      </c>
      <c r="F542" s="5">
        <v>10232280.595300015</v>
      </c>
      <c r="G542" s="5">
        <v>12944606.159164917</v>
      </c>
      <c r="H542" s="5">
        <v>179250365.68696517</v>
      </c>
      <c r="I542" s="5">
        <v>18893624.701337118</v>
      </c>
      <c r="J542" s="5">
        <v>8557011.9230497871</v>
      </c>
      <c r="K542" s="5">
        <v>3903263.7609499688</v>
      </c>
      <c r="L542" s="5">
        <v>21959056.342114992</v>
      </c>
      <c r="M542">
        <f t="shared" si="8"/>
        <v>11450</v>
      </c>
      <c r="N542" t="s">
        <v>547</v>
      </c>
    </row>
    <row r="543" spans="1:14">
      <c r="A543">
        <v>21323</v>
      </c>
      <c r="B543" t="s">
        <v>1448</v>
      </c>
      <c r="C543" s="5">
        <v>32133653.625762716</v>
      </c>
      <c r="D543" s="5">
        <v>3919448.5997699588</v>
      </c>
      <c r="E543" s="5">
        <v>1156856.752278219</v>
      </c>
      <c r="F543" s="5">
        <v>421107.86507366854</v>
      </c>
      <c r="G543" s="5">
        <v>2212028.2214603787</v>
      </c>
      <c r="H543" s="5">
        <v>21043095.901101675</v>
      </c>
      <c r="I543" s="5">
        <v>2654287.2421114985</v>
      </c>
      <c r="J543" s="5">
        <v>667194.48731539352</v>
      </c>
      <c r="K543" s="5">
        <v>539040.99462243437</v>
      </c>
      <c r="L543" s="5">
        <v>923456.75050404971</v>
      </c>
      <c r="M543">
        <f t="shared" si="8"/>
        <v>21323</v>
      </c>
      <c r="N543" t="s">
        <v>548</v>
      </c>
    </row>
    <row r="544" spans="1:14">
      <c r="A544">
        <v>10706</v>
      </c>
      <c r="B544" t="s">
        <v>1449</v>
      </c>
      <c r="C544" s="5">
        <v>148670699.82353324</v>
      </c>
      <c r="D544" s="5">
        <v>85691916.303066581</v>
      </c>
      <c r="E544" s="5">
        <v>36320028.998875447</v>
      </c>
      <c r="F544" s="5">
        <v>9649403.2346359827</v>
      </c>
      <c r="G544" s="5">
        <v>34735874.43913132</v>
      </c>
      <c r="H544" s="5">
        <v>277707417.55893344</v>
      </c>
      <c r="I544" s="5">
        <v>46667678.047278836</v>
      </c>
      <c r="J544" s="5">
        <v>26683488.932259198</v>
      </c>
      <c r="K544" s="5">
        <v>9458115.9387367442</v>
      </c>
      <c r="L544" s="5">
        <v>72959972.043549135</v>
      </c>
      <c r="M544">
        <f t="shared" si="8"/>
        <v>10706</v>
      </c>
      <c r="N544" t="s">
        <v>549</v>
      </c>
    </row>
    <row r="545" spans="1:14">
      <c r="A545">
        <v>11042</v>
      </c>
      <c r="B545" t="s">
        <v>1450</v>
      </c>
      <c r="C545" s="5">
        <v>69383137.650378942</v>
      </c>
      <c r="D545" s="5">
        <v>11646506.515521938</v>
      </c>
      <c r="E545" s="5">
        <v>2155826.7634105473</v>
      </c>
      <c r="F545" s="5">
        <v>1429247.2592006829</v>
      </c>
      <c r="G545" s="5">
        <v>6973875.641950231</v>
      </c>
      <c r="H545" s="5">
        <v>54561084.267171428</v>
      </c>
      <c r="I545" s="5">
        <v>5563392.2073761718</v>
      </c>
      <c r="J545" s="5">
        <v>2160671.8325965703</v>
      </c>
      <c r="K545" s="5">
        <v>1300410.2482090492</v>
      </c>
      <c r="L545" s="5">
        <v>7794896.5241844701</v>
      </c>
      <c r="M545">
        <f t="shared" si="8"/>
        <v>11042</v>
      </c>
      <c r="N545" t="s">
        <v>550</v>
      </c>
    </row>
    <row r="546" spans="1:14">
      <c r="A546">
        <v>11044</v>
      </c>
      <c r="B546" t="s">
        <v>1451</v>
      </c>
      <c r="C546" s="5">
        <v>34605801.801543176</v>
      </c>
      <c r="D546" s="5">
        <v>6941818.2205975251</v>
      </c>
      <c r="E546" s="5">
        <v>1600745.2645210421</v>
      </c>
      <c r="F546" s="5">
        <v>1028114.327004855</v>
      </c>
      <c r="G546" s="5">
        <v>3542472.0087740188</v>
      </c>
      <c r="H546" s="5">
        <v>13546924.028258869</v>
      </c>
      <c r="I546" s="5">
        <v>1198989.9062586387</v>
      </c>
      <c r="J546" s="5">
        <v>678325.00806086382</v>
      </c>
      <c r="K546" s="5">
        <v>136591.47858465905</v>
      </c>
      <c r="L546" s="5">
        <v>1790754.1463963455</v>
      </c>
      <c r="M546">
        <f t="shared" si="8"/>
        <v>11044</v>
      </c>
      <c r="N546" t="s">
        <v>551</v>
      </c>
    </row>
    <row r="547" spans="1:14">
      <c r="A547">
        <v>11045</v>
      </c>
      <c r="B547" t="s">
        <v>1452</v>
      </c>
      <c r="C547" s="5">
        <v>29471979.273508254</v>
      </c>
      <c r="D547" s="5">
        <v>4084815.1092096446</v>
      </c>
      <c r="E547" s="5">
        <v>1512825.8898067612</v>
      </c>
      <c r="F547" s="5">
        <v>429491.92422229022</v>
      </c>
      <c r="G547" s="5">
        <v>4527999.0672611585</v>
      </c>
      <c r="H547" s="5">
        <v>16920109.355327792</v>
      </c>
      <c r="I547" s="5">
        <v>1226496.4728402044</v>
      </c>
      <c r="J547" s="5">
        <v>416035.80126239319</v>
      </c>
      <c r="K547" s="5">
        <v>826754.49943716067</v>
      </c>
      <c r="L547" s="5">
        <v>2307831.4771243413</v>
      </c>
      <c r="M547">
        <f t="shared" si="8"/>
        <v>11045</v>
      </c>
      <c r="N547" t="s">
        <v>552</v>
      </c>
    </row>
    <row r="548" spans="1:14">
      <c r="A548">
        <v>11448</v>
      </c>
      <c r="B548" t="s">
        <v>1453</v>
      </c>
      <c r="C548" s="5">
        <v>99437408.947270066</v>
      </c>
      <c r="D548" s="5">
        <v>36714793.443870559</v>
      </c>
      <c r="E548" s="5">
        <v>8110611.1752724256</v>
      </c>
      <c r="F548" s="5">
        <v>6388547.8796055214</v>
      </c>
      <c r="G548" s="5">
        <v>35861397.212174632</v>
      </c>
      <c r="H548" s="5">
        <v>195961061.44368044</v>
      </c>
      <c r="I548" s="5">
        <v>33838860.459328771</v>
      </c>
      <c r="J548" s="5">
        <v>9201809.2603357919</v>
      </c>
      <c r="K548" s="5">
        <v>7413922.7133558607</v>
      </c>
      <c r="L548" s="5">
        <v>77265802.765105963</v>
      </c>
      <c r="M548">
        <f t="shared" si="8"/>
        <v>11448</v>
      </c>
      <c r="N548" t="s">
        <v>553</v>
      </c>
    </row>
    <row r="549" spans="1:14">
      <c r="A549">
        <v>21356</v>
      </c>
      <c r="B549" t="s">
        <v>1454</v>
      </c>
      <c r="C549" s="5">
        <v>27450806.711860146</v>
      </c>
      <c r="D549" s="5">
        <v>2284025.3048201744</v>
      </c>
      <c r="E549" s="5">
        <v>1009043.3880117643</v>
      </c>
      <c r="F549" s="5">
        <v>274367.32535541517</v>
      </c>
      <c r="G549" s="5">
        <v>1698280.0789367908</v>
      </c>
      <c r="H549" s="5">
        <v>10365510.109712366</v>
      </c>
      <c r="I549" s="5">
        <v>773853.98155903374</v>
      </c>
      <c r="J549" s="5">
        <v>668776.83780412737</v>
      </c>
      <c r="K549" s="5">
        <v>188196.4331230456</v>
      </c>
      <c r="L549" s="5">
        <v>1035547.6388171393</v>
      </c>
      <c r="M549">
        <f t="shared" si="8"/>
        <v>21356</v>
      </c>
      <c r="N549" t="s">
        <v>554</v>
      </c>
    </row>
    <row r="550" spans="1:14">
      <c r="A550">
        <v>28778</v>
      </c>
      <c r="B550" t="s">
        <v>1455</v>
      </c>
      <c r="C550" s="5">
        <v>15494186.242852917</v>
      </c>
      <c r="D550" s="5">
        <v>1506874.4176222559</v>
      </c>
      <c r="E550" s="5">
        <v>439956.77620460547</v>
      </c>
      <c r="F550" s="5">
        <v>313437.8026935301</v>
      </c>
      <c r="G550" s="5">
        <v>1665810.453972525</v>
      </c>
      <c r="H550" s="5">
        <v>10814305.225604387</v>
      </c>
      <c r="I550" s="5">
        <v>1037733.9330161071</v>
      </c>
      <c r="J550" s="5">
        <v>235772.59784592688</v>
      </c>
      <c r="K550" s="5">
        <v>318343.98215371149</v>
      </c>
      <c r="L550" s="5">
        <v>1047834.1080340339</v>
      </c>
      <c r="M550">
        <f t="shared" si="8"/>
        <v>28778</v>
      </c>
      <c r="N550" t="s">
        <v>555</v>
      </c>
    </row>
    <row r="551" spans="1:14">
      <c r="A551">
        <v>28811</v>
      </c>
      <c r="B551" t="s">
        <v>1456</v>
      </c>
      <c r="C551" s="5">
        <v>33061783.49782509</v>
      </c>
      <c r="D551" s="5">
        <v>1892784.8047416057</v>
      </c>
      <c r="E551" s="5">
        <v>489815.44100769324</v>
      </c>
      <c r="F551" s="5">
        <v>458680.54687972384</v>
      </c>
      <c r="G551" s="5">
        <v>2305087.5659980197</v>
      </c>
      <c r="H551" s="5">
        <v>14926705.38783947</v>
      </c>
      <c r="I551" s="5">
        <v>531117.52661126247</v>
      </c>
      <c r="J551" s="5">
        <v>220253.13308193898</v>
      </c>
      <c r="K551" s="5">
        <v>248741.71496775103</v>
      </c>
      <c r="L551" s="5">
        <v>895796.64104744617</v>
      </c>
      <c r="M551">
        <f t="shared" si="8"/>
        <v>28811</v>
      </c>
      <c r="N551" t="s">
        <v>556</v>
      </c>
    </row>
    <row r="552" spans="1:14">
      <c r="A552">
        <v>28815</v>
      </c>
      <c r="B552" t="s">
        <v>1457</v>
      </c>
      <c r="C552" s="5">
        <v>26294189.89309692</v>
      </c>
      <c r="D552" s="5">
        <v>2377479.4158118125</v>
      </c>
      <c r="E552" s="5">
        <v>796966.48903660022</v>
      </c>
      <c r="F552" s="5">
        <v>565116.182616784</v>
      </c>
      <c r="G552" s="5">
        <v>1965644.644029157</v>
      </c>
      <c r="H552" s="5">
        <v>12458174.869610252</v>
      </c>
      <c r="I552" s="5">
        <v>1441487.5604493972</v>
      </c>
      <c r="J552" s="5">
        <v>276387.88276879711</v>
      </c>
      <c r="K552" s="5">
        <v>223908.37092172712</v>
      </c>
      <c r="L552" s="5">
        <v>1613099.9116585609</v>
      </c>
      <c r="M552">
        <f t="shared" si="8"/>
        <v>28815</v>
      </c>
      <c r="N552" t="s">
        <v>557</v>
      </c>
    </row>
    <row r="553" spans="1:14">
      <c r="A553">
        <v>10704</v>
      </c>
      <c r="B553" t="s">
        <v>1458</v>
      </c>
      <c r="C553" s="5">
        <v>149931998.54531905</v>
      </c>
      <c r="D553" s="5">
        <v>47117358.150606766</v>
      </c>
      <c r="E553" s="5">
        <v>15620144.039611232</v>
      </c>
      <c r="F553" s="5">
        <v>8437504.911666641</v>
      </c>
      <c r="G553" s="5">
        <v>14025723.399055367</v>
      </c>
      <c r="H553" s="5">
        <v>247053929.86676252</v>
      </c>
      <c r="I553" s="5">
        <v>27576357.488518532</v>
      </c>
      <c r="J553" s="5">
        <v>14511616.970682718</v>
      </c>
      <c r="K553" s="5">
        <v>4038117.5884135496</v>
      </c>
      <c r="L553" s="5">
        <v>42749953.919363663</v>
      </c>
      <c r="M553">
        <f t="shared" si="8"/>
        <v>10704</v>
      </c>
      <c r="N553" t="s">
        <v>558</v>
      </c>
    </row>
    <row r="554" spans="1:14">
      <c r="A554">
        <v>10991</v>
      </c>
      <c r="B554" t="s">
        <v>1459</v>
      </c>
      <c r="C554" s="5">
        <v>71374948.918711245</v>
      </c>
      <c r="D554" s="5">
        <v>9805207.1679802611</v>
      </c>
      <c r="E554" s="5">
        <v>2719429.7510840879</v>
      </c>
      <c r="F554" s="5">
        <v>1114074.259280018</v>
      </c>
      <c r="G554" s="5">
        <v>5492613.0715592727</v>
      </c>
      <c r="H554" s="5">
        <v>40638249.727635242</v>
      </c>
      <c r="I554" s="5">
        <v>2569047.6538997772</v>
      </c>
      <c r="J554" s="5">
        <v>1322370.2985578065</v>
      </c>
      <c r="K554" s="5">
        <v>385219.35408274177</v>
      </c>
      <c r="L554" s="5">
        <v>1792692.9572095564</v>
      </c>
      <c r="M554">
        <f t="shared" si="8"/>
        <v>10991</v>
      </c>
      <c r="N554" t="s">
        <v>559</v>
      </c>
    </row>
    <row r="555" spans="1:14">
      <c r="A555">
        <v>10992</v>
      </c>
      <c r="B555" t="s">
        <v>1460</v>
      </c>
      <c r="C555" s="5">
        <v>46941397.232464299</v>
      </c>
      <c r="D555" s="5">
        <v>6857762.2678001439</v>
      </c>
      <c r="E555" s="5">
        <v>2870589.8286516834</v>
      </c>
      <c r="F555" s="5">
        <v>804267.39598053659</v>
      </c>
      <c r="G555" s="5">
        <v>2902865.3090424351</v>
      </c>
      <c r="H555" s="5">
        <v>25177667.509324476</v>
      </c>
      <c r="I555" s="5">
        <v>2514431.9764044969</v>
      </c>
      <c r="J555" s="5">
        <v>997441.38454793871</v>
      </c>
      <c r="K555" s="5">
        <v>601892.39150210179</v>
      </c>
      <c r="L555" s="5">
        <v>1052756.7342818833</v>
      </c>
      <c r="M555">
        <f t="shared" si="8"/>
        <v>10992</v>
      </c>
      <c r="N555" t="s">
        <v>560</v>
      </c>
    </row>
    <row r="556" spans="1:14">
      <c r="A556">
        <v>10993</v>
      </c>
      <c r="B556" t="s">
        <v>1461</v>
      </c>
      <c r="C556" s="5">
        <v>79317450.826168463</v>
      </c>
      <c r="D556" s="5">
        <v>7357494.9185487526</v>
      </c>
      <c r="E556" s="5">
        <v>2598441.7976080119</v>
      </c>
      <c r="F556" s="5">
        <v>1311888.3679481021</v>
      </c>
      <c r="G556" s="5">
        <v>5190368.7846777188</v>
      </c>
      <c r="H556" s="5">
        <v>49630422.703843683</v>
      </c>
      <c r="I556" s="5">
        <v>4929921.5042218734</v>
      </c>
      <c r="J556" s="5">
        <v>1768070.863373196</v>
      </c>
      <c r="K556" s="5">
        <v>922045.65958244482</v>
      </c>
      <c r="L556" s="5">
        <v>3079152.2940277061</v>
      </c>
      <c r="M556">
        <f t="shared" si="8"/>
        <v>10993</v>
      </c>
      <c r="N556" t="s">
        <v>561</v>
      </c>
    </row>
    <row r="557" spans="1:14">
      <c r="A557">
        <v>10994</v>
      </c>
      <c r="B557" t="s">
        <v>1462</v>
      </c>
      <c r="C557" s="5">
        <v>55258144.264280595</v>
      </c>
      <c r="D557" s="5">
        <v>4103869.8688126537</v>
      </c>
      <c r="E557" s="5">
        <v>1139002.8690150604</v>
      </c>
      <c r="F557" s="5">
        <v>769037.94898519898</v>
      </c>
      <c r="G557" s="5">
        <v>2496578.7405519416</v>
      </c>
      <c r="H557" s="5">
        <v>29839645.508310936</v>
      </c>
      <c r="I557" s="5">
        <v>1444346.3353250478</v>
      </c>
      <c r="J557" s="5">
        <v>949885.71970566968</v>
      </c>
      <c r="K557" s="5">
        <v>233028.21075201337</v>
      </c>
      <c r="L557" s="5">
        <v>948923.18426088628</v>
      </c>
      <c r="M557">
        <f t="shared" si="8"/>
        <v>10994</v>
      </c>
      <c r="N557" t="s">
        <v>562</v>
      </c>
    </row>
    <row r="558" spans="1:14">
      <c r="A558">
        <v>23367</v>
      </c>
      <c r="B558" t="s">
        <v>1463</v>
      </c>
      <c r="C558" s="5">
        <v>33896523.692912959</v>
      </c>
      <c r="D558" s="5">
        <v>3610001.0160876554</v>
      </c>
      <c r="E558" s="5">
        <v>1150543.6480640315</v>
      </c>
      <c r="F558" s="5">
        <v>828774.1917256068</v>
      </c>
      <c r="G558" s="5">
        <v>4109208.5412483709</v>
      </c>
      <c r="H558" s="5">
        <v>27592236.499104183</v>
      </c>
      <c r="I558" s="5">
        <v>2383837.0136894286</v>
      </c>
      <c r="J558" s="5">
        <v>325503.2229148373</v>
      </c>
      <c r="K558" s="5">
        <v>545042.44378051418</v>
      </c>
      <c r="L558" s="5">
        <v>1125049.6504723958</v>
      </c>
      <c r="M558">
        <f t="shared" si="8"/>
        <v>23367</v>
      </c>
      <c r="N558" t="s">
        <v>563</v>
      </c>
    </row>
    <row r="559" spans="1:14">
      <c r="A559">
        <v>10671</v>
      </c>
      <c r="B559" t="s">
        <v>1464</v>
      </c>
      <c r="C559" s="5">
        <v>432523866.99995834</v>
      </c>
      <c r="D559" s="5">
        <v>252512760.1417011</v>
      </c>
      <c r="E559" s="5">
        <v>66513247.780107491</v>
      </c>
      <c r="F559" s="5">
        <v>27474563.981960885</v>
      </c>
      <c r="G559" s="5">
        <v>49535874.142907582</v>
      </c>
      <c r="H559" s="5">
        <v>1335221694.9039886</v>
      </c>
      <c r="I559" s="5">
        <v>196518321.24688423</v>
      </c>
      <c r="J559" s="5">
        <v>95799471.019844472</v>
      </c>
      <c r="K559" s="5">
        <v>29665198.947520215</v>
      </c>
      <c r="L559" s="5">
        <v>145862129.80512676</v>
      </c>
      <c r="M559">
        <f t="shared" si="8"/>
        <v>10671</v>
      </c>
      <c r="N559" t="s">
        <v>564</v>
      </c>
    </row>
    <row r="560" spans="1:14">
      <c r="A560">
        <v>11013</v>
      </c>
      <c r="B560" t="s">
        <v>1465</v>
      </c>
      <c r="C560" s="5">
        <v>52441198.787345804</v>
      </c>
      <c r="D560" s="5">
        <v>4459226.5245425301</v>
      </c>
      <c r="E560" s="5">
        <v>2706405.5100140423</v>
      </c>
      <c r="F560" s="5">
        <v>1248664.0968592633</v>
      </c>
      <c r="G560" s="5">
        <v>4058768.3004974197</v>
      </c>
      <c r="H560" s="5">
        <v>25249216.062774818</v>
      </c>
      <c r="I560" s="5">
        <v>2482686.6102788551</v>
      </c>
      <c r="J560" s="5">
        <v>1273505.6623412154</v>
      </c>
      <c r="K560" s="5">
        <v>278015.7349193687</v>
      </c>
      <c r="L560" s="5">
        <v>2176427.7104266598</v>
      </c>
      <c r="M560">
        <f t="shared" si="8"/>
        <v>11013</v>
      </c>
      <c r="N560" t="s">
        <v>565</v>
      </c>
    </row>
    <row r="561" spans="1:14">
      <c r="A561">
        <v>11014</v>
      </c>
      <c r="B561" t="s">
        <v>1466</v>
      </c>
      <c r="C561" s="5">
        <v>41518124.780138448</v>
      </c>
      <c r="D561" s="5">
        <v>4436003.5698502371</v>
      </c>
      <c r="E561" s="5">
        <v>1176642.8964569329</v>
      </c>
      <c r="F561" s="5">
        <v>867943.98987108585</v>
      </c>
      <c r="G561" s="5">
        <v>3044270.8414414953</v>
      </c>
      <c r="H561" s="5">
        <v>29643202.006868072</v>
      </c>
      <c r="I561" s="5">
        <v>2958838.0669997358</v>
      </c>
      <c r="J561" s="5">
        <v>565237.54430824472</v>
      </c>
      <c r="K561" s="5">
        <v>710312.59539257898</v>
      </c>
      <c r="L561" s="5">
        <v>2032030.5886731679</v>
      </c>
      <c r="M561">
        <f t="shared" si="8"/>
        <v>11014</v>
      </c>
      <c r="N561" t="s">
        <v>566</v>
      </c>
    </row>
    <row r="562" spans="1:14">
      <c r="A562">
        <v>11015</v>
      </c>
      <c r="B562" t="s">
        <v>1467</v>
      </c>
      <c r="C562" s="5">
        <v>119302926.04497382</v>
      </c>
      <c r="D562" s="5">
        <v>36071989.249649622</v>
      </c>
      <c r="E562" s="5">
        <v>8962765.977453107</v>
      </c>
      <c r="F562" s="5">
        <v>5272300.7958543962</v>
      </c>
      <c r="G562" s="5">
        <v>14853150.016687153</v>
      </c>
      <c r="H562" s="5">
        <v>145354693.9437944</v>
      </c>
      <c r="I562" s="5">
        <v>15509717.474756885</v>
      </c>
      <c r="J562" s="5">
        <v>7666347.3480688101</v>
      </c>
      <c r="K562" s="5">
        <v>1825671.5160675677</v>
      </c>
      <c r="L562" s="5">
        <v>12060997.032694198</v>
      </c>
      <c r="M562">
        <f t="shared" si="8"/>
        <v>11015</v>
      </c>
      <c r="N562" t="s">
        <v>567</v>
      </c>
    </row>
    <row r="563" spans="1:14">
      <c r="A563">
        <v>11016</v>
      </c>
      <c r="B563" t="s">
        <v>1468</v>
      </c>
      <c r="C563" s="5">
        <v>16099497.375466531</v>
      </c>
      <c r="D563" s="5">
        <v>4256812.8954329668</v>
      </c>
      <c r="E563" s="5">
        <v>2173354.3593941466</v>
      </c>
      <c r="F563" s="5">
        <v>1401126.7238786549</v>
      </c>
      <c r="G563" s="5">
        <v>1290261.3439964356</v>
      </c>
      <c r="H563" s="5">
        <v>1126147.3079977338</v>
      </c>
      <c r="I563" s="5">
        <v>597809.3491707769</v>
      </c>
      <c r="J563" s="5">
        <v>77251.789608861902</v>
      </c>
      <c r="K563" s="5">
        <v>22265.109816703691</v>
      </c>
      <c r="L563" s="5">
        <v>32792.365237192847</v>
      </c>
      <c r="M563">
        <f t="shared" si="8"/>
        <v>11016</v>
      </c>
      <c r="N563" t="s">
        <v>568</v>
      </c>
    </row>
    <row r="564" spans="1:14">
      <c r="A564">
        <v>11017</v>
      </c>
      <c r="B564" t="s">
        <v>1469</v>
      </c>
      <c r="C564" s="5">
        <v>41965186.032675974</v>
      </c>
      <c r="D564" s="5">
        <v>4045777.5807086932</v>
      </c>
      <c r="E564" s="5">
        <v>1056621.456057711</v>
      </c>
      <c r="F564" s="5">
        <v>655430.76899665291</v>
      </c>
      <c r="G564" s="5">
        <v>3002738.6579447174</v>
      </c>
      <c r="H564" s="5">
        <v>21705585.970496904</v>
      </c>
      <c r="I564" s="5">
        <v>1422186.3635680901</v>
      </c>
      <c r="J564" s="5">
        <v>583631.05795142683</v>
      </c>
      <c r="K564" s="5">
        <v>140312.14914755145</v>
      </c>
      <c r="L564" s="5">
        <v>570653.21245227312</v>
      </c>
      <c r="M564">
        <f t="shared" si="8"/>
        <v>11017</v>
      </c>
      <c r="N564" t="s">
        <v>569</v>
      </c>
    </row>
    <row r="565" spans="1:14">
      <c r="A565">
        <v>11018</v>
      </c>
      <c r="B565" t="s">
        <v>1470</v>
      </c>
      <c r="C565" s="5">
        <v>95830828.88542448</v>
      </c>
      <c r="D565" s="5">
        <v>19969410.558924686</v>
      </c>
      <c r="E565" s="5">
        <v>4698558.6142638642</v>
      </c>
      <c r="F565" s="5">
        <v>2245414.1653977199</v>
      </c>
      <c r="G565" s="5">
        <v>6766626.649673786</v>
      </c>
      <c r="H565" s="5">
        <v>59996451.486868545</v>
      </c>
      <c r="I565" s="5">
        <v>4351968.5963477399</v>
      </c>
      <c r="J565" s="5">
        <v>2576773.0686488119</v>
      </c>
      <c r="K565" s="5">
        <v>867942.53003139608</v>
      </c>
      <c r="L565" s="5">
        <v>5035866.1044189921</v>
      </c>
      <c r="M565">
        <f t="shared" si="8"/>
        <v>11018</v>
      </c>
      <c r="N565" t="s">
        <v>570</v>
      </c>
    </row>
    <row r="566" spans="1:14">
      <c r="A566">
        <v>11019</v>
      </c>
      <c r="B566" t="s">
        <v>1471</v>
      </c>
      <c r="C566" s="5">
        <v>38977607.765242927</v>
      </c>
      <c r="D566" s="5">
        <v>3679768.8172528949</v>
      </c>
      <c r="E566" s="5">
        <v>1057722.7709728782</v>
      </c>
      <c r="F566" s="5">
        <v>717375.49971712567</v>
      </c>
      <c r="G566" s="5">
        <v>1837131.7903114615</v>
      </c>
      <c r="H566" s="5">
        <v>12373232.48012187</v>
      </c>
      <c r="I566" s="5">
        <v>937536.9686843222</v>
      </c>
      <c r="J566" s="5">
        <v>255312.40903690498</v>
      </c>
      <c r="K566" s="5">
        <v>196135.04671253619</v>
      </c>
      <c r="L566" s="5">
        <v>980600.79194707703</v>
      </c>
      <c r="M566">
        <f t="shared" si="8"/>
        <v>11019</v>
      </c>
      <c r="N566" t="s">
        <v>571</v>
      </c>
    </row>
    <row r="567" spans="1:14">
      <c r="A567">
        <v>11020</v>
      </c>
      <c r="B567" t="s">
        <v>1472</v>
      </c>
      <c r="C567" s="5">
        <v>36462825.792821199</v>
      </c>
      <c r="D567" s="5">
        <v>2640128.6768505387</v>
      </c>
      <c r="E567" s="5">
        <v>987531.58793666691</v>
      </c>
      <c r="F567" s="5">
        <v>472434.91600862134</v>
      </c>
      <c r="G567" s="5">
        <v>2328021.5137278223</v>
      </c>
      <c r="H567" s="5">
        <v>12719122.276903115</v>
      </c>
      <c r="I567" s="5">
        <v>1037597.1751693578</v>
      </c>
      <c r="J567" s="5">
        <v>406145.58934329357</v>
      </c>
      <c r="K567" s="5">
        <v>197130.62669426773</v>
      </c>
      <c r="L567" s="5">
        <v>466878.42454511742</v>
      </c>
      <c r="M567">
        <f t="shared" si="8"/>
        <v>11020</v>
      </c>
      <c r="N567" t="s">
        <v>572</v>
      </c>
    </row>
    <row r="568" spans="1:14">
      <c r="A568">
        <v>11021</v>
      </c>
      <c r="B568" t="s">
        <v>1473</v>
      </c>
      <c r="C568" s="5">
        <v>29809843.499823652</v>
      </c>
      <c r="D568" s="5">
        <v>6182890.0497398274</v>
      </c>
      <c r="E568" s="5">
        <v>989721.41622651496</v>
      </c>
      <c r="F568" s="5">
        <v>976270.36725604907</v>
      </c>
      <c r="G568" s="5">
        <v>2191376.6535063209</v>
      </c>
      <c r="H568" s="5">
        <v>18369980.113706097</v>
      </c>
      <c r="I568" s="5">
        <v>2693637.9921459248</v>
      </c>
      <c r="J568" s="5">
        <v>575370.694505658</v>
      </c>
      <c r="K568" s="5">
        <v>362795.28331400373</v>
      </c>
      <c r="L568" s="5">
        <v>980226.83977595717</v>
      </c>
      <c r="M568">
        <f t="shared" si="8"/>
        <v>11021</v>
      </c>
      <c r="N568" t="s">
        <v>573</v>
      </c>
    </row>
    <row r="569" spans="1:14">
      <c r="A569">
        <v>11022</v>
      </c>
      <c r="B569" t="s">
        <v>1474</v>
      </c>
      <c r="C569" s="5">
        <v>42305512.957017355</v>
      </c>
      <c r="D569" s="5">
        <v>4394342.4974971721</v>
      </c>
      <c r="E569" s="5">
        <v>1080134.5308044129</v>
      </c>
      <c r="F569" s="5">
        <v>865037.79571594275</v>
      </c>
      <c r="G569" s="5">
        <v>2877608.7875819118</v>
      </c>
      <c r="H569" s="5">
        <v>35757682.852991126</v>
      </c>
      <c r="I569" s="5">
        <v>3172420.4492465137</v>
      </c>
      <c r="J569" s="5">
        <v>988476.84367291396</v>
      </c>
      <c r="K569" s="5">
        <v>533698.62494164938</v>
      </c>
      <c r="L569" s="5">
        <v>1672884.1805309998</v>
      </c>
      <c r="M569">
        <f t="shared" si="8"/>
        <v>11022</v>
      </c>
      <c r="N569" t="s">
        <v>574</v>
      </c>
    </row>
    <row r="570" spans="1:14">
      <c r="A570">
        <v>11023</v>
      </c>
      <c r="B570" t="s">
        <v>1475</v>
      </c>
      <c r="C570" s="5">
        <v>87013179.912773952</v>
      </c>
      <c r="D570" s="5">
        <v>16608628.814379923</v>
      </c>
      <c r="E570" s="5">
        <v>3744425.656453629</v>
      </c>
      <c r="F570" s="5">
        <v>4056069.5289193629</v>
      </c>
      <c r="G570" s="5">
        <v>9557380.7409786358</v>
      </c>
      <c r="H570" s="5">
        <v>63773802.255480319</v>
      </c>
      <c r="I570" s="5">
        <v>3319113.7568855355</v>
      </c>
      <c r="J570" s="5">
        <v>1962899.8361802103</v>
      </c>
      <c r="K570" s="5">
        <v>775215.17480889265</v>
      </c>
      <c r="L570" s="5">
        <v>7371695.7231395515</v>
      </c>
      <c r="M570">
        <f t="shared" si="8"/>
        <v>11023</v>
      </c>
      <c r="N570" t="s">
        <v>575</v>
      </c>
    </row>
    <row r="571" spans="1:14">
      <c r="A571">
        <v>11024</v>
      </c>
      <c r="B571" t="s">
        <v>1476</v>
      </c>
      <c r="C571" s="5">
        <v>53197375.132097043</v>
      </c>
      <c r="D571" s="5">
        <v>4553329.5142058562</v>
      </c>
      <c r="E571" s="5">
        <v>1847482.9117403994</v>
      </c>
      <c r="F571" s="5">
        <v>859506.87335842079</v>
      </c>
      <c r="G571" s="5">
        <v>4317493.5959100733</v>
      </c>
      <c r="H571" s="5">
        <v>36321444.724591047</v>
      </c>
      <c r="I571" s="5">
        <v>2747314.2771392306</v>
      </c>
      <c r="J571" s="5">
        <v>1296980.6686687968</v>
      </c>
      <c r="K571" s="5">
        <v>458889.22032309097</v>
      </c>
      <c r="L571" s="5">
        <v>3432350.6419660584</v>
      </c>
      <c r="M571">
        <f t="shared" si="8"/>
        <v>11024</v>
      </c>
      <c r="N571" t="s">
        <v>576</v>
      </c>
    </row>
    <row r="572" spans="1:14">
      <c r="A572">
        <v>11025</v>
      </c>
      <c r="B572" t="s">
        <v>1477</v>
      </c>
      <c r="C572" s="5">
        <v>72139322.116490602</v>
      </c>
      <c r="D572" s="5">
        <v>11614736.51139725</v>
      </c>
      <c r="E572" s="5">
        <v>4969475.9907910032</v>
      </c>
      <c r="F572" s="5">
        <v>2496397.0675344262</v>
      </c>
      <c r="G572" s="5">
        <v>6614277.4615441933</v>
      </c>
      <c r="H572" s="5">
        <v>50067413.358408824</v>
      </c>
      <c r="I572" s="5">
        <v>4011872.4499607719</v>
      </c>
      <c r="J572" s="5">
        <v>1970553.9239178482</v>
      </c>
      <c r="K572" s="5">
        <v>541453.09969667217</v>
      </c>
      <c r="L572" s="5">
        <v>4209766.0402583955</v>
      </c>
      <c r="M572">
        <f t="shared" si="8"/>
        <v>11025</v>
      </c>
      <c r="N572" t="s">
        <v>577</v>
      </c>
    </row>
    <row r="573" spans="1:14">
      <c r="A573">
        <v>11026</v>
      </c>
      <c r="B573" t="s">
        <v>1478</v>
      </c>
      <c r="C573" s="5">
        <v>33589830.528530501</v>
      </c>
      <c r="D573" s="5">
        <v>2922148.4600551566</v>
      </c>
      <c r="E573" s="5">
        <v>599247.67229883512</v>
      </c>
      <c r="F573" s="5">
        <v>623692.18032173975</v>
      </c>
      <c r="G573" s="5">
        <v>1587321.6731709053</v>
      </c>
      <c r="H573" s="5">
        <v>11088220.055495767</v>
      </c>
      <c r="I573" s="5">
        <v>1669748.410478214</v>
      </c>
      <c r="J573" s="5">
        <v>251194.29368715343</v>
      </c>
      <c r="K573" s="5">
        <v>191243.92599242885</v>
      </c>
      <c r="L573" s="5">
        <v>856981.54996929411</v>
      </c>
      <c r="M573">
        <f t="shared" si="8"/>
        <v>11026</v>
      </c>
      <c r="N573" t="s">
        <v>578</v>
      </c>
    </row>
    <row r="574" spans="1:14">
      <c r="A574">
        <v>11027</v>
      </c>
      <c r="B574" t="s">
        <v>1479</v>
      </c>
      <c r="C574" s="5">
        <v>28913573.118522655</v>
      </c>
      <c r="D574" s="5">
        <v>3074928.560861297</v>
      </c>
      <c r="E574" s="5">
        <v>1000873.926554534</v>
      </c>
      <c r="F574" s="5">
        <v>350493.47457358852</v>
      </c>
      <c r="G574" s="5">
        <v>2754422.4166794685</v>
      </c>
      <c r="H574" s="5">
        <v>14995975.104083261</v>
      </c>
      <c r="I574" s="5">
        <v>1459625.433167719</v>
      </c>
      <c r="J574" s="5">
        <v>354380.39192924835</v>
      </c>
      <c r="K574" s="5">
        <v>98431.806515362085</v>
      </c>
      <c r="L574" s="5">
        <v>619671.61711287138</v>
      </c>
      <c r="M574">
        <f t="shared" si="8"/>
        <v>11027</v>
      </c>
      <c r="N574" t="s">
        <v>579</v>
      </c>
    </row>
    <row r="575" spans="1:14">
      <c r="A575">
        <v>11028</v>
      </c>
      <c r="B575" t="s">
        <v>1480</v>
      </c>
      <c r="C575" s="5">
        <v>29206535.148683593</v>
      </c>
      <c r="D575" s="5">
        <v>1891898.1279466839</v>
      </c>
      <c r="E575" s="5">
        <v>517707.79042187583</v>
      </c>
      <c r="F575" s="5">
        <v>307915.30127526441</v>
      </c>
      <c r="G575" s="5">
        <v>1953188.4685982657</v>
      </c>
      <c r="H575" s="5">
        <v>14811684.730723621</v>
      </c>
      <c r="I575" s="5">
        <v>1103396.8463812505</v>
      </c>
      <c r="J575" s="5">
        <v>296666.62860235781</v>
      </c>
      <c r="K575" s="5">
        <v>137448.34564834743</v>
      </c>
      <c r="L575" s="5">
        <v>810696.86171874683</v>
      </c>
      <c r="M575">
        <f t="shared" si="8"/>
        <v>11028</v>
      </c>
      <c r="N575" t="s">
        <v>580</v>
      </c>
    </row>
    <row r="576" spans="1:14">
      <c r="A576">
        <v>11029</v>
      </c>
      <c r="B576" t="s">
        <v>1481</v>
      </c>
      <c r="C576" s="5">
        <v>24909531.468352027</v>
      </c>
      <c r="D576" s="5">
        <v>2276526.4441801151</v>
      </c>
      <c r="E576" s="5">
        <v>742991.58029787091</v>
      </c>
      <c r="F576" s="5">
        <v>412324.11845611624</v>
      </c>
      <c r="G576" s="5">
        <v>2196340.8332562209</v>
      </c>
      <c r="H576" s="5">
        <v>22502275.675671335</v>
      </c>
      <c r="I576" s="5">
        <v>1846813.1127780438</v>
      </c>
      <c r="J576" s="5">
        <v>478487.8792543122</v>
      </c>
      <c r="K576" s="5">
        <v>222367.01985632753</v>
      </c>
      <c r="L576" s="5">
        <v>262732.9978976259</v>
      </c>
      <c r="M576">
        <f t="shared" si="8"/>
        <v>11029</v>
      </c>
      <c r="N576" t="s">
        <v>581</v>
      </c>
    </row>
    <row r="577" spans="1:14">
      <c r="A577">
        <v>11446</v>
      </c>
      <c r="B577" t="s">
        <v>1482</v>
      </c>
      <c r="C577" s="5">
        <v>101282695.77816474</v>
      </c>
      <c r="D577" s="5">
        <v>20680685.724882632</v>
      </c>
      <c r="E577" s="5">
        <v>3708097.1599925351</v>
      </c>
      <c r="F577" s="5">
        <v>2277162.3323779204</v>
      </c>
      <c r="G577" s="5">
        <v>10868920.665028173</v>
      </c>
      <c r="H577" s="5">
        <v>89150634.10264796</v>
      </c>
      <c r="I577" s="5">
        <v>6340421.7169269565</v>
      </c>
      <c r="J577" s="5">
        <v>2780573.4595659347</v>
      </c>
      <c r="K577" s="5">
        <v>1256266.9328074306</v>
      </c>
      <c r="L577" s="5">
        <v>7417817.3076056959</v>
      </c>
      <c r="M577">
        <f t="shared" si="8"/>
        <v>11446</v>
      </c>
      <c r="N577" t="s">
        <v>582</v>
      </c>
    </row>
    <row r="578" spans="1:14">
      <c r="A578">
        <v>25058</v>
      </c>
      <c r="B578" t="s">
        <v>1483</v>
      </c>
      <c r="C578" s="5">
        <v>21570377.463543773</v>
      </c>
      <c r="D578" s="5">
        <v>1500726.7757088486</v>
      </c>
      <c r="E578" s="5">
        <v>480401.2318050217</v>
      </c>
      <c r="F578" s="5">
        <v>347797.64874778013</v>
      </c>
      <c r="G578" s="5">
        <v>932841.88439610112</v>
      </c>
      <c r="H578" s="5">
        <v>9335248.1482283473</v>
      </c>
      <c r="I578" s="5">
        <v>539225.4486424342</v>
      </c>
      <c r="J578" s="5">
        <v>148589.47108681806</v>
      </c>
      <c r="K578" s="5">
        <v>153459.1788351268</v>
      </c>
      <c r="L578" s="5">
        <v>339044.29900574655</v>
      </c>
      <c r="M578">
        <f t="shared" si="8"/>
        <v>25058</v>
      </c>
      <c r="N578" t="s">
        <v>583</v>
      </c>
    </row>
    <row r="579" spans="1:14">
      <c r="A579">
        <v>25059</v>
      </c>
      <c r="B579" t="s">
        <v>1484</v>
      </c>
      <c r="C579" s="5">
        <v>21229857.630973771</v>
      </c>
      <c r="D579" s="5">
        <v>1694923.3144748227</v>
      </c>
      <c r="E579" s="5">
        <v>1164294.290840257</v>
      </c>
      <c r="F579" s="5">
        <v>253479.11777426975</v>
      </c>
      <c r="G579" s="5">
        <v>1807727.4194982939</v>
      </c>
      <c r="H579" s="5">
        <v>10734097.193400484</v>
      </c>
      <c r="I579" s="5">
        <v>381626.13647393038</v>
      </c>
      <c r="J579" s="5">
        <v>281505.9262150008</v>
      </c>
      <c r="K579" s="5">
        <v>47619.536137362484</v>
      </c>
      <c r="L579" s="5">
        <v>366318.21421181364</v>
      </c>
      <c r="M579">
        <f t="shared" si="8"/>
        <v>25059</v>
      </c>
      <c r="N579" t="s">
        <v>584</v>
      </c>
    </row>
    <row r="580" spans="1:14">
      <c r="A580">
        <v>4007</v>
      </c>
      <c r="B580" t="s">
        <v>1485</v>
      </c>
      <c r="C580" s="5">
        <v>18527868.203857809</v>
      </c>
      <c r="D580" s="5">
        <v>1248453.4731709231</v>
      </c>
      <c r="E580" s="5">
        <v>964257.1429607895</v>
      </c>
      <c r="F580" s="5">
        <v>132177.85474981921</v>
      </c>
      <c r="G580" s="5">
        <v>1126096.257895655</v>
      </c>
      <c r="H580" s="5">
        <v>6701852.3820799384</v>
      </c>
      <c r="I580" s="5">
        <v>210219.79546417558</v>
      </c>
      <c r="J580" s="5">
        <v>149008.32551177309</v>
      </c>
      <c r="K580" s="5">
        <v>16729.9722811754</v>
      </c>
      <c r="L580" s="5">
        <v>129329.1820279364</v>
      </c>
      <c r="M580">
        <f t="shared" ref="M580:M643" si="9">INT(N580)</f>
        <v>4007</v>
      </c>
      <c r="N580" t="s">
        <v>585</v>
      </c>
    </row>
    <row r="581" spans="1:14">
      <c r="A581">
        <v>10702</v>
      </c>
      <c r="B581" t="s">
        <v>1486</v>
      </c>
      <c r="C581" s="5">
        <v>251281313.53047913</v>
      </c>
      <c r="D581" s="5">
        <v>75574926.297497198</v>
      </c>
      <c r="E581" s="5">
        <v>29462658.080023561</v>
      </c>
      <c r="F581" s="5">
        <v>12061865.852535654</v>
      </c>
      <c r="G581" s="5">
        <v>14627756.798486462</v>
      </c>
      <c r="H581" s="5">
        <v>592443103.65780795</v>
      </c>
      <c r="I581" s="5">
        <v>74619876.503342167</v>
      </c>
      <c r="J581" s="5">
        <v>38543858.585884474</v>
      </c>
      <c r="K581" s="5">
        <v>12529294.677562622</v>
      </c>
      <c r="L581" s="5">
        <v>56646697.896380305</v>
      </c>
      <c r="M581">
        <f t="shared" si="9"/>
        <v>10702</v>
      </c>
      <c r="N581" t="s">
        <v>586</v>
      </c>
    </row>
    <row r="582" spans="1:14">
      <c r="A582">
        <v>10970</v>
      </c>
      <c r="B582" t="s">
        <v>1487</v>
      </c>
      <c r="C582" s="5">
        <v>45998958.102812849</v>
      </c>
      <c r="D582" s="5">
        <v>6778252.7343051424</v>
      </c>
      <c r="E582" s="5">
        <v>897314.98834237328</v>
      </c>
      <c r="F582" s="5">
        <v>1573809.9070736133</v>
      </c>
      <c r="G582" s="5">
        <v>4069129.8928190148</v>
      </c>
      <c r="H582" s="5">
        <v>20067716.51749019</v>
      </c>
      <c r="I582" s="5">
        <v>2829242.5735767847</v>
      </c>
      <c r="J582" s="5">
        <v>782665.2307226737</v>
      </c>
      <c r="K582" s="5">
        <v>441966.06193736033</v>
      </c>
      <c r="L582" s="5">
        <v>350053.41091998789</v>
      </c>
      <c r="M582">
        <f t="shared" si="9"/>
        <v>10970</v>
      </c>
      <c r="N582" t="s">
        <v>587</v>
      </c>
    </row>
    <row r="583" spans="1:14">
      <c r="A583">
        <v>10971</v>
      </c>
      <c r="B583" t="s">
        <v>1488</v>
      </c>
      <c r="C583" s="5">
        <v>49375559.365097038</v>
      </c>
      <c r="D583" s="5">
        <v>7316665.8253957648</v>
      </c>
      <c r="E583" s="5">
        <v>2586025.212712388</v>
      </c>
      <c r="F583" s="5">
        <v>1019598.3214418347</v>
      </c>
      <c r="G583" s="5">
        <v>2324591.2980499156</v>
      </c>
      <c r="H583" s="5">
        <v>18480441.647162709</v>
      </c>
      <c r="I583" s="5">
        <v>2558408.7069725315</v>
      </c>
      <c r="J583" s="5">
        <v>1189061.2029088212</v>
      </c>
      <c r="K583" s="5">
        <v>469264.85345764767</v>
      </c>
      <c r="L583" s="5">
        <v>884007.26680136542</v>
      </c>
      <c r="M583">
        <f t="shared" si="9"/>
        <v>10971</v>
      </c>
      <c r="N583" t="s">
        <v>588</v>
      </c>
    </row>
    <row r="584" spans="1:14">
      <c r="A584">
        <v>10972</v>
      </c>
      <c r="B584" t="s">
        <v>1489</v>
      </c>
      <c r="C584" s="5">
        <v>99037644.225480556</v>
      </c>
      <c r="D584" s="5">
        <v>7261972.2610757565</v>
      </c>
      <c r="E584" s="5">
        <v>2497057.1271595913</v>
      </c>
      <c r="F584" s="5">
        <v>1465992.8354601229</v>
      </c>
      <c r="G584" s="5">
        <v>2118265.3115668851</v>
      </c>
      <c r="H584" s="5">
        <v>31103920.922146149</v>
      </c>
      <c r="I584" s="5">
        <v>2238050.8086481122</v>
      </c>
      <c r="J584" s="5">
        <v>884165.33482085261</v>
      </c>
      <c r="K584" s="5">
        <v>492307.89657228795</v>
      </c>
      <c r="L584" s="5">
        <v>1320223.1870696882</v>
      </c>
      <c r="M584">
        <f t="shared" si="9"/>
        <v>10972</v>
      </c>
      <c r="N584" t="s">
        <v>589</v>
      </c>
    </row>
    <row r="585" spans="1:14">
      <c r="A585">
        <v>10973</v>
      </c>
      <c r="B585" t="s">
        <v>1490</v>
      </c>
      <c r="C585" s="5">
        <v>107979187.67948127</v>
      </c>
      <c r="D585" s="5">
        <v>10611820.69216907</v>
      </c>
      <c r="E585" s="5">
        <v>2894480.7750341762</v>
      </c>
      <c r="F585" s="5">
        <v>2723005.0275891107</v>
      </c>
      <c r="G585" s="5">
        <v>5068103.9834171087</v>
      </c>
      <c r="H585" s="5">
        <v>44813402.265067168</v>
      </c>
      <c r="I585" s="5">
        <v>1613244.5953710107</v>
      </c>
      <c r="J585" s="5">
        <v>2821773.17729114</v>
      </c>
      <c r="K585" s="5">
        <v>410427.12540690333</v>
      </c>
      <c r="L585" s="5">
        <v>2754838.9691731022</v>
      </c>
      <c r="M585">
        <f t="shared" si="9"/>
        <v>10973</v>
      </c>
      <c r="N585" t="s">
        <v>590</v>
      </c>
    </row>
    <row r="586" spans="1:14">
      <c r="A586">
        <v>10974</v>
      </c>
      <c r="B586" t="s">
        <v>1491</v>
      </c>
      <c r="C586" s="5">
        <v>77116186.025226027</v>
      </c>
      <c r="D586" s="5">
        <v>13712703.605759606</v>
      </c>
      <c r="E586" s="5">
        <v>3521321.3618730321</v>
      </c>
      <c r="F586" s="5">
        <v>2412905.2170217787</v>
      </c>
      <c r="G586" s="5">
        <v>2709948.4709651475</v>
      </c>
      <c r="H586" s="5">
        <v>48313631.952220902</v>
      </c>
      <c r="I586" s="5">
        <v>4940324.990246729</v>
      </c>
      <c r="J586" s="5">
        <v>318204.27437774924</v>
      </c>
      <c r="K586" s="5">
        <v>846951.75637706416</v>
      </c>
      <c r="L586" s="5">
        <v>2707554.1059319484</v>
      </c>
      <c r="M586">
        <f t="shared" si="9"/>
        <v>10974</v>
      </c>
      <c r="N586" t="s">
        <v>591</v>
      </c>
    </row>
    <row r="587" spans="1:14">
      <c r="A587">
        <v>10975</v>
      </c>
      <c r="B587" t="s">
        <v>1492</v>
      </c>
      <c r="C587" s="5">
        <v>62158949.94106961</v>
      </c>
      <c r="D587" s="5">
        <v>7974139.1827948196</v>
      </c>
      <c r="E587" s="5">
        <v>4761131.6497962773</v>
      </c>
      <c r="F587" s="5">
        <v>1139565.178361794</v>
      </c>
      <c r="G587" s="5">
        <v>6196148.6699624164</v>
      </c>
      <c r="H587" s="5">
        <v>30379759.586554095</v>
      </c>
      <c r="I587" s="5">
        <v>2839321.4498259546</v>
      </c>
      <c r="J587" s="5">
        <v>1378832.3443302619</v>
      </c>
      <c r="K587" s="5">
        <v>480801.13245710311</v>
      </c>
      <c r="L587" s="5">
        <v>4387550.9448476546</v>
      </c>
      <c r="M587">
        <f t="shared" si="9"/>
        <v>10975</v>
      </c>
      <c r="N587" t="s">
        <v>592</v>
      </c>
    </row>
    <row r="588" spans="1:14">
      <c r="A588">
        <v>10976</v>
      </c>
      <c r="B588" t="s">
        <v>1493</v>
      </c>
      <c r="C588" s="5">
        <v>38880641.088661149</v>
      </c>
      <c r="D588" s="5">
        <v>4187117.7917595967</v>
      </c>
      <c r="E588" s="5">
        <v>1747288.3259690912</v>
      </c>
      <c r="F588" s="5">
        <v>854694.81382066803</v>
      </c>
      <c r="G588" s="5">
        <v>2013170.1208422172</v>
      </c>
      <c r="H588" s="5">
        <v>29637884.785656679</v>
      </c>
      <c r="I588" s="5">
        <v>2354133.820132934</v>
      </c>
      <c r="J588" s="5">
        <v>597147.69861545321</v>
      </c>
      <c r="K588" s="5">
        <v>285327.82328843244</v>
      </c>
      <c r="L588" s="5">
        <v>1197175.1712537729</v>
      </c>
      <c r="M588">
        <f t="shared" si="9"/>
        <v>10976</v>
      </c>
      <c r="N588" t="s">
        <v>593</v>
      </c>
    </row>
    <row r="589" spans="1:14">
      <c r="A589">
        <v>10977</v>
      </c>
      <c r="B589" t="s">
        <v>1494</v>
      </c>
      <c r="C589" s="5">
        <v>49806952.091255642</v>
      </c>
      <c r="D589" s="5">
        <v>5194773.5406682007</v>
      </c>
      <c r="E589" s="5">
        <v>1338998.3509550602</v>
      </c>
      <c r="F589" s="5">
        <v>617158.50605692901</v>
      </c>
      <c r="G589" s="5">
        <v>4722006.5287980605</v>
      </c>
      <c r="H589" s="5">
        <v>22870713.985054761</v>
      </c>
      <c r="I589" s="5">
        <v>667680.2542741237</v>
      </c>
      <c r="J589" s="5">
        <v>523793.74897202424</v>
      </c>
      <c r="K589" s="5">
        <v>50443.433554270166</v>
      </c>
      <c r="L589" s="5">
        <v>1286994.5804109212</v>
      </c>
      <c r="M589">
        <f t="shared" si="9"/>
        <v>10977</v>
      </c>
      <c r="N589" t="s">
        <v>594</v>
      </c>
    </row>
    <row r="590" spans="1:14">
      <c r="A590">
        <v>10978</v>
      </c>
      <c r="B590" t="s">
        <v>1495</v>
      </c>
      <c r="C590" s="5">
        <v>102512123.96284302</v>
      </c>
      <c r="D590" s="5">
        <v>19559673.543577723</v>
      </c>
      <c r="E590" s="5">
        <v>9317815.9024093114</v>
      </c>
      <c r="F590" s="5">
        <v>3997629.5110004167</v>
      </c>
      <c r="G590" s="5">
        <v>9281687.5322961155</v>
      </c>
      <c r="H590" s="5">
        <v>162569586.5584119</v>
      </c>
      <c r="I590" s="5">
        <v>19000882.14133507</v>
      </c>
      <c r="J590" s="5">
        <v>5952753.9498142321</v>
      </c>
      <c r="K590" s="5">
        <v>3398174.0838335315</v>
      </c>
      <c r="L590" s="5">
        <v>13579053.804478649</v>
      </c>
      <c r="M590">
        <f t="shared" si="9"/>
        <v>10978</v>
      </c>
      <c r="N590" t="s">
        <v>595</v>
      </c>
    </row>
    <row r="591" spans="1:14">
      <c r="A591">
        <v>10979</v>
      </c>
      <c r="B591" t="s">
        <v>1496</v>
      </c>
      <c r="C591" s="5">
        <v>51151517.632733785</v>
      </c>
      <c r="D591" s="5">
        <v>4025765.667189768</v>
      </c>
      <c r="E591" s="5">
        <v>1324656.8701843878</v>
      </c>
      <c r="F591" s="5">
        <v>718892.6571136259</v>
      </c>
      <c r="G591" s="5">
        <v>1786681.5405914022</v>
      </c>
      <c r="H591" s="5">
        <v>19465200.931933794</v>
      </c>
      <c r="I591" s="5">
        <v>1819440.6966639957</v>
      </c>
      <c r="J591" s="5">
        <v>450810.47937771812</v>
      </c>
      <c r="K591" s="5">
        <v>391074.64652493922</v>
      </c>
      <c r="L591" s="5">
        <v>1302953.1276865993</v>
      </c>
      <c r="M591">
        <f t="shared" si="9"/>
        <v>10979</v>
      </c>
      <c r="N591" t="s">
        <v>596</v>
      </c>
    </row>
    <row r="592" spans="1:14">
      <c r="A592">
        <v>10980</v>
      </c>
      <c r="B592" t="s">
        <v>1497</v>
      </c>
      <c r="C592" s="5">
        <v>82286644.507102415</v>
      </c>
      <c r="D592" s="5">
        <v>8957517.2070762739</v>
      </c>
      <c r="E592" s="5">
        <v>2386601.1172958021</v>
      </c>
      <c r="F592" s="5">
        <v>2141601.84548489</v>
      </c>
      <c r="G592" s="5">
        <v>4632893.5400895821</v>
      </c>
      <c r="H592" s="5">
        <v>44314027.327871524</v>
      </c>
      <c r="I592" s="5">
        <v>5424100.1007922962</v>
      </c>
      <c r="J592" s="5">
        <v>1327037.8215247141</v>
      </c>
      <c r="K592" s="5">
        <v>1333637.0051318097</v>
      </c>
      <c r="L592" s="5">
        <v>5638336.1576306773</v>
      </c>
      <c r="M592">
        <f t="shared" si="9"/>
        <v>10980</v>
      </c>
      <c r="N592" t="s">
        <v>597</v>
      </c>
    </row>
    <row r="593" spans="1:14">
      <c r="A593">
        <v>10981</v>
      </c>
      <c r="B593" t="s">
        <v>1498</v>
      </c>
      <c r="C593" s="5">
        <v>47990955.721229024</v>
      </c>
      <c r="D593" s="5">
        <v>4419984.7537674503</v>
      </c>
      <c r="E593" s="5">
        <v>2044703.5534206161</v>
      </c>
      <c r="F593" s="5">
        <v>853017.95624627569</v>
      </c>
      <c r="G593" s="5">
        <v>1890542.7682027842</v>
      </c>
      <c r="H593" s="5">
        <v>27845972.03816643</v>
      </c>
      <c r="I593" s="5">
        <v>2014437.2575005069</v>
      </c>
      <c r="J593" s="5">
        <v>802918.35052684788</v>
      </c>
      <c r="K593" s="5">
        <v>390113.54481310549</v>
      </c>
      <c r="L593" s="5">
        <v>2095728.8661269608</v>
      </c>
      <c r="M593">
        <f t="shared" si="9"/>
        <v>10981</v>
      </c>
      <c r="N593" t="s">
        <v>598</v>
      </c>
    </row>
    <row r="594" spans="1:14">
      <c r="A594">
        <v>10982</v>
      </c>
      <c r="B594" t="s">
        <v>1499</v>
      </c>
      <c r="C594" s="5">
        <v>41732879.122861952</v>
      </c>
      <c r="D594" s="5">
        <v>3721862.6338448557</v>
      </c>
      <c r="E594" s="5">
        <v>891667.39136931836</v>
      </c>
      <c r="F594" s="5">
        <v>407002.26996680209</v>
      </c>
      <c r="G594" s="5">
        <v>1533835.4354110092</v>
      </c>
      <c r="H594" s="5">
        <v>10783882.949125011</v>
      </c>
      <c r="I594" s="5">
        <v>496422.78469445423</v>
      </c>
      <c r="J594" s="5">
        <v>189512.36423976949</v>
      </c>
      <c r="K594" s="5">
        <v>130666.22668854524</v>
      </c>
      <c r="L594" s="5">
        <v>437646.66179828462</v>
      </c>
      <c r="M594">
        <f t="shared" si="9"/>
        <v>10982</v>
      </c>
      <c r="N594" t="s">
        <v>599</v>
      </c>
    </row>
    <row r="595" spans="1:14">
      <c r="A595">
        <v>10983</v>
      </c>
      <c r="B595" t="s">
        <v>1500</v>
      </c>
      <c r="C595" s="5">
        <v>30900399.065960828</v>
      </c>
      <c r="D595" s="5">
        <v>3905854.4699956919</v>
      </c>
      <c r="E595" s="5">
        <v>1333126.5721192795</v>
      </c>
      <c r="F595" s="5">
        <v>886730.78263981</v>
      </c>
      <c r="G595" s="5">
        <v>2822957.8263318776</v>
      </c>
      <c r="H595" s="5">
        <v>14238855.605486356</v>
      </c>
      <c r="I595" s="5">
        <v>720824.90654304763</v>
      </c>
      <c r="J595" s="5">
        <v>851937.58582596586</v>
      </c>
      <c r="K595" s="5">
        <v>42647.788038933693</v>
      </c>
      <c r="L595" s="5">
        <v>698172.16705819708</v>
      </c>
      <c r="M595">
        <f t="shared" si="9"/>
        <v>10983</v>
      </c>
      <c r="N595" t="s">
        <v>600</v>
      </c>
    </row>
    <row r="596" spans="1:14">
      <c r="A596">
        <v>2548</v>
      </c>
      <c r="B596" t="s">
        <v>1501</v>
      </c>
      <c r="C596" s="5">
        <v>14479252.457899291</v>
      </c>
      <c r="D596" s="5">
        <v>0</v>
      </c>
      <c r="E596" s="5">
        <v>274743.11083760962</v>
      </c>
      <c r="F596" s="5">
        <v>0</v>
      </c>
      <c r="G596" s="5">
        <v>516656.17126309837</v>
      </c>
      <c r="H596" s="5">
        <v>0</v>
      </c>
      <c r="I596" s="5">
        <v>0</v>
      </c>
      <c r="J596" s="5">
        <v>0</v>
      </c>
      <c r="K596" s="5">
        <v>0</v>
      </c>
      <c r="L596" s="5">
        <v>0</v>
      </c>
      <c r="M596">
        <f t="shared" si="9"/>
        <v>2548</v>
      </c>
      <c r="N596" t="s">
        <v>601</v>
      </c>
    </row>
    <row r="597" spans="1:14">
      <c r="A597">
        <v>2653</v>
      </c>
      <c r="B597" t="s">
        <v>1502</v>
      </c>
      <c r="C597" s="5">
        <v>7956437.2912297286</v>
      </c>
      <c r="D597" s="5">
        <v>0</v>
      </c>
      <c r="E597" s="5">
        <v>606014.8848929063</v>
      </c>
      <c r="F597" s="5">
        <v>85193.338106941024</v>
      </c>
      <c r="G597" s="5">
        <v>443136.79577042413</v>
      </c>
      <c r="H597" s="5">
        <v>0</v>
      </c>
      <c r="I597" s="5">
        <v>0</v>
      </c>
      <c r="J597" s="5">
        <v>0</v>
      </c>
      <c r="K597" s="5">
        <v>0</v>
      </c>
      <c r="L597" s="5">
        <v>0</v>
      </c>
      <c r="M597">
        <f t="shared" si="9"/>
        <v>2653</v>
      </c>
      <c r="N597" t="s">
        <v>602</v>
      </c>
    </row>
    <row r="598" spans="1:14">
      <c r="A598">
        <v>10666</v>
      </c>
      <c r="B598" t="s">
        <v>1503</v>
      </c>
      <c r="C598" s="5">
        <v>228716942.26317093</v>
      </c>
      <c r="D598" s="5">
        <v>518988123.00110233</v>
      </c>
      <c r="E598" s="5">
        <v>132386573.59209463</v>
      </c>
      <c r="F598" s="5">
        <v>74224960.152216837</v>
      </c>
      <c r="G598" s="5">
        <v>98657339.076766253</v>
      </c>
      <c r="H598" s="5">
        <v>2121763894.4511514</v>
      </c>
      <c r="I598" s="5">
        <v>294103298.54543763</v>
      </c>
      <c r="J598" s="5">
        <v>229118551.24911177</v>
      </c>
      <c r="K598" s="5">
        <v>35368154.556219384</v>
      </c>
      <c r="L598" s="5">
        <v>189665733.65272874</v>
      </c>
      <c r="M598">
        <f t="shared" si="9"/>
        <v>10666</v>
      </c>
      <c r="N598" t="s">
        <v>603</v>
      </c>
    </row>
    <row r="599" spans="1:14">
      <c r="A599">
        <v>10871</v>
      </c>
      <c r="B599" t="s">
        <v>1504</v>
      </c>
      <c r="C599" s="5">
        <v>77197714.443239316</v>
      </c>
      <c r="D599" s="5">
        <v>7799161.7610609578</v>
      </c>
      <c r="E599" s="5">
        <v>5489162.5956862308</v>
      </c>
      <c r="F599" s="5">
        <v>1501941.9312768723</v>
      </c>
      <c r="G599" s="5">
        <v>7003213.9083726648</v>
      </c>
      <c r="H599" s="5">
        <v>60161540.491904594</v>
      </c>
      <c r="I599" s="5">
        <v>5795126.2558629094</v>
      </c>
      <c r="J599" s="5">
        <v>3609351.5695542893</v>
      </c>
      <c r="K599" s="5">
        <v>1328768.5863166037</v>
      </c>
      <c r="L599" s="5">
        <v>5639921.4567255788</v>
      </c>
      <c r="M599">
        <f t="shared" si="9"/>
        <v>10871</v>
      </c>
      <c r="N599" t="s">
        <v>604</v>
      </c>
    </row>
    <row r="600" spans="1:14">
      <c r="A600">
        <v>10872</v>
      </c>
      <c r="B600" t="s">
        <v>1505</v>
      </c>
      <c r="C600" s="5">
        <v>62311068.206726857</v>
      </c>
      <c r="D600" s="5">
        <v>4534161.6863339441</v>
      </c>
      <c r="E600" s="5">
        <v>3098665.0521543133</v>
      </c>
      <c r="F600" s="5">
        <v>630025.48837833595</v>
      </c>
      <c r="G600" s="5">
        <v>5313108.1287382487</v>
      </c>
      <c r="H600" s="5">
        <v>30646673.009734992</v>
      </c>
      <c r="I600" s="5">
        <v>2265209.8070218414</v>
      </c>
      <c r="J600" s="5">
        <v>965251.59702065168</v>
      </c>
      <c r="K600" s="5">
        <v>173218.44912957639</v>
      </c>
      <c r="L600" s="5">
        <v>2654165.9047612227</v>
      </c>
      <c r="M600">
        <f t="shared" si="9"/>
        <v>10872</v>
      </c>
      <c r="N600" t="s">
        <v>605</v>
      </c>
    </row>
    <row r="601" spans="1:14">
      <c r="A601">
        <v>10873</v>
      </c>
      <c r="B601" t="s">
        <v>1506</v>
      </c>
      <c r="C601" s="5">
        <v>62421402.839059293</v>
      </c>
      <c r="D601" s="5">
        <v>4611836.9500889964</v>
      </c>
      <c r="E601" s="5">
        <v>1960876.2311151638</v>
      </c>
      <c r="F601" s="5">
        <v>833477.98181818018</v>
      </c>
      <c r="G601" s="5">
        <v>3875095.5368237356</v>
      </c>
      <c r="H601" s="5">
        <v>19487270.314059388</v>
      </c>
      <c r="I601" s="5">
        <v>1681465.2854475619</v>
      </c>
      <c r="J601" s="5">
        <v>543643.6863558878</v>
      </c>
      <c r="K601" s="5">
        <v>357680.86401361594</v>
      </c>
      <c r="L601" s="5">
        <v>381876.87121818733</v>
      </c>
      <c r="M601">
        <f t="shared" si="9"/>
        <v>10873</v>
      </c>
      <c r="N601" t="s">
        <v>606</v>
      </c>
    </row>
    <row r="602" spans="1:14">
      <c r="A602">
        <v>10874</v>
      </c>
      <c r="B602" t="s">
        <v>1507</v>
      </c>
      <c r="C602" s="5">
        <v>36789123.723183282</v>
      </c>
      <c r="D602" s="5">
        <v>3971507.3129148455</v>
      </c>
      <c r="E602" s="5">
        <v>856448.97934752528</v>
      </c>
      <c r="F602" s="5">
        <v>716661.18682208494</v>
      </c>
      <c r="G602" s="5">
        <v>1881917.9369705021</v>
      </c>
      <c r="H602" s="5">
        <v>20474508.351282414</v>
      </c>
      <c r="I602" s="5">
        <v>1657622.2304351369</v>
      </c>
      <c r="J602" s="5">
        <v>614569.10510183126</v>
      </c>
      <c r="K602" s="5">
        <v>219491.94386966381</v>
      </c>
      <c r="L602" s="5">
        <v>1611577.75007272</v>
      </c>
      <c r="M602">
        <f t="shared" si="9"/>
        <v>10874</v>
      </c>
      <c r="N602" t="s">
        <v>607</v>
      </c>
    </row>
    <row r="603" spans="1:14">
      <c r="A603">
        <v>10875</v>
      </c>
      <c r="B603" t="s">
        <v>1508</v>
      </c>
      <c r="C603" s="5">
        <v>70769544.333233938</v>
      </c>
      <c r="D603" s="5">
        <v>5941055.1433472084</v>
      </c>
      <c r="E603" s="5">
        <v>4113165.8319676989</v>
      </c>
      <c r="F603" s="5">
        <v>861213.55131820065</v>
      </c>
      <c r="G603" s="5">
        <v>7148769.718428432</v>
      </c>
      <c r="H603" s="5">
        <v>35403011.678477407</v>
      </c>
      <c r="I603" s="5">
        <v>2926189.7131882519</v>
      </c>
      <c r="J603" s="5">
        <v>1180863.5252697875</v>
      </c>
      <c r="K603" s="5">
        <v>356270.03966910287</v>
      </c>
      <c r="L603" s="5">
        <v>1335994.8950999742</v>
      </c>
      <c r="M603">
        <f t="shared" si="9"/>
        <v>10875</v>
      </c>
      <c r="N603" t="s">
        <v>608</v>
      </c>
    </row>
    <row r="604" spans="1:14">
      <c r="A604">
        <v>10876</v>
      </c>
      <c r="B604" t="s">
        <v>1509</v>
      </c>
      <c r="C604" s="5">
        <v>69046473.970411569</v>
      </c>
      <c r="D604" s="5">
        <v>7162770.9167618994</v>
      </c>
      <c r="E604" s="5">
        <v>11113949.436613875</v>
      </c>
      <c r="F604" s="5">
        <v>1066395.4925790399</v>
      </c>
      <c r="G604" s="5">
        <v>6127628.4282519864</v>
      </c>
      <c r="H604" s="5">
        <v>62993253.4234901</v>
      </c>
      <c r="I604" s="5">
        <v>4698117.0628801323</v>
      </c>
      <c r="J604" s="5">
        <v>7135575.3422750384</v>
      </c>
      <c r="K604" s="5">
        <v>738535.62341005204</v>
      </c>
      <c r="L604" s="5">
        <v>7080691.0333262905</v>
      </c>
      <c r="M604">
        <f t="shared" si="9"/>
        <v>10876</v>
      </c>
      <c r="N604" t="s">
        <v>609</v>
      </c>
    </row>
    <row r="605" spans="1:14">
      <c r="A605">
        <v>10877</v>
      </c>
      <c r="B605" t="s">
        <v>1510</v>
      </c>
      <c r="C605" s="5">
        <v>113642147.72485654</v>
      </c>
      <c r="D605" s="5">
        <v>8772762.4036568925</v>
      </c>
      <c r="E605" s="5">
        <v>6372635.7702609785</v>
      </c>
      <c r="F605" s="5">
        <v>1914710.6341147588</v>
      </c>
      <c r="G605" s="5">
        <v>8142590.5448572254</v>
      </c>
      <c r="H605" s="5">
        <v>65402162.833557531</v>
      </c>
      <c r="I605" s="5">
        <v>5047324.072613419</v>
      </c>
      <c r="J605" s="5">
        <v>3175643.1139705032</v>
      </c>
      <c r="K605" s="5">
        <v>1193299.3237873018</v>
      </c>
      <c r="L605" s="5">
        <v>4896816.8183248732</v>
      </c>
      <c r="M605">
        <f t="shared" si="9"/>
        <v>10877</v>
      </c>
      <c r="N605" t="s">
        <v>610</v>
      </c>
    </row>
    <row r="606" spans="1:14">
      <c r="A606">
        <v>10878</v>
      </c>
      <c r="B606" t="s">
        <v>1511</v>
      </c>
      <c r="C606" s="5">
        <v>61705345.114550814</v>
      </c>
      <c r="D606" s="5">
        <v>7412709.4840615839</v>
      </c>
      <c r="E606" s="5">
        <v>3674470.1590192146</v>
      </c>
      <c r="F606" s="5">
        <v>1506687.5393271011</v>
      </c>
      <c r="G606" s="5">
        <v>4512934.6434296994</v>
      </c>
      <c r="H606" s="5">
        <v>33220913.548252098</v>
      </c>
      <c r="I606" s="5">
        <v>3705912.5591263017</v>
      </c>
      <c r="J606" s="5">
        <v>2218053.7942789132</v>
      </c>
      <c r="K606" s="5">
        <v>559625.45884733321</v>
      </c>
      <c r="L606" s="5">
        <v>4331120.7291069655</v>
      </c>
      <c r="M606">
        <f t="shared" si="9"/>
        <v>10878</v>
      </c>
      <c r="N606" t="s">
        <v>611</v>
      </c>
    </row>
    <row r="607" spans="1:14">
      <c r="A607">
        <v>10879</v>
      </c>
      <c r="B607" t="s">
        <v>1512</v>
      </c>
      <c r="C607" s="5">
        <v>86090428.494646072</v>
      </c>
      <c r="D607" s="5">
        <v>9803012.3210894037</v>
      </c>
      <c r="E607" s="5">
        <v>6444664.2253658846</v>
      </c>
      <c r="F607" s="5">
        <v>1895354.0164364057</v>
      </c>
      <c r="G607" s="5">
        <v>6242300.6696092384</v>
      </c>
      <c r="H607" s="5">
        <v>43458689.313310273</v>
      </c>
      <c r="I607" s="5">
        <v>5318786.7680723015</v>
      </c>
      <c r="J607" s="5">
        <v>2490776.8637912101</v>
      </c>
      <c r="K607" s="5">
        <v>1273540.8870124351</v>
      </c>
      <c r="L607" s="5">
        <v>3889826.7406667462</v>
      </c>
      <c r="M607">
        <f t="shared" si="9"/>
        <v>10879</v>
      </c>
      <c r="N607" t="s">
        <v>612</v>
      </c>
    </row>
    <row r="608" spans="1:14">
      <c r="A608">
        <v>10880</v>
      </c>
      <c r="B608" t="s">
        <v>1513</v>
      </c>
      <c r="C608" s="5">
        <v>53980106.714502424</v>
      </c>
      <c r="D608" s="5">
        <v>9336589.9367773347</v>
      </c>
      <c r="E608" s="5">
        <v>2164225.4783964697</v>
      </c>
      <c r="F608" s="5">
        <v>1096289.6206303593</v>
      </c>
      <c r="G608" s="5">
        <v>3488033.6482188953</v>
      </c>
      <c r="H608" s="5">
        <v>22520602.179644533</v>
      </c>
      <c r="I608" s="5">
        <v>2290702.6195882522</v>
      </c>
      <c r="J608" s="5">
        <v>492066.47934082203</v>
      </c>
      <c r="K608" s="5">
        <v>443891.93652362161</v>
      </c>
      <c r="L608" s="5">
        <v>1389843.246377277</v>
      </c>
      <c r="M608">
        <f t="shared" si="9"/>
        <v>10880</v>
      </c>
      <c r="N608" t="s">
        <v>613</v>
      </c>
    </row>
    <row r="609" spans="1:14">
      <c r="A609">
        <v>10881</v>
      </c>
      <c r="B609" t="s">
        <v>1514</v>
      </c>
      <c r="C609" s="5">
        <v>101148524.07488954</v>
      </c>
      <c r="D609" s="5">
        <v>17459385.263400938</v>
      </c>
      <c r="E609" s="5">
        <v>4541460.7920710724</v>
      </c>
      <c r="F609" s="5">
        <v>4698700.0841299109</v>
      </c>
      <c r="G609" s="5">
        <v>21817197.472272735</v>
      </c>
      <c r="H609" s="5">
        <v>100299490.74839741</v>
      </c>
      <c r="I609" s="5">
        <v>15465364.043991543</v>
      </c>
      <c r="J609" s="5">
        <v>5087744.2027732767</v>
      </c>
      <c r="K609" s="5">
        <v>3146487.0541991205</v>
      </c>
      <c r="L609" s="5">
        <v>5647766.8038744899</v>
      </c>
      <c r="M609">
        <f t="shared" si="9"/>
        <v>10881</v>
      </c>
      <c r="N609" t="s">
        <v>614</v>
      </c>
    </row>
    <row r="610" spans="1:14">
      <c r="A610">
        <v>10882</v>
      </c>
      <c r="B610" t="s">
        <v>1515</v>
      </c>
      <c r="C610" s="5">
        <v>68473764.024484172</v>
      </c>
      <c r="D610" s="5">
        <v>7466283.1215810888</v>
      </c>
      <c r="E610" s="5">
        <v>1906719.0756800191</v>
      </c>
      <c r="F610" s="5">
        <v>1810780.9043471767</v>
      </c>
      <c r="G610" s="5">
        <v>4518154.4847524874</v>
      </c>
      <c r="H610" s="5">
        <v>32028971.695780788</v>
      </c>
      <c r="I610" s="5">
        <v>3274318.7439754121</v>
      </c>
      <c r="J610" s="5">
        <v>1053760.0383208804</v>
      </c>
      <c r="K610" s="5">
        <v>839694.69798506831</v>
      </c>
      <c r="L610" s="5">
        <v>2198789.1530928914</v>
      </c>
      <c r="M610">
        <f t="shared" si="9"/>
        <v>10882</v>
      </c>
      <c r="N610" t="s">
        <v>615</v>
      </c>
    </row>
    <row r="611" spans="1:14">
      <c r="A611">
        <v>10883</v>
      </c>
      <c r="B611" t="s">
        <v>1516</v>
      </c>
      <c r="C611" s="5">
        <v>107654334.44943151</v>
      </c>
      <c r="D611" s="5">
        <v>12855220.327604717</v>
      </c>
      <c r="E611" s="5">
        <v>10627949.672916591</v>
      </c>
      <c r="F611" s="5">
        <v>1662974.9190368978</v>
      </c>
      <c r="G611" s="5">
        <v>6204341.4188848138</v>
      </c>
      <c r="H611" s="5">
        <v>47737171.500368416</v>
      </c>
      <c r="I611" s="5">
        <v>3911367.2699400485</v>
      </c>
      <c r="J611" s="5">
        <v>2993605.2201455277</v>
      </c>
      <c r="K611" s="5">
        <v>374931.67847508955</v>
      </c>
      <c r="L611" s="5">
        <v>7116837.3031963808</v>
      </c>
      <c r="M611">
        <f t="shared" si="9"/>
        <v>10883</v>
      </c>
      <c r="N611" t="s">
        <v>616</v>
      </c>
    </row>
    <row r="612" spans="1:14">
      <c r="A612">
        <v>10884</v>
      </c>
      <c r="B612" t="s">
        <v>1517</v>
      </c>
      <c r="C612" s="5">
        <v>92418338.145923197</v>
      </c>
      <c r="D612" s="5">
        <v>14963613.686465481</v>
      </c>
      <c r="E612" s="5">
        <v>10023995.950103654</v>
      </c>
      <c r="F612" s="5">
        <v>1704180.5794925902</v>
      </c>
      <c r="G612" s="5">
        <v>23702151.475763924</v>
      </c>
      <c r="H612" s="5">
        <v>110219394.81287581</v>
      </c>
      <c r="I612" s="5">
        <v>8735469.3633042462</v>
      </c>
      <c r="J612" s="5">
        <v>8211112.6190686747</v>
      </c>
      <c r="K612" s="5">
        <v>1786006.8490644828</v>
      </c>
      <c r="L612" s="5">
        <v>12273428.707937947</v>
      </c>
      <c r="M612">
        <f t="shared" si="9"/>
        <v>10884</v>
      </c>
      <c r="N612" t="s">
        <v>617</v>
      </c>
    </row>
    <row r="613" spans="1:14">
      <c r="A613">
        <v>10885</v>
      </c>
      <c r="B613" t="s">
        <v>1518</v>
      </c>
      <c r="C613" s="5">
        <v>61484743.747100197</v>
      </c>
      <c r="D613" s="5">
        <v>6030452.8929274222</v>
      </c>
      <c r="E613" s="5">
        <v>2088320.9115849093</v>
      </c>
      <c r="F613" s="5">
        <v>914820.27187368425</v>
      </c>
      <c r="G613" s="5">
        <v>6374750.2577275811</v>
      </c>
      <c r="H613" s="5">
        <v>38200418.204246886</v>
      </c>
      <c r="I613" s="5">
        <v>3419301.4451943897</v>
      </c>
      <c r="J613" s="5">
        <v>883232.55986612535</v>
      </c>
      <c r="K613" s="5">
        <v>554806.31794320804</v>
      </c>
      <c r="L613" s="5">
        <v>1830179.5815355966</v>
      </c>
      <c r="M613">
        <f t="shared" si="9"/>
        <v>10885</v>
      </c>
      <c r="N613" t="s">
        <v>618</v>
      </c>
    </row>
    <row r="614" spans="1:14">
      <c r="A614">
        <v>10886</v>
      </c>
      <c r="B614" t="s">
        <v>1519</v>
      </c>
      <c r="C614" s="5">
        <v>82789635.001744732</v>
      </c>
      <c r="D614" s="5">
        <v>11721302.161544945</v>
      </c>
      <c r="E614" s="5">
        <v>5089126.8532293113</v>
      </c>
      <c r="F614" s="5">
        <v>2774871.2826081542</v>
      </c>
      <c r="G614" s="5">
        <v>5278330.09838067</v>
      </c>
      <c r="H614" s="5">
        <v>27198116.462402523</v>
      </c>
      <c r="I614" s="5">
        <v>1868932.9081816438</v>
      </c>
      <c r="J614" s="5">
        <v>685021.03424125339</v>
      </c>
      <c r="K614" s="5">
        <v>311686.89654767275</v>
      </c>
      <c r="L614" s="5">
        <v>1632329.8011190812</v>
      </c>
      <c r="M614">
        <f t="shared" si="9"/>
        <v>10886</v>
      </c>
      <c r="N614" t="s">
        <v>619</v>
      </c>
    </row>
    <row r="615" spans="1:14">
      <c r="A615">
        <v>10887</v>
      </c>
      <c r="B615" t="s">
        <v>1520</v>
      </c>
      <c r="C615" s="5">
        <v>79650338.331246451</v>
      </c>
      <c r="D615" s="5">
        <v>10593129.693685032</v>
      </c>
      <c r="E615" s="5">
        <v>13754067.021994524</v>
      </c>
      <c r="F615" s="5">
        <v>1255472.0583437055</v>
      </c>
      <c r="G615" s="5">
        <v>7661627.3733670106</v>
      </c>
      <c r="H615" s="5">
        <v>44241310.73372262</v>
      </c>
      <c r="I615" s="5">
        <v>3046768.6877036858</v>
      </c>
      <c r="J615" s="5">
        <v>4728001.6608663779</v>
      </c>
      <c r="K615" s="5">
        <v>265243.67809405411</v>
      </c>
      <c r="L615" s="5">
        <v>4322539.2909765914</v>
      </c>
      <c r="M615">
        <f t="shared" si="9"/>
        <v>10887</v>
      </c>
      <c r="N615" t="s">
        <v>620</v>
      </c>
    </row>
    <row r="616" spans="1:14">
      <c r="A616">
        <v>10888</v>
      </c>
      <c r="B616" t="s">
        <v>1521</v>
      </c>
      <c r="C616" s="5">
        <v>38732703.395059198</v>
      </c>
      <c r="D616" s="5">
        <v>7439773.5293447124</v>
      </c>
      <c r="E616" s="5">
        <v>4552681.1906440901</v>
      </c>
      <c r="F616" s="5">
        <v>719768.27217500028</v>
      </c>
      <c r="G616" s="5">
        <v>4168701.0791591117</v>
      </c>
      <c r="H616" s="5">
        <v>20720423.125911098</v>
      </c>
      <c r="I616" s="5">
        <v>1285902.1492031179</v>
      </c>
      <c r="J616" s="5">
        <v>1622257.9171998964</v>
      </c>
      <c r="K616" s="5">
        <v>163636.687090313</v>
      </c>
      <c r="L616" s="5">
        <v>1425472.7842134573</v>
      </c>
      <c r="M616">
        <f t="shared" si="9"/>
        <v>10888</v>
      </c>
      <c r="N616" t="s">
        <v>621</v>
      </c>
    </row>
    <row r="617" spans="1:14">
      <c r="A617">
        <v>10889</v>
      </c>
      <c r="B617" t="s">
        <v>1522</v>
      </c>
      <c r="C617" s="5">
        <v>98821118.339478165</v>
      </c>
      <c r="D617" s="5">
        <v>11087603.780374318</v>
      </c>
      <c r="E617" s="5">
        <v>10844364.341896974</v>
      </c>
      <c r="F617" s="5">
        <v>1466103.6468748713</v>
      </c>
      <c r="G617" s="5">
        <v>11438229.787943525</v>
      </c>
      <c r="H617" s="5">
        <v>68772385.891850352</v>
      </c>
      <c r="I617" s="5">
        <v>5009971.7967361454</v>
      </c>
      <c r="J617" s="5">
        <v>4508529.8534874553</v>
      </c>
      <c r="K617" s="5">
        <v>435768.0993565208</v>
      </c>
      <c r="L617" s="5">
        <v>5279041.5920016645</v>
      </c>
      <c r="M617">
        <f t="shared" si="9"/>
        <v>10889</v>
      </c>
      <c r="N617" t="s">
        <v>622</v>
      </c>
    </row>
    <row r="618" spans="1:14">
      <c r="A618">
        <v>10890</v>
      </c>
      <c r="B618" t="s">
        <v>1523</v>
      </c>
      <c r="C618" s="5">
        <v>175627472.3318074</v>
      </c>
      <c r="D618" s="5">
        <v>26140054.407185525</v>
      </c>
      <c r="E618" s="5">
        <v>38175780.052769415</v>
      </c>
      <c r="F618" s="5">
        <v>2800519.8950104686</v>
      </c>
      <c r="G618" s="5">
        <v>48722102.420424342</v>
      </c>
      <c r="H618" s="5">
        <v>186247413.09929171</v>
      </c>
      <c r="I618" s="5">
        <v>16275355.399659133</v>
      </c>
      <c r="J618" s="5">
        <v>23120251.743515916</v>
      </c>
      <c r="K618" s="5">
        <v>1637292.1050197659</v>
      </c>
      <c r="L618" s="5">
        <v>9611356.8353164047</v>
      </c>
      <c r="M618">
        <f t="shared" si="9"/>
        <v>10890</v>
      </c>
      <c r="N618" t="s">
        <v>623</v>
      </c>
    </row>
    <row r="619" spans="1:14">
      <c r="A619">
        <v>10891</v>
      </c>
      <c r="B619" t="s">
        <v>1524</v>
      </c>
      <c r="C619" s="5">
        <v>57949219.458986953</v>
      </c>
      <c r="D619" s="5">
        <v>3129912.083129874</v>
      </c>
      <c r="E619" s="5">
        <v>4713811.791429746</v>
      </c>
      <c r="F619" s="5">
        <v>774105.08278964646</v>
      </c>
      <c r="G619" s="5">
        <v>3893204.7044113996</v>
      </c>
      <c r="H619" s="5">
        <v>32355237.41453195</v>
      </c>
      <c r="I619" s="5">
        <v>1187019.6247145673</v>
      </c>
      <c r="J619" s="5">
        <v>1510137.6522332621</v>
      </c>
      <c r="K619" s="5">
        <v>188814.45691133145</v>
      </c>
      <c r="L619" s="5">
        <v>1739997.6108612702</v>
      </c>
      <c r="M619">
        <f t="shared" si="9"/>
        <v>10891</v>
      </c>
      <c r="N619" t="s">
        <v>624</v>
      </c>
    </row>
    <row r="620" spans="1:14">
      <c r="A620">
        <v>10892</v>
      </c>
      <c r="B620" t="s">
        <v>1525</v>
      </c>
      <c r="C620" s="5">
        <v>46093303.229338169</v>
      </c>
      <c r="D620" s="5">
        <v>3795435.7094292091</v>
      </c>
      <c r="E620" s="5">
        <v>1730940.6225583665</v>
      </c>
      <c r="F620" s="5">
        <v>620645.70091684826</v>
      </c>
      <c r="G620" s="5">
        <v>1802814.6987408465</v>
      </c>
      <c r="H620" s="5">
        <v>14346099.367016019</v>
      </c>
      <c r="I620" s="5">
        <v>630113.76966244692</v>
      </c>
      <c r="J620" s="5">
        <v>623919.73580563278</v>
      </c>
      <c r="K620" s="5">
        <v>270406.89514968893</v>
      </c>
      <c r="L620" s="5">
        <v>458425.42138277588</v>
      </c>
      <c r="M620">
        <f t="shared" si="9"/>
        <v>10892</v>
      </c>
      <c r="N620" t="s">
        <v>625</v>
      </c>
    </row>
    <row r="621" spans="1:14">
      <c r="A621">
        <v>10893</v>
      </c>
      <c r="B621" t="s">
        <v>1526</v>
      </c>
      <c r="C621" s="5">
        <v>33813207.787353016</v>
      </c>
      <c r="D621" s="5">
        <v>4390189.9866161412</v>
      </c>
      <c r="E621" s="5">
        <v>1192336.9419759153</v>
      </c>
      <c r="F621" s="5">
        <v>437161.94595383672</v>
      </c>
      <c r="G621" s="5">
        <v>2854873.308726667</v>
      </c>
      <c r="H621" s="5">
        <v>16712970.45302943</v>
      </c>
      <c r="I621" s="5">
        <v>1276810.6201847419</v>
      </c>
      <c r="J621" s="5">
        <v>800505.30215664627</v>
      </c>
      <c r="K621" s="5">
        <v>263156.49291962851</v>
      </c>
      <c r="L621" s="5">
        <v>1262781.3410839788</v>
      </c>
      <c r="M621">
        <f t="shared" si="9"/>
        <v>10893</v>
      </c>
      <c r="N621" t="s">
        <v>626</v>
      </c>
    </row>
    <row r="622" spans="1:14">
      <c r="A622">
        <v>10894</v>
      </c>
      <c r="B622" t="s">
        <v>1527</v>
      </c>
      <c r="C622" s="5">
        <v>41228024.70282875</v>
      </c>
      <c r="D622" s="5">
        <v>3418413.9767846502</v>
      </c>
      <c r="E622" s="5">
        <v>1622357.8549287112</v>
      </c>
      <c r="F622" s="5">
        <v>502297.25458588661</v>
      </c>
      <c r="G622" s="5">
        <v>4065753.6776968199</v>
      </c>
      <c r="H622" s="5">
        <v>25199456.282994766</v>
      </c>
      <c r="I622" s="5">
        <v>1013210.4610392626</v>
      </c>
      <c r="J622" s="5">
        <v>802952.85427228513</v>
      </c>
      <c r="K622" s="5">
        <v>137289.68608805595</v>
      </c>
      <c r="L622" s="5">
        <v>2148476.2087808028</v>
      </c>
      <c r="M622">
        <f t="shared" si="9"/>
        <v>10894</v>
      </c>
      <c r="N622" t="s">
        <v>627</v>
      </c>
    </row>
    <row r="623" spans="1:14">
      <c r="A623">
        <v>11602</v>
      </c>
      <c r="B623" t="s">
        <v>1528</v>
      </c>
      <c r="C623" s="5">
        <v>39550242.501846932</v>
      </c>
      <c r="D623" s="5">
        <v>2088845.4738014829</v>
      </c>
      <c r="E623" s="5">
        <v>1049660.6367144266</v>
      </c>
      <c r="F623" s="5">
        <v>454505.26701382687</v>
      </c>
      <c r="G623" s="5">
        <v>1919270.9288879321</v>
      </c>
      <c r="H623" s="5">
        <v>13370951.35828105</v>
      </c>
      <c r="I623" s="5">
        <v>604698.38185844501</v>
      </c>
      <c r="J623" s="5">
        <v>162079.31556180559</v>
      </c>
      <c r="K623" s="5">
        <v>171026.40578585319</v>
      </c>
      <c r="L623" s="5">
        <v>180471.09024825779</v>
      </c>
      <c r="M623">
        <f t="shared" si="9"/>
        <v>11602</v>
      </c>
      <c r="N623" t="s">
        <v>628</v>
      </c>
    </row>
    <row r="624" spans="1:14">
      <c r="A624">
        <v>11608</v>
      </c>
      <c r="B624" t="s">
        <v>1529</v>
      </c>
      <c r="C624" s="5">
        <v>39013294.886972941</v>
      </c>
      <c r="D624" s="5">
        <v>3540023.4484835919</v>
      </c>
      <c r="E624" s="5">
        <v>1304077.1695571111</v>
      </c>
      <c r="F624" s="5">
        <v>731369.41555236874</v>
      </c>
      <c r="G624" s="5">
        <v>1894012.8750941448</v>
      </c>
      <c r="H624" s="5">
        <v>14078313.816012586</v>
      </c>
      <c r="I624" s="5">
        <v>1237909.019540797</v>
      </c>
      <c r="J624" s="5">
        <v>398288.4129406921</v>
      </c>
      <c r="K624" s="5">
        <v>279560.15442022053</v>
      </c>
      <c r="L624" s="5">
        <v>634667.68142553116</v>
      </c>
      <c r="M624">
        <f t="shared" si="9"/>
        <v>11608</v>
      </c>
      <c r="N624" t="s">
        <v>629</v>
      </c>
    </row>
    <row r="625" spans="1:14">
      <c r="A625">
        <v>14697</v>
      </c>
      <c r="B625" t="s">
        <v>1530</v>
      </c>
      <c r="C625" s="5">
        <v>14016663.700580439</v>
      </c>
      <c r="D625" s="5">
        <v>0</v>
      </c>
      <c r="E625" s="5">
        <v>1248739.0657809456</v>
      </c>
      <c r="F625" s="5">
        <v>127905.843395068</v>
      </c>
      <c r="G625" s="5">
        <v>1539496.5702435484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>
        <f t="shared" si="9"/>
        <v>14697</v>
      </c>
      <c r="N625" t="s">
        <v>630</v>
      </c>
    </row>
    <row r="626" spans="1:14">
      <c r="A626">
        <v>14834</v>
      </c>
      <c r="B626" t="s">
        <v>1531</v>
      </c>
      <c r="C626" s="5">
        <v>3805782.3320060452</v>
      </c>
      <c r="D626" s="5">
        <v>0</v>
      </c>
      <c r="E626" s="5">
        <v>703463.64402804582</v>
      </c>
      <c r="F626" s="5">
        <v>0</v>
      </c>
      <c r="G626" s="5">
        <v>480120.62396590959</v>
      </c>
      <c r="H626" s="5">
        <v>0</v>
      </c>
      <c r="I626" s="5">
        <v>0</v>
      </c>
      <c r="J626" s="5">
        <v>0</v>
      </c>
      <c r="K626" s="5">
        <v>0</v>
      </c>
      <c r="L626" s="5">
        <v>0</v>
      </c>
      <c r="M626">
        <f t="shared" si="9"/>
        <v>14834</v>
      </c>
      <c r="N626" t="s">
        <v>631</v>
      </c>
    </row>
    <row r="627" spans="1:14">
      <c r="A627">
        <v>22456</v>
      </c>
      <c r="B627" t="s">
        <v>1532</v>
      </c>
      <c r="C627" s="5">
        <v>44973611.01317618</v>
      </c>
      <c r="D627" s="5">
        <v>3139065.2588619152</v>
      </c>
      <c r="E627" s="5">
        <v>1732731.2816864157</v>
      </c>
      <c r="F627" s="5">
        <v>391995.89559227886</v>
      </c>
      <c r="G627" s="5">
        <v>2067692.1321562734</v>
      </c>
      <c r="H627" s="5">
        <v>17838458.254805826</v>
      </c>
      <c r="I627" s="5">
        <v>996828.94065211678</v>
      </c>
      <c r="J627" s="5">
        <v>393977.98518749134</v>
      </c>
      <c r="K627" s="5">
        <v>169780.62074923131</v>
      </c>
      <c r="L627" s="5">
        <v>811121.80713225843</v>
      </c>
      <c r="M627">
        <f t="shared" si="9"/>
        <v>22456</v>
      </c>
      <c r="N627" t="s">
        <v>632</v>
      </c>
    </row>
    <row r="628" spans="1:14">
      <c r="A628">
        <v>23839</v>
      </c>
      <c r="B628" t="s">
        <v>1533</v>
      </c>
      <c r="C628" s="5">
        <v>68765633.963832453</v>
      </c>
      <c r="D628" s="5">
        <v>18148386.522465512</v>
      </c>
      <c r="E628" s="5">
        <v>15296431.950996272</v>
      </c>
      <c r="F628" s="5">
        <v>2097548.9710136978</v>
      </c>
      <c r="G628" s="5">
        <v>39305718.11499244</v>
      </c>
      <c r="H628" s="5">
        <v>151642024.42851213</v>
      </c>
      <c r="I628" s="5">
        <v>20439661.90771316</v>
      </c>
      <c r="J628" s="5">
        <v>16150813.592725158</v>
      </c>
      <c r="K628" s="5">
        <v>2534129.6240319214</v>
      </c>
      <c r="L628" s="5">
        <v>30139884.233717304</v>
      </c>
      <c r="M628">
        <f t="shared" si="9"/>
        <v>23839</v>
      </c>
      <c r="N628" t="s">
        <v>633</v>
      </c>
    </row>
    <row r="629" spans="1:14">
      <c r="A629">
        <v>24692</v>
      </c>
      <c r="B629" t="s">
        <v>1534</v>
      </c>
      <c r="C629" s="5">
        <v>22583953.990121737</v>
      </c>
      <c r="D629" s="5">
        <v>4205686.7770637935</v>
      </c>
      <c r="E629" s="5">
        <v>1297375.4291538608</v>
      </c>
      <c r="F629" s="5">
        <v>654277.11973649438</v>
      </c>
      <c r="G629" s="5">
        <v>2469557.1593717467</v>
      </c>
      <c r="H629" s="5">
        <v>11785353.658189533</v>
      </c>
      <c r="I629" s="5">
        <v>893659.44867492619</v>
      </c>
      <c r="J629" s="5">
        <v>452373.34140269429</v>
      </c>
      <c r="K629" s="5">
        <v>622335.56230676733</v>
      </c>
      <c r="L629" s="5">
        <v>757001.71397844702</v>
      </c>
      <c r="M629">
        <f t="shared" si="9"/>
        <v>24692</v>
      </c>
      <c r="N629" t="s">
        <v>634</v>
      </c>
    </row>
    <row r="630" spans="1:14">
      <c r="A630">
        <v>27839</v>
      </c>
      <c r="B630" t="s">
        <v>1535</v>
      </c>
      <c r="C630" s="5">
        <v>20093385.41620696</v>
      </c>
      <c r="D630" s="5">
        <v>2140568.0143153085</v>
      </c>
      <c r="E630" s="5">
        <v>436319.81025723019</v>
      </c>
      <c r="F630" s="5">
        <v>400403.73853606998</v>
      </c>
      <c r="G630" s="5">
        <v>937305.0232872573</v>
      </c>
      <c r="H630" s="5">
        <v>4065844.1210516798</v>
      </c>
      <c r="I630" s="5">
        <v>425883.94498058321</v>
      </c>
      <c r="J630" s="5">
        <v>42305.504126063526</v>
      </c>
      <c r="K630" s="5">
        <v>68590.01351224049</v>
      </c>
      <c r="L630" s="5">
        <v>14728.018926609615</v>
      </c>
      <c r="M630">
        <f t="shared" si="9"/>
        <v>27839</v>
      </c>
      <c r="N630" t="s">
        <v>635</v>
      </c>
    </row>
    <row r="631" spans="1:14">
      <c r="A631">
        <v>27840</v>
      </c>
      <c r="B631" t="s">
        <v>1536</v>
      </c>
      <c r="C631" s="5">
        <v>20736986.510267731</v>
      </c>
      <c r="D631" s="5">
        <v>2015446.0558028792</v>
      </c>
      <c r="E631" s="5">
        <v>462478.0502524437</v>
      </c>
      <c r="F631" s="5">
        <v>333023.18982734036</v>
      </c>
      <c r="G631" s="5">
        <v>1797550.0218660289</v>
      </c>
      <c r="H631" s="5">
        <v>7000668.4205697384</v>
      </c>
      <c r="I631" s="5">
        <v>311634.77406995202</v>
      </c>
      <c r="J631" s="5">
        <v>271466.8531238577</v>
      </c>
      <c r="K631" s="5">
        <v>71057.942955670514</v>
      </c>
      <c r="L631" s="5">
        <v>287541.31126436102</v>
      </c>
      <c r="M631">
        <f t="shared" si="9"/>
        <v>27840</v>
      </c>
      <c r="N631" t="s">
        <v>636</v>
      </c>
    </row>
    <row r="632" spans="1:14">
      <c r="A632">
        <v>27841</v>
      </c>
      <c r="B632" t="s">
        <v>1537</v>
      </c>
      <c r="C632" s="5">
        <v>23498863.777996015</v>
      </c>
      <c r="D632" s="5">
        <v>1487016.7354375327</v>
      </c>
      <c r="E632" s="5">
        <v>697889.62528810068</v>
      </c>
      <c r="F632" s="5">
        <v>302280.79968684574</v>
      </c>
      <c r="G632" s="5">
        <v>1521320.1931638727</v>
      </c>
      <c r="H632" s="5">
        <v>10805416.373585373</v>
      </c>
      <c r="I632" s="5">
        <v>435616.2817037123</v>
      </c>
      <c r="J632" s="5">
        <v>149881.9546761135</v>
      </c>
      <c r="K632" s="5">
        <v>20111.576760020816</v>
      </c>
      <c r="L632" s="5">
        <v>183594.2417024078</v>
      </c>
      <c r="M632">
        <f t="shared" si="9"/>
        <v>27841</v>
      </c>
      <c r="N632" t="s">
        <v>637</v>
      </c>
    </row>
    <row r="633" spans="1:14">
      <c r="A633">
        <v>10667</v>
      </c>
      <c r="B633" t="s">
        <v>1538</v>
      </c>
      <c r="C633" s="5">
        <v>346440091.72350764</v>
      </c>
      <c r="D633" s="5">
        <v>119984379.27755061</v>
      </c>
      <c r="E633" s="5">
        <v>49424249.855824098</v>
      </c>
      <c r="F633" s="5">
        <v>19569896.240965754</v>
      </c>
      <c r="G633" s="5">
        <v>25183591.296939593</v>
      </c>
      <c r="H633" s="5">
        <v>976622226.80934501</v>
      </c>
      <c r="I633" s="5">
        <v>105916064.11527759</v>
      </c>
      <c r="J633" s="5">
        <v>40691530.875196084</v>
      </c>
      <c r="K633" s="5">
        <v>22028650.658018462</v>
      </c>
      <c r="L633" s="5">
        <v>82015053.967375323</v>
      </c>
      <c r="M633">
        <f t="shared" si="9"/>
        <v>10667</v>
      </c>
      <c r="N633" t="s">
        <v>638</v>
      </c>
    </row>
    <row r="634" spans="1:14">
      <c r="A634">
        <v>10895</v>
      </c>
      <c r="B634" t="s">
        <v>1539</v>
      </c>
      <c r="C634" s="5">
        <v>68380787.06330952</v>
      </c>
      <c r="D634" s="5">
        <v>5887693.6874629455</v>
      </c>
      <c r="E634" s="5">
        <v>2942981.8299767487</v>
      </c>
      <c r="F634" s="5">
        <v>1432335.6694716718</v>
      </c>
      <c r="G634" s="5">
        <v>3093075.2479586024</v>
      </c>
      <c r="H634" s="5">
        <v>33259013.004234634</v>
      </c>
      <c r="I634" s="5">
        <v>2202538.1393068093</v>
      </c>
      <c r="J634" s="5">
        <v>1516712.9877267324</v>
      </c>
      <c r="K634" s="5">
        <v>650986.41233373282</v>
      </c>
      <c r="L634" s="5">
        <v>1089871.7982185977</v>
      </c>
      <c r="M634">
        <f t="shared" si="9"/>
        <v>10895</v>
      </c>
      <c r="N634" t="s">
        <v>639</v>
      </c>
    </row>
    <row r="635" spans="1:14">
      <c r="A635">
        <v>10896</v>
      </c>
      <c r="B635" t="s">
        <v>1540</v>
      </c>
      <c r="C635" s="5">
        <v>72132818.118700445</v>
      </c>
      <c r="D635" s="5">
        <v>5393899.8497834485</v>
      </c>
      <c r="E635" s="5">
        <v>1685627.7531153043</v>
      </c>
      <c r="F635" s="5">
        <v>1041133.6569313771</v>
      </c>
      <c r="G635" s="5">
        <v>4334630.2632808648</v>
      </c>
      <c r="H635" s="5">
        <v>35975040.938676201</v>
      </c>
      <c r="I635" s="5">
        <v>2399591.3492101594</v>
      </c>
      <c r="J635" s="5">
        <v>777462.97083720588</v>
      </c>
      <c r="K635" s="5">
        <v>513674.17852739565</v>
      </c>
      <c r="L635" s="5">
        <v>2265164.5109376065</v>
      </c>
      <c r="M635">
        <f t="shared" si="9"/>
        <v>10896</v>
      </c>
      <c r="N635" t="s">
        <v>640</v>
      </c>
    </row>
    <row r="636" spans="1:14">
      <c r="A636">
        <v>10897</v>
      </c>
      <c r="B636" t="s">
        <v>1541</v>
      </c>
      <c r="C636" s="5">
        <v>131294084.35653956</v>
      </c>
      <c r="D636" s="5">
        <v>51727932.301095814</v>
      </c>
      <c r="E636" s="5">
        <v>16469798.27896942</v>
      </c>
      <c r="F636" s="5">
        <v>8766045.5442535914</v>
      </c>
      <c r="G636" s="5">
        <v>11483862.435308831</v>
      </c>
      <c r="H636" s="5">
        <v>230564814.0831829</v>
      </c>
      <c r="I636" s="5">
        <v>43026339.82491862</v>
      </c>
      <c r="J636" s="5">
        <v>14578996.776366523</v>
      </c>
      <c r="K636" s="5">
        <v>8676289.8673564084</v>
      </c>
      <c r="L636" s="5">
        <v>32475068.732008379</v>
      </c>
      <c r="M636">
        <f t="shared" si="9"/>
        <v>10897</v>
      </c>
      <c r="N636" t="s">
        <v>641</v>
      </c>
    </row>
    <row r="637" spans="1:14">
      <c r="A637">
        <v>10898</v>
      </c>
      <c r="B637" t="s">
        <v>1542</v>
      </c>
      <c r="C637" s="5">
        <v>57172360.070107654</v>
      </c>
      <c r="D637" s="5">
        <v>6729498.5505389543</v>
      </c>
      <c r="E637" s="5">
        <v>2381415.5228652041</v>
      </c>
      <c r="F637" s="5">
        <v>1184536.9371779058</v>
      </c>
      <c r="G637" s="5">
        <v>3922146.4661025633</v>
      </c>
      <c r="H637" s="5">
        <v>34625874.432905756</v>
      </c>
      <c r="I637" s="5">
        <v>2935840.8361111409</v>
      </c>
      <c r="J637" s="5">
        <v>1220515.335268501</v>
      </c>
      <c r="K637" s="5">
        <v>343287.85620493966</v>
      </c>
      <c r="L637" s="5">
        <v>2636925.3227173891</v>
      </c>
      <c r="M637">
        <f t="shared" si="9"/>
        <v>10898</v>
      </c>
      <c r="N637" t="s">
        <v>642</v>
      </c>
    </row>
    <row r="638" spans="1:14">
      <c r="A638">
        <v>10899</v>
      </c>
      <c r="B638" t="s">
        <v>1543</v>
      </c>
      <c r="C638" s="5">
        <v>73516822.985257745</v>
      </c>
      <c r="D638" s="5">
        <v>7494400.5461283717</v>
      </c>
      <c r="E638" s="5">
        <v>1847944.951364889</v>
      </c>
      <c r="F638" s="5">
        <v>1170190.0297186705</v>
      </c>
      <c r="G638" s="5">
        <v>3267699.8197568464</v>
      </c>
      <c r="H638" s="5">
        <v>55912311.082349867</v>
      </c>
      <c r="I638" s="5">
        <v>4337303.0973505676</v>
      </c>
      <c r="J638" s="5">
        <v>1183781.3325303802</v>
      </c>
      <c r="K638" s="5">
        <v>735640.26025918778</v>
      </c>
      <c r="L638" s="5">
        <v>3974404.3552834857</v>
      </c>
      <c r="M638">
        <f t="shared" si="9"/>
        <v>10899</v>
      </c>
      <c r="N638" t="s">
        <v>643</v>
      </c>
    </row>
    <row r="639" spans="1:14">
      <c r="A639">
        <v>10900</v>
      </c>
      <c r="B639" t="s">
        <v>1544</v>
      </c>
      <c r="C639" s="5">
        <v>103024107.7495129</v>
      </c>
      <c r="D639" s="5">
        <v>16112837.111015871</v>
      </c>
      <c r="E639" s="5">
        <v>3803932.8558982853</v>
      </c>
      <c r="F639" s="5">
        <v>1988010.9624322376</v>
      </c>
      <c r="G639" s="5">
        <v>4019614.5218330193</v>
      </c>
      <c r="H639" s="5">
        <v>63561391.285064034</v>
      </c>
      <c r="I639" s="5">
        <v>8321800.395869039</v>
      </c>
      <c r="J639" s="5">
        <v>2400827.7210502294</v>
      </c>
      <c r="K639" s="5">
        <v>904647.86611668381</v>
      </c>
      <c r="L639" s="5">
        <v>4096519.4212076962</v>
      </c>
      <c r="M639">
        <f t="shared" si="9"/>
        <v>10900</v>
      </c>
      <c r="N639" t="s">
        <v>644</v>
      </c>
    </row>
    <row r="640" spans="1:14">
      <c r="A640">
        <v>10901</v>
      </c>
      <c r="B640" t="s">
        <v>1545</v>
      </c>
      <c r="C640" s="5">
        <v>57759591.161611401</v>
      </c>
      <c r="D640" s="5">
        <v>7047433.1795420162</v>
      </c>
      <c r="E640" s="5">
        <v>1680148.4301737365</v>
      </c>
      <c r="F640" s="5">
        <v>1027344.8258018871</v>
      </c>
      <c r="G640" s="5">
        <v>3534209.4874623874</v>
      </c>
      <c r="H640" s="5">
        <v>30378385.0672075</v>
      </c>
      <c r="I640" s="5">
        <v>3629791.1665612492</v>
      </c>
      <c r="J640" s="5">
        <v>902454.37451500329</v>
      </c>
      <c r="K640" s="5">
        <v>396653.26420900371</v>
      </c>
      <c r="L640" s="5">
        <v>3041717.0429157931</v>
      </c>
      <c r="M640">
        <f t="shared" si="9"/>
        <v>10901</v>
      </c>
      <c r="N640" t="s">
        <v>645</v>
      </c>
    </row>
    <row r="641" spans="1:14">
      <c r="A641">
        <v>10902</v>
      </c>
      <c r="B641" t="s">
        <v>1546</v>
      </c>
      <c r="C641" s="5">
        <v>53849125.840780027</v>
      </c>
      <c r="D641" s="5">
        <v>7671811.0508161727</v>
      </c>
      <c r="E641" s="5">
        <v>1804431.1966188522</v>
      </c>
      <c r="F641" s="5">
        <v>1893652.7456361831</v>
      </c>
      <c r="G641" s="5">
        <v>4247534.3281783117</v>
      </c>
      <c r="H641" s="5">
        <v>23963762.681024116</v>
      </c>
      <c r="I641" s="5">
        <v>4127421.0992226182</v>
      </c>
      <c r="J641" s="5">
        <v>882411.94435927935</v>
      </c>
      <c r="K641" s="5">
        <v>841567.93184919609</v>
      </c>
      <c r="L641" s="5">
        <v>2761803.0015152358</v>
      </c>
      <c r="M641">
        <f t="shared" si="9"/>
        <v>10902</v>
      </c>
      <c r="N641" t="s">
        <v>646</v>
      </c>
    </row>
    <row r="642" spans="1:14">
      <c r="A642">
        <v>10904</v>
      </c>
      <c r="B642" t="s">
        <v>1547</v>
      </c>
      <c r="C642" s="5">
        <v>99239579.091849983</v>
      </c>
      <c r="D642" s="5">
        <v>18519754.294066653</v>
      </c>
      <c r="E642" s="5">
        <v>4091789.0513112959</v>
      </c>
      <c r="F642" s="5">
        <v>3571657.1571050906</v>
      </c>
      <c r="G642" s="5">
        <v>7168020.7375758057</v>
      </c>
      <c r="H642" s="5">
        <v>82408861.424587652</v>
      </c>
      <c r="I642" s="5">
        <v>15665922.12450253</v>
      </c>
      <c r="J642" s="5">
        <v>2715565.2370519033</v>
      </c>
      <c r="K642" s="5">
        <v>2912619.3112884616</v>
      </c>
      <c r="L642" s="5">
        <v>9261735.1606606245</v>
      </c>
      <c r="M642">
        <f t="shared" si="9"/>
        <v>10904</v>
      </c>
      <c r="N642" t="s">
        <v>647</v>
      </c>
    </row>
    <row r="643" spans="1:14">
      <c r="A643">
        <v>10905</v>
      </c>
      <c r="B643" t="s">
        <v>1548</v>
      </c>
      <c r="C643" s="5">
        <v>82937000.036932439</v>
      </c>
      <c r="D643" s="5">
        <v>9230323.9142928943</v>
      </c>
      <c r="E643" s="5">
        <v>3598317.3310738322</v>
      </c>
      <c r="F643" s="5">
        <v>1725034.3416350372</v>
      </c>
      <c r="G643" s="5">
        <v>5556270.9059467576</v>
      </c>
      <c r="H643" s="5">
        <v>51364946.109941989</v>
      </c>
      <c r="I643" s="5">
        <v>4807406.268556037</v>
      </c>
      <c r="J643" s="5">
        <v>2285270.8090550173</v>
      </c>
      <c r="K643" s="5">
        <v>884304.34162343154</v>
      </c>
      <c r="L643" s="5">
        <v>2021695.2709425562</v>
      </c>
      <c r="M643">
        <f t="shared" si="9"/>
        <v>10905</v>
      </c>
      <c r="N643" t="s">
        <v>648</v>
      </c>
    </row>
    <row r="644" spans="1:14">
      <c r="A644">
        <v>10906</v>
      </c>
      <c r="B644" t="s">
        <v>1549</v>
      </c>
      <c r="C644" s="5">
        <v>43745800.229026802</v>
      </c>
      <c r="D644" s="5">
        <v>3807785.1099052308</v>
      </c>
      <c r="E644" s="5">
        <v>1091691.9490964415</v>
      </c>
      <c r="F644" s="5">
        <v>729185.69518026907</v>
      </c>
      <c r="G644" s="5">
        <v>1950302.5565976782</v>
      </c>
      <c r="H644" s="5">
        <v>18575180.311754767</v>
      </c>
      <c r="I644" s="5">
        <v>2022419.9863539743</v>
      </c>
      <c r="J644" s="5">
        <v>465076.895418589</v>
      </c>
      <c r="K644" s="5">
        <v>460296.45898247353</v>
      </c>
      <c r="L644" s="5">
        <v>1578456.5476837792</v>
      </c>
      <c r="M644">
        <f t="shared" ref="M644:M707" si="10">INT(N644)</f>
        <v>10906</v>
      </c>
      <c r="N644" t="s">
        <v>649</v>
      </c>
    </row>
    <row r="645" spans="1:14">
      <c r="A645">
        <v>10907</v>
      </c>
      <c r="B645" t="s">
        <v>1550</v>
      </c>
      <c r="C645" s="5">
        <v>39570971.996595293</v>
      </c>
      <c r="D645" s="5">
        <v>6683359.3749843379</v>
      </c>
      <c r="E645" s="5">
        <v>1009234.3947813947</v>
      </c>
      <c r="F645" s="5">
        <v>1106634.8452754105</v>
      </c>
      <c r="G645" s="5">
        <v>1741391.4060402249</v>
      </c>
      <c r="H645" s="5">
        <v>12910601.849688964</v>
      </c>
      <c r="I645" s="5">
        <v>2419066.6390200886</v>
      </c>
      <c r="J645" s="5">
        <v>488103.98411326611</v>
      </c>
      <c r="K645" s="5">
        <v>452489.83523045311</v>
      </c>
      <c r="L645" s="5">
        <v>986300.79427056073</v>
      </c>
      <c r="M645">
        <f t="shared" si="10"/>
        <v>10907</v>
      </c>
      <c r="N645" t="s">
        <v>650</v>
      </c>
    </row>
    <row r="646" spans="1:14">
      <c r="A646">
        <v>10908</v>
      </c>
      <c r="B646" t="s">
        <v>1551</v>
      </c>
      <c r="C646" s="5">
        <v>52304454.82768479</v>
      </c>
      <c r="D646" s="5">
        <v>5302689.1296978379</v>
      </c>
      <c r="E646" s="5">
        <v>1531376.2222795815</v>
      </c>
      <c r="F646" s="5">
        <v>836475.13594031846</v>
      </c>
      <c r="G646" s="5">
        <v>2301504.7624318879</v>
      </c>
      <c r="H646" s="5">
        <v>14877804.695546111</v>
      </c>
      <c r="I646" s="5">
        <v>1955655.8896741753</v>
      </c>
      <c r="J646" s="5">
        <v>495397.76373278059</v>
      </c>
      <c r="K646" s="5">
        <v>309931.73396415584</v>
      </c>
      <c r="L646" s="5">
        <v>861478.66904836765</v>
      </c>
      <c r="M646">
        <f t="shared" si="10"/>
        <v>10908</v>
      </c>
      <c r="N646" t="s">
        <v>651</v>
      </c>
    </row>
    <row r="647" spans="1:14">
      <c r="A647">
        <v>10909</v>
      </c>
      <c r="B647" t="s">
        <v>1552</v>
      </c>
      <c r="C647" s="5">
        <v>43560765.248322338</v>
      </c>
      <c r="D647" s="5">
        <v>2646871.8895054087</v>
      </c>
      <c r="E647" s="5">
        <v>936741.95128432929</v>
      </c>
      <c r="F647" s="5">
        <v>632242.94437786646</v>
      </c>
      <c r="G647" s="5">
        <v>1457611.473725938</v>
      </c>
      <c r="H647" s="5">
        <v>17383331.704379447</v>
      </c>
      <c r="I647" s="5">
        <v>1341999.8340686774</v>
      </c>
      <c r="J647" s="5">
        <v>554140.77079643181</v>
      </c>
      <c r="K647" s="5">
        <v>435421.10481043538</v>
      </c>
      <c r="L647" s="5">
        <v>1337095.7287291307</v>
      </c>
      <c r="M647">
        <f t="shared" si="10"/>
        <v>10909</v>
      </c>
      <c r="N647" t="s">
        <v>652</v>
      </c>
    </row>
    <row r="648" spans="1:14">
      <c r="A648">
        <v>10910</v>
      </c>
      <c r="B648" t="s">
        <v>1553</v>
      </c>
      <c r="C648" s="5">
        <v>31669753.192114357</v>
      </c>
      <c r="D648" s="5">
        <v>2679360.2501010336</v>
      </c>
      <c r="E648" s="5">
        <v>1102204.3002547109</v>
      </c>
      <c r="F648" s="5">
        <v>599683.89611362491</v>
      </c>
      <c r="G648" s="5">
        <v>1717193.6143336436</v>
      </c>
      <c r="H648" s="5">
        <v>22508888.746046308</v>
      </c>
      <c r="I648" s="5">
        <v>1626167.8368115267</v>
      </c>
      <c r="J648" s="5">
        <v>461333.97353963414</v>
      </c>
      <c r="K648" s="5">
        <v>659774.07262866164</v>
      </c>
      <c r="L648" s="5">
        <v>808324.72805650579</v>
      </c>
      <c r="M648">
        <f t="shared" si="10"/>
        <v>10910</v>
      </c>
      <c r="N648" t="s">
        <v>653</v>
      </c>
    </row>
    <row r="649" spans="1:14">
      <c r="A649">
        <v>10911</v>
      </c>
      <c r="B649" t="s">
        <v>1554</v>
      </c>
      <c r="C649" s="5">
        <v>30623052.010826599</v>
      </c>
      <c r="D649" s="5">
        <v>3116100.0485462467</v>
      </c>
      <c r="E649" s="5">
        <v>934187.77513029811</v>
      </c>
      <c r="F649" s="5">
        <v>532624.53403174051</v>
      </c>
      <c r="G649" s="5">
        <v>1342202.9605750795</v>
      </c>
      <c r="H649" s="5">
        <v>13239151.472266231</v>
      </c>
      <c r="I649" s="5">
        <v>1267094.1597414748</v>
      </c>
      <c r="J649" s="5">
        <v>426891.46873144805</v>
      </c>
      <c r="K649" s="5">
        <v>161861.62278255791</v>
      </c>
      <c r="L649" s="5">
        <v>1031981.8473683168</v>
      </c>
      <c r="M649">
        <f t="shared" si="10"/>
        <v>10911</v>
      </c>
      <c r="N649" t="s">
        <v>654</v>
      </c>
    </row>
    <row r="650" spans="1:14">
      <c r="A650">
        <v>10912</v>
      </c>
      <c r="B650" t="s">
        <v>1555</v>
      </c>
      <c r="C650" s="5">
        <v>37346958.084212683</v>
      </c>
      <c r="D650" s="5">
        <v>3160341.1137226094</v>
      </c>
      <c r="E650" s="5">
        <v>1437349.4819378727</v>
      </c>
      <c r="F650" s="5">
        <v>696152.77041351714</v>
      </c>
      <c r="G650" s="5">
        <v>1199338.8557461577</v>
      </c>
      <c r="H650" s="5">
        <v>17003838.143731415</v>
      </c>
      <c r="I650" s="5">
        <v>1439780.5048660566</v>
      </c>
      <c r="J650" s="5">
        <v>591784.91164982726</v>
      </c>
      <c r="K650" s="5">
        <v>426226.5966988022</v>
      </c>
      <c r="L650" s="5">
        <v>1008402.2270210527</v>
      </c>
      <c r="M650">
        <f t="shared" si="10"/>
        <v>10912</v>
      </c>
      <c r="N650" t="s">
        <v>655</v>
      </c>
    </row>
    <row r="651" spans="1:14">
      <c r="A651">
        <v>10913</v>
      </c>
      <c r="B651" t="s">
        <v>1556</v>
      </c>
      <c r="C651" s="5">
        <v>36830017.312311567</v>
      </c>
      <c r="D651" s="5">
        <v>5786471.4997326024</v>
      </c>
      <c r="E651" s="5">
        <v>974249.6369424297</v>
      </c>
      <c r="F651" s="5">
        <v>1344525.3515646786</v>
      </c>
      <c r="G651" s="5">
        <v>2221795.9219604712</v>
      </c>
      <c r="H651" s="5">
        <v>13583915.543787075</v>
      </c>
      <c r="I651" s="5">
        <v>2085960.7628766992</v>
      </c>
      <c r="J651" s="5">
        <v>542511.51461236028</v>
      </c>
      <c r="K651" s="5">
        <v>549527.16436586226</v>
      </c>
      <c r="L651" s="5">
        <v>743826.06184625055</v>
      </c>
      <c r="M651">
        <f t="shared" si="10"/>
        <v>10913</v>
      </c>
      <c r="N651" t="s">
        <v>656</v>
      </c>
    </row>
    <row r="652" spans="1:14">
      <c r="A652">
        <v>10914</v>
      </c>
      <c r="B652" t="s">
        <v>1557</v>
      </c>
      <c r="C652" s="5">
        <v>34153570.902355924</v>
      </c>
      <c r="D652" s="5">
        <v>2394832.4722207789</v>
      </c>
      <c r="E652" s="5">
        <v>843440.86675102741</v>
      </c>
      <c r="F652" s="5">
        <v>333680.58692851238</v>
      </c>
      <c r="G652" s="5">
        <v>1273810.91864496</v>
      </c>
      <c r="H652" s="5">
        <v>21858151.207766816</v>
      </c>
      <c r="I652" s="5">
        <v>1478358.0723124896</v>
      </c>
      <c r="J652" s="5">
        <v>346010.31797016214</v>
      </c>
      <c r="K652" s="5">
        <v>192944.11696305094</v>
      </c>
      <c r="L652" s="5">
        <v>1229831.6180862703</v>
      </c>
      <c r="M652">
        <f t="shared" si="10"/>
        <v>10914</v>
      </c>
      <c r="N652" t="s">
        <v>657</v>
      </c>
    </row>
    <row r="653" spans="1:14">
      <c r="A653">
        <v>11619</v>
      </c>
      <c r="B653" t="s">
        <v>1558</v>
      </c>
      <c r="C653" s="5">
        <v>39124939.11486993</v>
      </c>
      <c r="D653" s="5">
        <v>4643132.9215733921</v>
      </c>
      <c r="E653" s="5">
        <v>1208381.124997399</v>
      </c>
      <c r="F653" s="5">
        <v>637295.22189661337</v>
      </c>
      <c r="G653" s="5">
        <v>1952828.8947894168</v>
      </c>
      <c r="H653" s="5">
        <v>14237553.532049416</v>
      </c>
      <c r="I653" s="5">
        <v>2822262.6897391663</v>
      </c>
      <c r="J653" s="5">
        <v>616062.64422038745</v>
      </c>
      <c r="K653" s="5">
        <v>294601.61184188619</v>
      </c>
      <c r="L653" s="5">
        <v>958134.99402239022</v>
      </c>
      <c r="M653">
        <f t="shared" si="10"/>
        <v>11619</v>
      </c>
      <c r="N653" t="s">
        <v>658</v>
      </c>
    </row>
    <row r="654" spans="1:14">
      <c r="A654">
        <v>23578</v>
      </c>
      <c r="B654" t="s">
        <v>1559</v>
      </c>
      <c r="C654" s="5">
        <v>27839675.602633934</v>
      </c>
      <c r="D654" s="5">
        <v>2686207.8108507558</v>
      </c>
      <c r="E654" s="5">
        <v>865576.29778580519</v>
      </c>
      <c r="F654" s="5">
        <v>654957.9126926352</v>
      </c>
      <c r="G654" s="5">
        <v>1262556.5248376473</v>
      </c>
      <c r="H654" s="5">
        <v>16736591.108694782</v>
      </c>
      <c r="I654" s="5">
        <v>1082485.2583543349</v>
      </c>
      <c r="J654" s="5">
        <v>609398.09446274897</v>
      </c>
      <c r="K654" s="5">
        <v>436112.25384204357</v>
      </c>
      <c r="L654" s="5">
        <v>758700.02584531519</v>
      </c>
      <c r="M654">
        <f t="shared" si="10"/>
        <v>23578</v>
      </c>
      <c r="N654" t="s">
        <v>659</v>
      </c>
    </row>
    <row r="655" spans="1:14">
      <c r="A655">
        <v>28020</v>
      </c>
      <c r="B655" t="s">
        <v>1560</v>
      </c>
      <c r="C655" s="5">
        <v>17750923.35586087</v>
      </c>
      <c r="D655" s="5">
        <v>1874536.1161697649</v>
      </c>
      <c r="E655" s="5">
        <v>988464.82606440329</v>
      </c>
      <c r="F655" s="5">
        <v>449518.03770552587</v>
      </c>
      <c r="G655" s="5">
        <v>965908.68255054438</v>
      </c>
      <c r="H655" s="5">
        <v>20175597.974014331</v>
      </c>
      <c r="I655" s="5">
        <v>1227446.1693347613</v>
      </c>
      <c r="J655" s="5">
        <v>1491365.8119786393</v>
      </c>
      <c r="K655" s="5">
        <v>566794.81988998933</v>
      </c>
      <c r="L655" s="5">
        <v>787430.55643117265</v>
      </c>
      <c r="M655">
        <f t="shared" si="10"/>
        <v>28020</v>
      </c>
      <c r="N655" t="s">
        <v>660</v>
      </c>
    </row>
    <row r="656" spans="1:14">
      <c r="A656">
        <v>10668</v>
      </c>
      <c r="B656" t="s">
        <v>1561</v>
      </c>
      <c r="C656" s="5">
        <v>320708628.42360103</v>
      </c>
      <c r="D656" s="5">
        <v>191425445.50422984</v>
      </c>
      <c r="E656" s="5">
        <v>50078178.940765493</v>
      </c>
      <c r="F656" s="5">
        <v>18796604.072206944</v>
      </c>
      <c r="G656" s="5">
        <v>111395478.41521814</v>
      </c>
      <c r="H656" s="5">
        <v>844577750.28006983</v>
      </c>
      <c r="I656" s="5">
        <v>114787986.8937642</v>
      </c>
      <c r="J656" s="5">
        <v>47327577.462309875</v>
      </c>
      <c r="K656" s="5">
        <v>16706893.420622386</v>
      </c>
      <c r="L656" s="5">
        <v>51636891.617212549</v>
      </c>
      <c r="M656">
        <f t="shared" si="10"/>
        <v>10668</v>
      </c>
      <c r="N656" t="s">
        <v>661</v>
      </c>
    </row>
    <row r="657" spans="1:14">
      <c r="A657">
        <v>10915</v>
      </c>
      <c r="B657" t="s">
        <v>1562</v>
      </c>
      <c r="C657" s="5">
        <v>57350193.347451448</v>
      </c>
      <c r="D657" s="5">
        <v>7406144.0616122307</v>
      </c>
      <c r="E657" s="5">
        <v>1431386.2837760223</v>
      </c>
      <c r="F657" s="5">
        <v>1049085.068610881</v>
      </c>
      <c r="G657" s="5">
        <v>2633812.7428931962</v>
      </c>
      <c r="H657" s="5">
        <v>21637823.061737094</v>
      </c>
      <c r="I657" s="5">
        <v>2529767.2184591177</v>
      </c>
      <c r="J657" s="5">
        <v>579284.172384526</v>
      </c>
      <c r="K657" s="5">
        <v>393770.21953896439</v>
      </c>
      <c r="L657" s="5">
        <v>879731.18353651953</v>
      </c>
      <c r="M657">
        <f t="shared" si="10"/>
        <v>10915</v>
      </c>
      <c r="N657" t="s">
        <v>662</v>
      </c>
    </row>
    <row r="658" spans="1:14">
      <c r="A658">
        <v>10916</v>
      </c>
      <c r="B658" t="s">
        <v>1563</v>
      </c>
      <c r="C658" s="5">
        <v>88073098.712539881</v>
      </c>
      <c r="D658" s="5">
        <v>16092868.382372821</v>
      </c>
      <c r="E658" s="5">
        <v>5080552.6666970821</v>
      </c>
      <c r="F658" s="5">
        <v>2356648.0559398206</v>
      </c>
      <c r="G658" s="5">
        <v>4241449.5329888249</v>
      </c>
      <c r="H658" s="5">
        <v>60573362.856657259</v>
      </c>
      <c r="I658" s="5">
        <v>7067129.6997645628</v>
      </c>
      <c r="J658" s="5">
        <v>2269914.4995658975</v>
      </c>
      <c r="K658" s="5">
        <v>1142941.7397935896</v>
      </c>
      <c r="L658" s="5">
        <v>7942529.5236803116</v>
      </c>
      <c r="M658">
        <f t="shared" si="10"/>
        <v>10916</v>
      </c>
      <c r="N658" t="s">
        <v>663</v>
      </c>
    </row>
    <row r="659" spans="1:14">
      <c r="A659">
        <v>10917</v>
      </c>
      <c r="B659" t="s">
        <v>1564</v>
      </c>
      <c r="C659" s="5">
        <v>45820179.671244219</v>
      </c>
      <c r="D659" s="5">
        <v>4281444.962514678</v>
      </c>
      <c r="E659" s="5">
        <v>1659525.2416053957</v>
      </c>
      <c r="F659" s="5">
        <v>648544.85447227315</v>
      </c>
      <c r="G659" s="5">
        <v>2553191.7674360061</v>
      </c>
      <c r="H659" s="5">
        <v>24339220.179067843</v>
      </c>
      <c r="I659" s="5">
        <v>1408445.7650260623</v>
      </c>
      <c r="J659" s="5">
        <v>1008638.0430147775</v>
      </c>
      <c r="K659" s="5">
        <v>197562.68541713923</v>
      </c>
      <c r="L659" s="5">
        <v>1156352.5702016181</v>
      </c>
      <c r="M659">
        <f t="shared" si="10"/>
        <v>10917</v>
      </c>
      <c r="N659" t="s">
        <v>664</v>
      </c>
    </row>
    <row r="660" spans="1:14">
      <c r="A660">
        <v>10918</v>
      </c>
      <c r="B660" t="s">
        <v>1565</v>
      </c>
      <c r="C660" s="5">
        <v>140512140.12112692</v>
      </c>
      <c r="D660" s="5">
        <v>25795614.111866225</v>
      </c>
      <c r="E660" s="5">
        <v>11121065.429064929</v>
      </c>
      <c r="F660" s="5">
        <v>2918969.1537428144</v>
      </c>
      <c r="G660" s="5">
        <v>20888097.584065426</v>
      </c>
      <c r="H660" s="5">
        <v>146860216.437536</v>
      </c>
      <c r="I660" s="5">
        <v>13536044.679319831</v>
      </c>
      <c r="J660" s="5">
        <v>7288042.224431742</v>
      </c>
      <c r="K660" s="5">
        <v>1790604.7330703284</v>
      </c>
      <c r="L660" s="5">
        <v>12405099.785775727</v>
      </c>
      <c r="M660">
        <f t="shared" si="10"/>
        <v>10918</v>
      </c>
      <c r="N660" t="s">
        <v>665</v>
      </c>
    </row>
    <row r="661" spans="1:14">
      <c r="A661">
        <v>10919</v>
      </c>
      <c r="B661" t="s">
        <v>1566</v>
      </c>
      <c r="C661" s="5">
        <v>46890734.937942915</v>
      </c>
      <c r="D661" s="5">
        <v>4409893.2935074205</v>
      </c>
      <c r="E661" s="5">
        <v>1092198.6441408177</v>
      </c>
      <c r="F661" s="5">
        <v>576499.97387067229</v>
      </c>
      <c r="G661" s="5">
        <v>6188628.5316535914</v>
      </c>
      <c r="H661" s="5">
        <v>38945379.849870488</v>
      </c>
      <c r="I661" s="5">
        <v>4027520.0694256863</v>
      </c>
      <c r="J661" s="5">
        <v>1375678.5400361745</v>
      </c>
      <c r="K661" s="5">
        <v>539148.9705665831</v>
      </c>
      <c r="L661" s="5">
        <v>3125718.7289856556</v>
      </c>
      <c r="M661">
        <f t="shared" si="10"/>
        <v>10919</v>
      </c>
      <c r="N661" t="s">
        <v>666</v>
      </c>
    </row>
    <row r="662" spans="1:14">
      <c r="A662">
        <v>10920</v>
      </c>
      <c r="B662" t="s">
        <v>1567</v>
      </c>
      <c r="C662" s="5">
        <v>79937361.856224924</v>
      </c>
      <c r="D662" s="5">
        <v>9437924.8533113785</v>
      </c>
      <c r="E662" s="5">
        <v>2423580.6200727331</v>
      </c>
      <c r="F662" s="5">
        <v>927144.07077274623</v>
      </c>
      <c r="G662" s="5">
        <v>2855916.1835400579</v>
      </c>
      <c r="H662" s="5">
        <v>58472887.892156191</v>
      </c>
      <c r="I662" s="5">
        <v>5634989.8444184484</v>
      </c>
      <c r="J662" s="5">
        <v>3230834.1873314655</v>
      </c>
      <c r="K662" s="5">
        <v>805715.13332573406</v>
      </c>
      <c r="L662" s="5">
        <v>5528251.8488463163</v>
      </c>
      <c r="M662">
        <f t="shared" si="10"/>
        <v>10920</v>
      </c>
      <c r="N662" t="s">
        <v>667</v>
      </c>
    </row>
    <row r="663" spans="1:14">
      <c r="A663">
        <v>10921</v>
      </c>
      <c r="B663" t="s">
        <v>1568</v>
      </c>
      <c r="C663" s="5">
        <v>25249412.031190783</v>
      </c>
      <c r="D663" s="5">
        <v>2812752.6965038977</v>
      </c>
      <c r="E663" s="5">
        <v>653966.79819205613</v>
      </c>
      <c r="F663" s="5">
        <v>394812.26507361903</v>
      </c>
      <c r="G663" s="5">
        <v>967157.24061570666</v>
      </c>
      <c r="H663" s="5">
        <v>27374724.554074101</v>
      </c>
      <c r="I663" s="5">
        <v>2225589.4733973816</v>
      </c>
      <c r="J663" s="5">
        <v>1201752.6924555774</v>
      </c>
      <c r="K663" s="5">
        <v>225869.64470407128</v>
      </c>
      <c r="L663" s="5">
        <v>1288130.3137928138</v>
      </c>
      <c r="M663">
        <f t="shared" si="10"/>
        <v>10921</v>
      </c>
      <c r="N663" t="s">
        <v>668</v>
      </c>
    </row>
    <row r="664" spans="1:14">
      <c r="A664">
        <v>10922</v>
      </c>
      <c r="B664" t="s">
        <v>1569</v>
      </c>
      <c r="C664" s="5">
        <v>86099323.965684086</v>
      </c>
      <c r="D664" s="5">
        <v>15373630.115345346</v>
      </c>
      <c r="E664" s="5">
        <v>2704614.6505570342</v>
      </c>
      <c r="F664" s="5">
        <v>2429367.3267258652</v>
      </c>
      <c r="G664" s="5">
        <v>5596829.7633608766</v>
      </c>
      <c r="H664" s="5">
        <v>133058267.50921476</v>
      </c>
      <c r="I664" s="5">
        <v>8892961.5691633094</v>
      </c>
      <c r="J664" s="5">
        <v>4433156.3827678077</v>
      </c>
      <c r="K664" s="5">
        <v>1356313.9440908565</v>
      </c>
      <c r="L664" s="5">
        <v>9698941.2730900608</v>
      </c>
      <c r="M664">
        <f t="shared" si="10"/>
        <v>10922</v>
      </c>
      <c r="N664" t="s">
        <v>669</v>
      </c>
    </row>
    <row r="665" spans="1:14">
      <c r="A665">
        <v>10923</v>
      </c>
      <c r="B665" t="s">
        <v>1570</v>
      </c>
      <c r="C665" s="5">
        <v>94070070.205740511</v>
      </c>
      <c r="D665" s="5">
        <v>18096152.671353985</v>
      </c>
      <c r="E665" s="5">
        <v>5479138.5746565172</v>
      </c>
      <c r="F665" s="5">
        <v>1357219.2293294338</v>
      </c>
      <c r="G665" s="5">
        <v>5376909.2349952646</v>
      </c>
      <c r="H665" s="5">
        <v>81400362.64861536</v>
      </c>
      <c r="I665" s="5">
        <v>6980077.0334841795</v>
      </c>
      <c r="J665" s="5">
        <v>2148424.9055880671</v>
      </c>
      <c r="K665" s="5">
        <v>1239480.4750033764</v>
      </c>
      <c r="L665" s="5">
        <v>7375176.1212332668</v>
      </c>
      <c r="M665">
        <f t="shared" si="10"/>
        <v>10923</v>
      </c>
      <c r="N665" t="s">
        <v>670</v>
      </c>
    </row>
    <row r="666" spans="1:14">
      <c r="A666">
        <v>10924</v>
      </c>
      <c r="B666" t="s">
        <v>1571</v>
      </c>
      <c r="C666" s="5">
        <v>42757193.951751791</v>
      </c>
      <c r="D666" s="5">
        <v>4820801.9968493264</v>
      </c>
      <c r="E666" s="5">
        <v>1369924.2592402338</v>
      </c>
      <c r="F666" s="5">
        <v>729320.7934008243</v>
      </c>
      <c r="G666" s="5">
        <v>2023636.6144980812</v>
      </c>
      <c r="H666" s="5">
        <v>62428419.289961495</v>
      </c>
      <c r="I666" s="5">
        <v>8227589.078546918</v>
      </c>
      <c r="J666" s="5">
        <v>2286051.7994299331</v>
      </c>
      <c r="K666" s="5">
        <v>1210325.8369020342</v>
      </c>
      <c r="L666" s="5">
        <v>4902919.4294193573</v>
      </c>
      <c r="M666">
        <f t="shared" si="10"/>
        <v>10924</v>
      </c>
      <c r="N666" t="s">
        <v>671</v>
      </c>
    </row>
    <row r="667" spans="1:14">
      <c r="A667">
        <v>10925</v>
      </c>
      <c r="B667" t="s">
        <v>1572</v>
      </c>
      <c r="C667" s="5">
        <v>47576017.81926199</v>
      </c>
      <c r="D667" s="5">
        <v>4751502.1022356041</v>
      </c>
      <c r="E667" s="5">
        <v>1455812.4709420975</v>
      </c>
      <c r="F667" s="5">
        <v>968060.82768690609</v>
      </c>
      <c r="G667" s="5">
        <v>2657933.7183890077</v>
      </c>
      <c r="H667" s="5">
        <v>21453895.663302753</v>
      </c>
      <c r="I667" s="5">
        <v>1711630.8828203683</v>
      </c>
      <c r="J667" s="5">
        <v>593864.99673364533</v>
      </c>
      <c r="K667" s="5">
        <v>270471.22157948097</v>
      </c>
      <c r="L667" s="5">
        <v>1552310.1470481385</v>
      </c>
      <c r="M667">
        <f t="shared" si="10"/>
        <v>10925</v>
      </c>
      <c r="N667" t="s">
        <v>672</v>
      </c>
    </row>
    <row r="668" spans="1:14">
      <c r="A668">
        <v>10926</v>
      </c>
      <c r="B668" t="s">
        <v>1573</v>
      </c>
      <c r="C668" s="5">
        <v>38295134.434614472</v>
      </c>
      <c r="D668" s="5">
        <v>3953163.9254279719</v>
      </c>
      <c r="E668" s="5">
        <v>935474.06875367241</v>
      </c>
      <c r="F668" s="5">
        <v>548927.71227523382</v>
      </c>
      <c r="G668" s="5">
        <v>1903037.7142707778</v>
      </c>
      <c r="H668" s="5">
        <v>18968184.789491843</v>
      </c>
      <c r="I668" s="5">
        <v>1017781.8685361529</v>
      </c>
      <c r="J668" s="5">
        <v>490822.86899681925</v>
      </c>
      <c r="K668" s="5">
        <v>238478.75142934566</v>
      </c>
      <c r="L668" s="5">
        <v>1223428.2862037122</v>
      </c>
      <c r="M668">
        <f t="shared" si="10"/>
        <v>10926</v>
      </c>
      <c r="N668" t="s">
        <v>673</v>
      </c>
    </row>
    <row r="669" spans="1:14">
      <c r="A669">
        <v>22302</v>
      </c>
      <c r="B669" t="s">
        <v>1574</v>
      </c>
      <c r="C669" s="5">
        <v>38439638.527748756</v>
      </c>
      <c r="D669" s="5">
        <v>3604162.356653858</v>
      </c>
      <c r="E669" s="5">
        <v>1387415.4620128064</v>
      </c>
      <c r="F669" s="5">
        <v>415642.68606161349</v>
      </c>
      <c r="G669" s="5">
        <v>2680857.4305132618</v>
      </c>
      <c r="H669" s="5">
        <v>19753402.922058873</v>
      </c>
      <c r="I669" s="5">
        <v>1750557.2318083793</v>
      </c>
      <c r="J669" s="5">
        <v>608416.15739729768</v>
      </c>
      <c r="K669" s="5">
        <v>142552.99700837579</v>
      </c>
      <c r="L669" s="5">
        <v>1262446.2287367638</v>
      </c>
      <c r="M669">
        <f t="shared" si="10"/>
        <v>22302</v>
      </c>
      <c r="N669" t="s">
        <v>674</v>
      </c>
    </row>
    <row r="670" spans="1:14">
      <c r="A670">
        <v>27842</v>
      </c>
      <c r="B670" t="s">
        <v>1575</v>
      </c>
      <c r="C670" s="5">
        <v>28115965.486210883</v>
      </c>
      <c r="D670" s="5">
        <v>1740756.9873855393</v>
      </c>
      <c r="E670" s="5">
        <v>691802.89416513289</v>
      </c>
      <c r="F670" s="5">
        <v>234916.01346813605</v>
      </c>
      <c r="G670" s="5">
        <v>993746.24707686191</v>
      </c>
      <c r="H670" s="5">
        <v>7055361.486438496</v>
      </c>
      <c r="I670" s="5">
        <v>294256.81424131268</v>
      </c>
      <c r="J670" s="5">
        <v>174861.29014158019</v>
      </c>
      <c r="K670" s="5">
        <v>34100.556460348438</v>
      </c>
      <c r="L670" s="5">
        <v>181722.01441170814</v>
      </c>
      <c r="M670">
        <f t="shared" si="10"/>
        <v>27842</v>
      </c>
      <c r="N670" t="s">
        <v>675</v>
      </c>
    </row>
    <row r="671" spans="1:14">
      <c r="A671">
        <v>27843</v>
      </c>
      <c r="B671" t="s">
        <v>1576</v>
      </c>
      <c r="C671" s="5">
        <v>27941656.373949662</v>
      </c>
      <c r="D671" s="5">
        <v>2888575.1735137096</v>
      </c>
      <c r="E671" s="5">
        <v>1955759.6143589099</v>
      </c>
      <c r="F671" s="5">
        <v>403028.03098482609</v>
      </c>
      <c r="G671" s="5">
        <v>1657298.7492630861</v>
      </c>
      <c r="H671" s="5">
        <v>14046768.664271543</v>
      </c>
      <c r="I671" s="5">
        <v>962703.43224946805</v>
      </c>
      <c r="J671" s="5">
        <v>350468.78215585928</v>
      </c>
      <c r="K671" s="5">
        <v>81645.239690285438</v>
      </c>
      <c r="L671" s="5">
        <v>902299.6395626571</v>
      </c>
      <c r="M671">
        <f t="shared" si="10"/>
        <v>27843</v>
      </c>
      <c r="N671" t="s">
        <v>676</v>
      </c>
    </row>
    <row r="672" spans="1:14">
      <c r="A672">
        <v>27844</v>
      </c>
      <c r="B672" t="s">
        <v>1577</v>
      </c>
      <c r="C672" s="5">
        <v>28621383.124463968</v>
      </c>
      <c r="D672" s="5">
        <v>1782536.3279914428</v>
      </c>
      <c r="E672" s="5">
        <v>737625.29175570747</v>
      </c>
      <c r="F672" s="5">
        <v>436220.95257809368</v>
      </c>
      <c r="G672" s="5">
        <v>1028378.9835956739</v>
      </c>
      <c r="H672" s="5">
        <v>14462424.840519078</v>
      </c>
      <c r="I672" s="5">
        <v>682045.13868908805</v>
      </c>
      <c r="J672" s="5">
        <v>372279.9162502379</v>
      </c>
      <c r="K672" s="5">
        <v>126314.38986000117</v>
      </c>
      <c r="L672" s="5">
        <v>474641.79429670004</v>
      </c>
      <c r="M672">
        <f t="shared" si="10"/>
        <v>27844</v>
      </c>
      <c r="N672" t="s">
        <v>677</v>
      </c>
    </row>
    <row r="673" spans="1:14">
      <c r="A673">
        <v>10712</v>
      </c>
      <c r="B673" t="s">
        <v>1578</v>
      </c>
      <c r="C673" s="5">
        <v>119100985.24860635</v>
      </c>
      <c r="D673" s="5">
        <v>47352000.98560895</v>
      </c>
      <c r="E673" s="5">
        <v>14910676.812567582</v>
      </c>
      <c r="F673" s="5">
        <v>6733522.7584434152</v>
      </c>
      <c r="G673" s="5">
        <v>21363955.987217322</v>
      </c>
      <c r="H673" s="5">
        <v>266839824.68619394</v>
      </c>
      <c r="I673" s="5">
        <v>45854940.751091875</v>
      </c>
      <c r="J673" s="5">
        <v>19403269.142898727</v>
      </c>
      <c r="K673" s="5">
        <v>6947764.3974712128</v>
      </c>
      <c r="L673" s="5">
        <v>91226144.999900699</v>
      </c>
      <c r="M673">
        <f t="shared" si="10"/>
        <v>10712</v>
      </c>
      <c r="N673" t="s">
        <v>678</v>
      </c>
    </row>
    <row r="674" spans="1:14">
      <c r="A674">
        <v>11113</v>
      </c>
      <c r="B674" t="s">
        <v>1579</v>
      </c>
      <c r="C674" s="5">
        <v>39059081.606861144</v>
      </c>
      <c r="D674" s="5">
        <v>8554028.3748730924</v>
      </c>
      <c r="E674" s="5">
        <v>1510530.4754660516</v>
      </c>
      <c r="F674" s="5">
        <v>811178.46210289421</v>
      </c>
      <c r="G674" s="5">
        <v>4450007.112835397</v>
      </c>
      <c r="H674" s="5">
        <v>17319688.92597191</v>
      </c>
      <c r="I674" s="5">
        <v>2072042.5290462503</v>
      </c>
      <c r="J674" s="5">
        <v>426293.66493380291</v>
      </c>
      <c r="K674" s="5">
        <v>207933.14111030041</v>
      </c>
      <c r="L674" s="5">
        <v>804034.63679916936</v>
      </c>
      <c r="M674">
        <f t="shared" si="10"/>
        <v>11113</v>
      </c>
      <c r="N674" t="s">
        <v>679</v>
      </c>
    </row>
    <row r="675" spans="1:14">
      <c r="A675">
        <v>11114</v>
      </c>
      <c r="B675" t="s">
        <v>1580</v>
      </c>
      <c r="C675" s="5">
        <v>39408154.715280585</v>
      </c>
      <c r="D675" s="5">
        <v>11503204.087906824</v>
      </c>
      <c r="E675" s="5">
        <v>1727337.0257824238</v>
      </c>
      <c r="F675" s="5">
        <v>2404955.929514803</v>
      </c>
      <c r="G675" s="5">
        <v>2707225.394057469</v>
      </c>
      <c r="H675" s="5">
        <v>15228592.951790841</v>
      </c>
      <c r="I675" s="5">
        <v>2023754.22919669</v>
      </c>
      <c r="J675" s="5">
        <v>829698.47326413181</v>
      </c>
      <c r="K675" s="5">
        <v>226982.93614820499</v>
      </c>
      <c r="L675" s="5">
        <v>1497036.0270580279</v>
      </c>
      <c r="M675">
        <f t="shared" si="10"/>
        <v>11114</v>
      </c>
      <c r="N675" t="s">
        <v>680</v>
      </c>
    </row>
    <row r="676" spans="1:14">
      <c r="A676">
        <v>11115</v>
      </c>
      <c r="B676" t="s">
        <v>1581</v>
      </c>
      <c r="C676" s="5">
        <v>41664532.272725597</v>
      </c>
      <c r="D676" s="5">
        <v>3433581.35389383</v>
      </c>
      <c r="E676" s="5">
        <v>1269818.2905030826</v>
      </c>
      <c r="F676" s="5">
        <v>684197.59452291997</v>
      </c>
      <c r="G676" s="5">
        <v>2297717.6698796418</v>
      </c>
      <c r="H676" s="5">
        <v>15310826.793273386</v>
      </c>
      <c r="I676" s="5">
        <v>1219839.3858210058</v>
      </c>
      <c r="J676" s="5">
        <v>339730.43292793003</v>
      </c>
      <c r="K676" s="5">
        <v>354998.96294013446</v>
      </c>
      <c r="L676" s="5">
        <v>690244.34351248469</v>
      </c>
      <c r="M676">
        <f t="shared" si="10"/>
        <v>11115</v>
      </c>
      <c r="N676" t="s">
        <v>681</v>
      </c>
    </row>
    <row r="677" spans="1:14">
      <c r="A677">
        <v>11116</v>
      </c>
      <c r="B677" t="s">
        <v>1582</v>
      </c>
      <c r="C677" s="5">
        <v>41565339.466805764</v>
      </c>
      <c r="D677" s="5">
        <v>20385116.496839073</v>
      </c>
      <c r="E677" s="5">
        <v>3892292.9338912899</v>
      </c>
      <c r="F677" s="5">
        <v>2395198.7257840377</v>
      </c>
      <c r="G677" s="5">
        <v>3904301.1634214418</v>
      </c>
      <c r="H677" s="5">
        <v>15119689.586218791</v>
      </c>
      <c r="I677" s="5">
        <v>2902861.2256984673</v>
      </c>
      <c r="J677" s="5">
        <v>605905.81349721958</v>
      </c>
      <c r="K677" s="5">
        <v>526221.94969432626</v>
      </c>
      <c r="L677" s="5">
        <v>668258.17814959318</v>
      </c>
      <c r="M677">
        <f t="shared" si="10"/>
        <v>11116</v>
      </c>
      <c r="N677" t="s">
        <v>682</v>
      </c>
    </row>
    <row r="678" spans="1:14">
      <c r="A678">
        <v>11117</v>
      </c>
      <c r="B678" t="s">
        <v>1583</v>
      </c>
      <c r="C678" s="5">
        <v>24179969.756918937</v>
      </c>
      <c r="D678" s="5">
        <v>4344260.4100575196</v>
      </c>
      <c r="E678" s="5">
        <v>2236706.1838596039</v>
      </c>
      <c r="F678" s="5">
        <v>454775.39440019993</v>
      </c>
      <c r="G678" s="5">
        <v>3487467.821355511</v>
      </c>
      <c r="H678" s="5">
        <v>13322777.180991355</v>
      </c>
      <c r="I678" s="5">
        <v>1080362.0264563898</v>
      </c>
      <c r="J678" s="5">
        <v>706816.34766484122</v>
      </c>
      <c r="K678" s="5">
        <v>211158.02630464837</v>
      </c>
      <c r="L678" s="5">
        <v>1835730.9119909906</v>
      </c>
      <c r="M678">
        <f t="shared" si="10"/>
        <v>11117</v>
      </c>
      <c r="N678" t="s">
        <v>683</v>
      </c>
    </row>
    <row r="679" spans="1:14">
      <c r="A679">
        <v>11118</v>
      </c>
      <c r="B679" t="s">
        <v>1584</v>
      </c>
      <c r="C679" s="5">
        <v>22966525.01783428</v>
      </c>
      <c r="D679" s="5">
        <v>8645709.5494131371</v>
      </c>
      <c r="E679" s="5">
        <v>1116998.0340804884</v>
      </c>
      <c r="F679" s="5">
        <v>1204417.6553264391</v>
      </c>
      <c r="G679" s="5">
        <v>2370598.7563132918</v>
      </c>
      <c r="H679" s="5">
        <v>18078273.022316299</v>
      </c>
      <c r="I679" s="5">
        <v>6084983.7814707095</v>
      </c>
      <c r="J679" s="5">
        <v>763969.52205559704</v>
      </c>
      <c r="K679" s="5">
        <v>841337.87169828243</v>
      </c>
      <c r="L679" s="5">
        <v>1309064.8594914791</v>
      </c>
      <c r="M679">
        <f t="shared" si="10"/>
        <v>11118</v>
      </c>
      <c r="N679" t="s">
        <v>684</v>
      </c>
    </row>
    <row r="680" spans="1:14">
      <c r="A680">
        <v>10701</v>
      </c>
      <c r="B680" t="s">
        <v>1585</v>
      </c>
      <c r="C680" s="5">
        <v>166050039.58127204</v>
      </c>
      <c r="D680" s="5">
        <v>52637474.258186631</v>
      </c>
      <c r="E680" s="5">
        <v>15907320.93649736</v>
      </c>
      <c r="F680" s="5">
        <v>7410579.9136159653</v>
      </c>
      <c r="G680" s="5">
        <v>16095633.999462735</v>
      </c>
      <c r="H680" s="5">
        <v>374581817.74882281</v>
      </c>
      <c r="I680" s="5">
        <v>52682432.956714809</v>
      </c>
      <c r="J680" s="5">
        <v>20715828.391321063</v>
      </c>
      <c r="K680" s="5">
        <v>10162227.73875167</v>
      </c>
      <c r="L680" s="5">
        <v>44160337.70535475</v>
      </c>
      <c r="M680">
        <f t="shared" si="10"/>
        <v>10701</v>
      </c>
      <c r="N680" t="s">
        <v>685</v>
      </c>
    </row>
    <row r="681" spans="1:14">
      <c r="A681">
        <v>10963</v>
      </c>
      <c r="B681" t="s">
        <v>1586</v>
      </c>
      <c r="C681" s="5">
        <v>35029585.181853913</v>
      </c>
      <c r="D681" s="5">
        <v>7832956.3625918841</v>
      </c>
      <c r="E681" s="5">
        <v>1124093.3767980165</v>
      </c>
      <c r="F681" s="5">
        <v>743789.57379686902</v>
      </c>
      <c r="G681" s="5">
        <v>3364060.1004502904</v>
      </c>
      <c r="H681" s="5">
        <v>10975625.392498367</v>
      </c>
      <c r="I681" s="5">
        <v>1375635.6903067615</v>
      </c>
      <c r="J681" s="5">
        <v>501077.4157860803</v>
      </c>
      <c r="K681" s="5">
        <v>378246.48092661065</v>
      </c>
      <c r="L681" s="5">
        <v>525645.38499119412</v>
      </c>
      <c r="M681">
        <f t="shared" si="10"/>
        <v>10963</v>
      </c>
      <c r="N681" t="s">
        <v>686</v>
      </c>
    </row>
    <row r="682" spans="1:14">
      <c r="A682">
        <v>10964</v>
      </c>
      <c r="B682" t="s">
        <v>1587</v>
      </c>
      <c r="C682" s="5">
        <v>50223109.33279632</v>
      </c>
      <c r="D682" s="5">
        <v>8726648.7113117352</v>
      </c>
      <c r="E682" s="5">
        <v>1123704.986116684</v>
      </c>
      <c r="F682" s="5">
        <v>2304760.5800657901</v>
      </c>
      <c r="G682" s="5">
        <v>4217578.5533548491</v>
      </c>
      <c r="H682" s="5">
        <v>28419065.990047146</v>
      </c>
      <c r="I682" s="5">
        <v>2973072.113944123</v>
      </c>
      <c r="J682" s="5">
        <v>420668.41057535179</v>
      </c>
      <c r="K682" s="5">
        <v>677185.10816303722</v>
      </c>
      <c r="L682" s="5">
        <v>1108006.3136249478</v>
      </c>
      <c r="M682">
        <f t="shared" si="10"/>
        <v>10964</v>
      </c>
      <c r="N682" t="s">
        <v>687</v>
      </c>
    </row>
    <row r="683" spans="1:14">
      <c r="A683">
        <v>10965</v>
      </c>
      <c r="B683" t="s">
        <v>1588</v>
      </c>
      <c r="C683" s="5">
        <v>60000454.963122644</v>
      </c>
      <c r="D683" s="5">
        <v>14904027.326343436</v>
      </c>
      <c r="E683" s="5">
        <v>2001049.088039838</v>
      </c>
      <c r="F683" s="5">
        <v>1207961.4366628674</v>
      </c>
      <c r="G683" s="5">
        <v>5128873.6275771977</v>
      </c>
      <c r="H683" s="5">
        <v>23290453.980203573</v>
      </c>
      <c r="I683" s="5">
        <v>2873741.3143381607</v>
      </c>
      <c r="J683" s="5">
        <v>710155.21847731282</v>
      </c>
      <c r="K683" s="5">
        <v>580174.59065756702</v>
      </c>
      <c r="L683" s="5">
        <v>659306.48457739805</v>
      </c>
      <c r="M683">
        <f t="shared" si="10"/>
        <v>10965</v>
      </c>
      <c r="N683" t="s">
        <v>688</v>
      </c>
    </row>
    <row r="684" spans="1:14">
      <c r="A684">
        <v>10966</v>
      </c>
      <c r="B684" t="s">
        <v>1589</v>
      </c>
      <c r="C684" s="5">
        <v>34517147.709815361</v>
      </c>
      <c r="D684" s="5">
        <v>3600594.9725434291</v>
      </c>
      <c r="E684" s="5">
        <v>854043.97792861832</v>
      </c>
      <c r="F684" s="5">
        <v>667757.38369399705</v>
      </c>
      <c r="G684" s="5">
        <v>2687848.0146388626</v>
      </c>
      <c r="H684" s="5">
        <v>12006928.995759934</v>
      </c>
      <c r="I684" s="5">
        <v>1059617.7436793805</v>
      </c>
      <c r="J684" s="5">
        <v>370372.88882838673</v>
      </c>
      <c r="K684" s="5">
        <v>272186.72004644637</v>
      </c>
      <c r="L684" s="5">
        <v>655099.06306557765</v>
      </c>
      <c r="M684">
        <f t="shared" si="10"/>
        <v>10966</v>
      </c>
      <c r="N684" t="s">
        <v>689</v>
      </c>
    </row>
    <row r="685" spans="1:14">
      <c r="A685">
        <v>10967</v>
      </c>
      <c r="B685" t="s">
        <v>1590</v>
      </c>
      <c r="C685" s="5">
        <v>53024389.250975169</v>
      </c>
      <c r="D685" s="5">
        <v>6220490.2618863294</v>
      </c>
      <c r="E685" s="5">
        <v>1289446.241953966</v>
      </c>
      <c r="F685" s="5">
        <v>906196.21201379527</v>
      </c>
      <c r="G685" s="5">
        <v>2041445.5548317891</v>
      </c>
      <c r="H685" s="5">
        <v>15718737.049180433</v>
      </c>
      <c r="I685" s="5">
        <v>1731651.6718920828</v>
      </c>
      <c r="J685" s="5">
        <v>308746.57682493539</v>
      </c>
      <c r="K685" s="5">
        <v>300130.55052348139</v>
      </c>
      <c r="L685" s="5">
        <v>495159.63991800562</v>
      </c>
      <c r="M685">
        <f t="shared" si="10"/>
        <v>10967</v>
      </c>
      <c r="N685" t="s">
        <v>690</v>
      </c>
    </row>
    <row r="686" spans="1:14">
      <c r="A686">
        <v>10968</v>
      </c>
      <c r="B686" t="s">
        <v>1591</v>
      </c>
      <c r="C686" s="5">
        <v>31956951.947388247</v>
      </c>
      <c r="D686" s="5">
        <v>4604368.3032320617</v>
      </c>
      <c r="E686" s="5">
        <v>806820.8591127703</v>
      </c>
      <c r="F686" s="5">
        <v>1166380.6846761252</v>
      </c>
      <c r="G686" s="5">
        <v>1153421.3365349746</v>
      </c>
      <c r="H686" s="5">
        <v>12491245.518874116</v>
      </c>
      <c r="I686" s="5">
        <v>1153129.9572297223</v>
      </c>
      <c r="J686" s="5">
        <v>208937.56190497227</v>
      </c>
      <c r="K686" s="5">
        <v>229175.17135854313</v>
      </c>
      <c r="L686" s="5">
        <v>319481.76968847495</v>
      </c>
      <c r="M686">
        <f t="shared" si="10"/>
        <v>10968</v>
      </c>
      <c r="N686" t="s">
        <v>691</v>
      </c>
    </row>
    <row r="687" spans="1:14">
      <c r="A687">
        <v>10969</v>
      </c>
      <c r="B687" t="s">
        <v>1592</v>
      </c>
      <c r="C687" s="5">
        <v>33828046.94399377</v>
      </c>
      <c r="D687" s="5">
        <v>2889460.2763222121</v>
      </c>
      <c r="E687" s="5">
        <v>664261.9636597092</v>
      </c>
      <c r="F687" s="5">
        <v>552080.48854388064</v>
      </c>
      <c r="G687" s="5">
        <v>1392269.9914245696</v>
      </c>
      <c r="H687" s="5">
        <v>12294011.337636953</v>
      </c>
      <c r="I687" s="5">
        <v>934509.45862287877</v>
      </c>
      <c r="J687" s="5">
        <v>306346.02400937007</v>
      </c>
      <c r="K687" s="5">
        <v>141353.94637535457</v>
      </c>
      <c r="L687" s="5">
        <v>569472.21941130469</v>
      </c>
      <c r="M687">
        <f t="shared" si="10"/>
        <v>10969</v>
      </c>
      <c r="N687" t="s">
        <v>692</v>
      </c>
    </row>
    <row r="688" spans="1:14">
      <c r="A688">
        <v>11444</v>
      </c>
      <c r="B688" t="s">
        <v>1593</v>
      </c>
      <c r="C688" s="5">
        <v>78196382.465636671</v>
      </c>
      <c r="D688" s="5">
        <v>31312514.619269114</v>
      </c>
      <c r="E688" s="5">
        <v>4009889.3101655664</v>
      </c>
      <c r="F688" s="5">
        <v>3653538.6249954705</v>
      </c>
      <c r="G688" s="5">
        <v>8852532.7407344077</v>
      </c>
      <c r="H688" s="5">
        <v>71654421.041909397</v>
      </c>
      <c r="I688" s="5">
        <v>6076603.2344298586</v>
      </c>
      <c r="J688" s="5">
        <v>1467304.7941623067</v>
      </c>
      <c r="K688" s="5">
        <v>1360181.4834283818</v>
      </c>
      <c r="L688" s="5">
        <v>2201908.8352688286</v>
      </c>
      <c r="M688">
        <f t="shared" si="10"/>
        <v>11444</v>
      </c>
      <c r="N688" t="s">
        <v>693</v>
      </c>
    </row>
    <row r="689" spans="1:14">
      <c r="A689">
        <v>10700</v>
      </c>
      <c r="B689" t="s">
        <v>1594</v>
      </c>
      <c r="C689" s="5">
        <v>242493991.56101117</v>
      </c>
      <c r="D689" s="5">
        <v>215317607.78668001</v>
      </c>
      <c r="E689" s="5">
        <v>30116152.790229082</v>
      </c>
      <c r="F689" s="5">
        <v>25652617.827943977</v>
      </c>
      <c r="G689" s="5">
        <v>54932033.778574042</v>
      </c>
      <c r="H689" s="5">
        <v>729036699.65840268</v>
      </c>
      <c r="I689" s="5">
        <v>100501219.50648287</v>
      </c>
      <c r="J689" s="5">
        <v>43012901.93625468</v>
      </c>
      <c r="K689" s="5">
        <v>16978377.324074529</v>
      </c>
      <c r="L689" s="5">
        <v>38706461.290346824</v>
      </c>
      <c r="M689">
        <f t="shared" si="10"/>
        <v>10700</v>
      </c>
      <c r="N689" t="s">
        <v>694</v>
      </c>
    </row>
    <row r="690" spans="1:14">
      <c r="A690">
        <v>10927</v>
      </c>
      <c r="B690" t="s">
        <v>1595</v>
      </c>
      <c r="C690" s="5">
        <v>38138363.064844467</v>
      </c>
      <c r="D690" s="5">
        <v>5426659.9343320504</v>
      </c>
      <c r="E690" s="5">
        <v>1568897.4069667046</v>
      </c>
      <c r="F690" s="5">
        <v>1114648.0161185248</v>
      </c>
      <c r="G690" s="5">
        <v>2447921.9002497774</v>
      </c>
      <c r="H690" s="5">
        <v>11840219.076601153</v>
      </c>
      <c r="I690" s="5">
        <v>1914540.7542823672</v>
      </c>
      <c r="J690" s="5">
        <v>538990.18638725148</v>
      </c>
      <c r="K690" s="5">
        <v>310792.60987010662</v>
      </c>
      <c r="L690" s="5">
        <v>587388.18034761341</v>
      </c>
      <c r="M690">
        <f t="shared" si="10"/>
        <v>10927</v>
      </c>
      <c r="N690" t="s">
        <v>695</v>
      </c>
    </row>
    <row r="691" spans="1:14">
      <c r="A691">
        <v>10928</v>
      </c>
      <c r="B691" t="s">
        <v>1596</v>
      </c>
      <c r="C691" s="5">
        <v>79323957.123234347</v>
      </c>
      <c r="D691" s="5">
        <v>14562605.716128524</v>
      </c>
      <c r="E691" s="5">
        <v>2887160.1702615772</v>
      </c>
      <c r="F691" s="5">
        <v>3692160.2376991333</v>
      </c>
      <c r="G691" s="5">
        <v>6763139.3765579369</v>
      </c>
      <c r="H691" s="5">
        <v>37806769.409066126</v>
      </c>
      <c r="I691" s="5">
        <v>4537125.9704336384</v>
      </c>
      <c r="J691" s="5">
        <v>1342582.3850476218</v>
      </c>
      <c r="K691" s="5">
        <v>1169083.5750345674</v>
      </c>
      <c r="L691" s="5">
        <v>1734216.0265365238</v>
      </c>
      <c r="M691">
        <f t="shared" si="10"/>
        <v>10928</v>
      </c>
      <c r="N691" t="s">
        <v>696</v>
      </c>
    </row>
    <row r="692" spans="1:14">
      <c r="A692">
        <v>10929</v>
      </c>
      <c r="B692" t="s">
        <v>1597</v>
      </c>
      <c r="C692" s="5">
        <v>131635584.57646845</v>
      </c>
      <c r="D692" s="5">
        <v>29345431.493879322</v>
      </c>
      <c r="E692" s="5">
        <v>7629788.0340569094</v>
      </c>
      <c r="F692" s="5">
        <v>4398952.1087518521</v>
      </c>
      <c r="G692" s="5">
        <v>11073237.507230638</v>
      </c>
      <c r="H692" s="5">
        <v>130693052.47956534</v>
      </c>
      <c r="I692" s="5">
        <v>12827336.751521667</v>
      </c>
      <c r="J692" s="5">
        <v>3756491.4574732785</v>
      </c>
      <c r="K692" s="5">
        <v>2441965.5539692254</v>
      </c>
      <c r="L692" s="5">
        <v>11784105.617083346</v>
      </c>
      <c r="M692">
        <f t="shared" si="10"/>
        <v>10929</v>
      </c>
      <c r="N692" t="s">
        <v>697</v>
      </c>
    </row>
    <row r="693" spans="1:14">
      <c r="A693">
        <v>10930</v>
      </c>
      <c r="B693" t="s">
        <v>1598</v>
      </c>
      <c r="C693" s="5">
        <v>111213122.52361628</v>
      </c>
      <c r="D693" s="5">
        <v>15251206.148078935</v>
      </c>
      <c r="E693" s="5">
        <v>3488403.7420071303</v>
      </c>
      <c r="F693" s="5">
        <v>3123538.8790980326</v>
      </c>
      <c r="G693" s="5">
        <v>6642870.0533974487</v>
      </c>
      <c r="H693" s="5">
        <v>68156055.983728051</v>
      </c>
      <c r="I693" s="5">
        <v>5761863.5580786429</v>
      </c>
      <c r="J693" s="5">
        <v>1908006.0998968708</v>
      </c>
      <c r="K693" s="5">
        <v>921614.31902014487</v>
      </c>
      <c r="L693" s="5">
        <v>4664686.52307845</v>
      </c>
      <c r="M693">
        <f t="shared" si="10"/>
        <v>10930</v>
      </c>
      <c r="N693" t="s">
        <v>698</v>
      </c>
    </row>
    <row r="694" spans="1:14">
      <c r="A694">
        <v>10931</v>
      </c>
      <c r="B694" t="s">
        <v>1599</v>
      </c>
      <c r="C694" s="5">
        <v>46788454.688902855</v>
      </c>
      <c r="D694" s="5">
        <v>3767686.4259336949</v>
      </c>
      <c r="E694" s="5">
        <v>1507705.7698935471</v>
      </c>
      <c r="F694" s="5">
        <v>634100.46876191138</v>
      </c>
      <c r="G694" s="5">
        <v>2014428.6514344946</v>
      </c>
      <c r="H694" s="5">
        <v>14242468.999183079</v>
      </c>
      <c r="I694" s="5">
        <v>759844.16889648465</v>
      </c>
      <c r="J694" s="5">
        <v>438550.43809317099</v>
      </c>
      <c r="K694" s="5">
        <v>224366.86354205135</v>
      </c>
      <c r="L694" s="5">
        <v>674301.26535872824</v>
      </c>
      <c r="M694">
        <f t="shared" si="10"/>
        <v>10931</v>
      </c>
      <c r="N694" t="s">
        <v>699</v>
      </c>
    </row>
    <row r="695" spans="1:14">
      <c r="A695">
        <v>10932</v>
      </c>
      <c r="B695" t="s">
        <v>1600</v>
      </c>
      <c r="C695" s="5">
        <v>51659903.632189542</v>
      </c>
      <c r="D695" s="5">
        <v>5332818.8413065532</v>
      </c>
      <c r="E695" s="5">
        <v>1383507.464240127</v>
      </c>
      <c r="F695" s="5">
        <v>885662.24352283124</v>
      </c>
      <c r="G695" s="5">
        <v>2985194.223942779</v>
      </c>
      <c r="H695" s="5">
        <v>26716671.066118993</v>
      </c>
      <c r="I695" s="5">
        <v>2363575.7871289928</v>
      </c>
      <c r="J695" s="5">
        <v>1268719.2421605571</v>
      </c>
      <c r="K695" s="5">
        <v>542220.7785997442</v>
      </c>
      <c r="L695" s="5">
        <v>1159143.400789862</v>
      </c>
      <c r="M695">
        <f t="shared" si="10"/>
        <v>10932</v>
      </c>
      <c r="N695" t="s">
        <v>700</v>
      </c>
    </row>
    <row r="696" spans="1:14">
      <c r="A696">
        <v>10933</v>
      </c>
      <c r="B696" t="s">
        <v>1601</v>
      </c>
      <c r="C696" s="5">
        <v>87017763.886433318</v>
      </c>
      <c r="D696" s="5">
        <v>8884104.5690869484</v>
      </c>
      <c r="E696" s="5">
        <v>3029700.0577678587</v>
      </c>
      <c r="F696" s="5">
        <v>2293557.9532520664</v>
      </c>
      <c r="G696" s="5">
        <v>6119528.3955861591</v>
      </c>
      <c r="H696" s="5">
        <v>53484824.55054684</v>
      </c>
      <c r="I696" s="5">
        <v>4586412.3036977947</v>
      </c>
      <c r="J696" s="5">
        <v>1423109.0467392064</v>
      </c>
      <c r="K696" s="5">
        <v>959999.95671761187</v>
      </c>
      <c r="L696" s="5">
        <v>3542810.9131721831</v>
      </c>
      <c r="M696">
        <f t="shared" si="10"/>
        <v>10933</v>
      </c>
      <c r="N696" t="s">
        <v>701</v>
      </c>
    </row>
    <row r="697" spans="1:14">
      <c r="A697">
        <v>10934</v>
      </c>
      <c r="B697" t="s">
        <v>1602</v>
      </c>
      <c r="C697" s="5">
        <v>77453399.094252542</v>
      </c>
      <c r="D697" s="5">
        <v>19508224.867696814</v>
      </c>
      <c r="E697" s="5">
        <v>5218569.7472300055</v>
      </c>
      <c r="F697" s="5">
        <v>4700542.6313687703</v>
      </c>
      <c r="G697" s="5">
        <v>3788933.0696515027</v>
      </c>
      <c r="H697" s="5">
        <v>51432300.827263929</v>
      </c>
      <c r="I697" s="5">
        <v>5585781.199646309</v>
      </c>
      <c r="J697" s="5">
        <v>2047166.310098357</v>
      </c>
      <c r="K697" s="5">
        <v>1505431.9524578436</v>
      </c>
      <c r="L697" s="5">
        <v>3423155.8003339055</v>
      </c>
      <c r="M697">
        <f t="shared" si="10"/>
        <v>10934</v>
      </c>
      <c r="N697" t="s">
        <v>702</v>
      </c>
    </row>
    <row r="698" spans="1:14">
      <c r="A698">
        <v>10935</v>
      </c>
      <c r="B698" t="s">
        <v>1603</v>
      </c>
      <c r="C698" s="5">
        <v>65808212.373485066</v>
      </c>
      <c r="D698" s="5">
        <v>10414055.493302388</v>
      </c>
      <c r="E698" s="5">
        <v>4973726.7992435796</v>
      </c>
      <c r="F698" s="5">
        <v>1969467.9646244785</v>
      </c>
      <c r="G698" s="5">
        <v>4461380.6425428251</v>
      </c>
      <c r="H698" s="5">
        <v>101997650.64613564</v>
      </c>
      <c r="I698" s="5">
        <v>13713485.170859287</v>
      </c>
      <c r="J698" s="5">
        <v>2548587.5229250281</v>
      </c>
      <c r="K698" s="5">
        <v>4501618.4683774095</v>
      </c>
      <c r="L698" s="5">
        <v>2532273.1885042642</v>
      </c>
      <c r="M698">
        <f t="shared" si="10"/>
        <v>10935</v>
      </c>
      <c r="N698" t="s">
        <v>703</v>
      </c>
    </row>
    <row r="699" spans="1:14">
      <c r="A699">
        <v>10936</v>
      </c>
      <c r="B699" t="s">
        <v>1604</v>
      </c>
      <c r="C699" s="5">
        <v>23021478.876576886</v>
      </c>
      <c r="D699" s="5">
        <v>5054503.5786796408</v>
      </c>
      <c r="E699" s="5">
        <v>1382622.290855879</v>
      </c>
      <c r="F699" s="5">
        <v>893039.8898599738</v>
      </c>
      <c r="G699" s="5">
        <v>1109111.0704457117</v>
      </c>
      <c r="H699" s="5">
        <v>12274384.901090628</v>
      </c>
      <c r="I699" s="5">
        <v>3048227.3615982174</v>
      </c>
      <c r="J699" s="5">
        <v>507018.86640039267</v>
      </c>
      <c r="K699" s="5">
        <v>653234.10242990835</v>
      </c>
      <c r="L699" s="5">
        <v>318031.82206276763</v>
      </c>
      <c r="M699">
        <f t="shared" si="10"/>
        <v>10936</v>
      </c>
      <c r="N699" t="s">
        <v>704</v>
      </c>
    </row>
    <row r="700" spans="1:14">
      <c r="A700">
        <v>10937</v>
      </c>
      <c r="B700" t="s">
        <v>1605</v>
      </c>
      <c r="C700" s="5">
        <v>38408960.287338942</v>
      </c>
      <c r="D700" s="5">
        <v>3188190.9720354066</v>
      </c>
      <c r="E700" s="5">
        <v>1239180.4424661754</v>
      </c>
      <c r="F700" s="5">
        <v>804959.23792902555</v>
      </c>
      <c r="G700" s="5">
        <v>3207094.491791883</v>
      </c>
      <c r="H700" s="5">
        <v>17484560.85318815</v>
      </c>
      <c r="I700" s="5">
        <v>1105009.7855580701</v>
      </c>
      <c r="J700" s="5">
        <v>551335.36234720261</v>
      </c>
      <c r="K700" s="5">
        <v>285114.19820580969</v>
      </c>
      <c r="L700" s="5">
        <v>643081.58913934557</v>
      </c>
      <c r="M700">
        <f t="shared" si="10"/>
        <v>10937</v>
      </c>
      <c r="N700" t="s">
        <v>705</v>
      </c>
    </row>
    <row r="701" spans="1:14">
      <c r="A701">
        <v>10938</v>
      </c>
      <c r="B701" t="s">
        <v>1606</v>
      </c>
      <c r="C701" s="5">
        <v>39341142.929848701</v>
      </c>
      <c r="D701" s="5">
        <v>3418028.1407459541</v>
      </c>
      <c r="E701" s="5">
        <v>925912.6123441431</v>
      </c>
      <c r="F701" s="5">
        <v>570095.01594373153</v>
      </c>
      <c r="G701" s="5">
        <v>1296642.5347093905</v>
      </c>
      <c r="H701" s="5">
        <v>16456572.666130489</v>
      </c>
      <c r="I701" s="5">
        <v>1416706.7596128881</v>
      </c>
      <c r="J701" s="5">
        <v>326086.52518616209</v>
      </c>
      <c r="K701" s="5">
        <v>181848.05297798759</v>
      </c>
      <c r="L701" s="5">
        <v>770743.63250056119</v>
      </c>
      <c r="M701">
        <f t="shared" si="10"/>
        <v>10938</v>
      </c>
      <c r="N701" t="s">
        <v>706</v>
      </c>
    </row>
    <row r="702" spans="1:14">
      <c r="A702">
        <v>10939</v>
      </c>
      <c r="B702" t="s">
        <v>1607</v>
      </c>
      <c r="C702" s="5">
        <v>51409798.015955456</v>
      </c>
      <c r="D702" s="5">
        <v>10656176.361686898</v>
      </c>
      <c r="E702" s="5">
        <v>1627558.4859841892</v>
      </c>
      <c r="F702" s="5">
        <v>2854607.1602951484</v>
      </c>
      <c r="G702" s="5">
        <v>2500485.1541869221</v>
      </c>
      <c r="H702" s="5">
        <v>20351983.367311228</v>
      </c>
      <c r="I702" s="5">
        <v>1721763.7566629518</v>
      </c>
      <c r="J702" s="5">
        <v>1069701.3936284748</v>
      </c>
      <c r="K702" s="5">
        <v>575128.00897939445</v>
      </c>
      <c r="L702" s="5">
        <v>660035.74530932494</v>
      </c>
      <c r="M702">
        <f t="shared" si="10"/>
        <v>10939</v>
      </c>
      <c r="N702" t="s">
        <v>707</v>
      </c>
    </row>
    <row r="703" spans="1:14">
      <c r="A703">
        <v>10940</v>
      </c>
      <c r="B703" t="s">
        <v>1608</v>
      </c>
      <c r="C703" s="5">
        <v>36961686.975879766</v>
      </c>
      <c r="D703" s="5">
        <v>4257717.372020971</v>
      </c>
      <c r="E703" s="5">
        <v>1105657.7122822246</v>
      </c>
      <c r="F703" s="5">
        <v>729435.91612341662</v>
      </c>
      <c r="G703" s="5">
        <v>2524642.7603080445</v>
      </c>
      <c r="H703" s="5">
        <v>18954322.326362841</v>
      </c>
      <c r="I703" s="5">
        <v>1206565.7010311731</v>
      </c>
      <c r="J703" s="5">
        <v>556278.89801069803</v>
      </c>
      <c r="K703" s="5">
        <v>293365.61616899091</v>
      </c>
      <c r="L703" s="5">
        <v>973565.28181188926</v>
      </c>
      <c r="M703">
        <f t="shared" si="10"/>
        <v>10940</v>
      </c>
      <c r="N703" t="s">
        <v>708</v>
      </c>
    </row>
    <row r="704" spans="1:14">
      <c r="A704">
        <v>10941</v>
      </c>
      <c r="B704" t="s">
        <v>1609</v>
      </c>
      <c r="C704" s="5">
        <v>43722280.856705196</v>
      </c>
      <c r="D704" s="5">
        <v>3300953.0091658789</v>
      </c>
      <c r="E704" s="5">
        <v>1214706.6298735342</v>
      </c>
      <c r="F704" s="5">
        <v>704799.0876610023</v>
      </c>
      <c r="G704" s="5">
        <v>1757264.4986529532</v>
      </c>
      <c r="H704" s="5">
        <v>23725462.816504154</v>
      </c>
      <c r="I704" s="5">
        <v>1265223.3938936666</v>
      </c>
      <c r="J704" s="5">
        <v>490786.67447228933</v>
      </c>
      <c r="K704" s="5">
        <v>79751.087762872121</v>
      </c>
      <c r="L704" s="5">
        <v>953613.57530844305</v>
      </c>
      <c r="M704">
        <f t="shared" si="10"/>
        <v>10941</v>
      </c>
      <c r="N704" t="s">
        <v>709</v>
      </c>
    </row>
    <row r="705" spans="1:14">
      <c r="A705">
        <v>10942</v>
      </c>
      <c r="B705" t="s">
        <v>1610</v>
      </c>
      <c r="C705" s="5">
        <v>45747802.526720732</v>
      </c>
      <c r="D705" s="5">
        <v>2827641.0120503083</v>
      </c>
      <c r="E705" s="5">
        <v>933137.78097540222</v>
      </c>
      <c r="F705" s="5">
        <v>504178.8267595793</v>
      </c>
      <c r="G705" s="5">
        <v>3205352.7770021888</v>
      </c>
      <c r="H705" s="5">
        <v>19167717.234838877</v>
      </c>
      <c r="I705" s="5">
        <v>1305097.758669721</v>
      </c>
      <c r="J705" s="5">
        <v>388088.98079270264</v>
      </c>
      <c r="K705" s="5">
        <v>173483.50790055044</v>
      </c>
      <c r="L705" s="5">
        <v>1261654.1242899352</v>
      </c>
      <c r="M705">
        <f t="shared" si="10"/>
        <v>10942</v>
      </c>
      <c r="N705" t="s">
        <v>710</v>
      </c>
    </row>
    <row r="706" spans="1:14">
      <c r="A706">
        <v>10943</v>
      </c>
      <c r="B706" t="s">
        <v>1611</v>
      </c>
      <c r="C706" s="5">
        <v>17903563.246248826</v>
      </c>
      <c r="D706" s="5">
        <v>2624502.2016089498</v>
      </c>
      <c r="E706" s="5">
        <v>768859.37023679272</v>
      </c>
      <c r="F706" s="5">
        <v>456563.72588399303</v>
      </c>
      <c r="G706" s="5">
        <v>692340.19696532399</v>
      </c>
      <c r="H706" s="5">
        <v>18741197.717183739</v>
      </c>
      <c r="I706" s="5">
        <v>2614381.0776786553</v>
      </c>
      <c r="J706" s="5">
        <v>1076505.5835996561</v>
      </c>
      <c r="K706" s="5">
        <v>282127.93280903657</v>
      </c>
      <c r="L706" s="5">
        <v>341838.81778502953</v>
      </c>
      <c r="M706">
        <f t="shared" si="10"/>
        <v>10943</v>
      </c>
      <c r="N706" t="s">
        <v>711</v>
      </c>
    </row>
    <row r="707" spans="1:14">
      <c r="A707">
        <v>23125</v>
      </c>
      <c r="B707" t="s">
        <v>1612</v>
      </c>
      <c r="C707" s="5">
        <v>38020941.888984665</v>
      </c>
      <c r="D707" s="5">
        <v>3975598.3458442544</v>
      </c>
      <c r="E707" s="5">
        <v>1221685.8592573367</v>
      </c>
      <c r="F707" s="5">
        <v>586433.28925815539</v>
      </c>
      <c r="G707" s="5">
        <v>2218113.4076648438</v>
      </c>
      <c r="H707" s="5">
        <v>18746911.529016208</v>
      </c>
      <c r="I707" s="5">
        <v>628552.31550218945</v>
      </c>
      <c r="J707" s="5">
        <v>402531.05578454235</v>
      </c>
      <c r="K707" s="5">
        <v>149566.38033498518</v>
      </c>
      <c r="L707" s="5">
        <v>522842.02835282014</v>
      </c>
      <c r="M707">
        <f t="shared" si="10"/>
        <v>23125</v>
      </c>
      <c r="N707" t="s">
        <v>712</v>
      </c>
    </row>
    <row r="708" spans="1:14">
      <c r="A708">
        <v>28014</v>
      </c>
      <c r="B708" t="s">
        <v>1613</v>
      </c>
      <c r="C708" s="5">
        <v>23260593.011419989</v>
      </c>
      <c r="D708" s="5">
        <v>2010251.6839290056</v>
      </c>
      <c r="E708" s="5">
        <v>980007.1816615127</v>
      </c>
      <c r="F708" s="5">
        <v>445755.51108565828</v>
      </c>
      <c r="G708" s="5">
        <v>1364640.5153106735</v>
      </c>
      <c r="H708" s="5">
        <v>13257481.355078338</v>
      </c>
      <c r="I708" s="5">
        <v>1512529.0220381804</v>
      </c>
      <c r="J708" s="5">
        <v>268410.63733697223</v>
      </c>
      <c r="K708" s="5">
        <v>255228.84573391548</v>
      </c>
      <c r="L708" s="5">
        <v>804038.71640576445</v>
      </c>
      <c r="M708">
        <f t="shared" ref="M708:M771" si="11">INT(N708)</f>
        <v>28014</v>
      </c>
      <c r="N708" t="s">
        <v>713</v>
      </c>
    </row>
    <row r="709" spans="1:14">
      <c r="A709">
        <v>28015</v>
      </c>
      <c r="B709" t="s">
        <v>1614</v>
      </c>
      <c r="C709" s="5">
        <v>20558442.739066035</v>
      </c>
      <c r="D709" s="5">
        <v>2432441.4033050346</v>
      </c>
      <c r="E709" s="5">
        <v>1006849.630207577</v>
      </c>
      <c r="F709" s="5">
        <v>708088.86733509903</v>
      </c>
      <c r="G709" s="5">
        <v>915533.17159938894</v>
      </c>
      <c r="H709" s="5">
        <v>14449091.897373499</v>
      </c>
      <c r="I709" s="5">
        <v>1206274.4801746428</v>
      </c>
      <c r="J709" s="5">
        <v>731464.12925601786</v>
      </c>
      <c r="K709" s="5">
        <v>478166.14200723794</v>
      </c>
      <c r="L709" s="5">
        <v>854294.79967545916</v>
      </c>
      <c r="M709">
        <f t="shared" si="11"/>
        <v>28015</v>
      </c>
      <c r="N709" t="s">
        <v>714</v>
      </c>
    </row>
    <row r="710" spans="1:14">
      <c r="A710">
        <v>28016</v>
      </c>
      <c r="B710" t="s">
        <v>1615</v>
      </c>
      <c r="C710" s="5">
        <v>21294636.28095473</v>
      </c>
      <c r="D710" s="5">
        <v>1617473.0323337831</v>
      </c>
      <c r="E710" s="5">
        <v>709958.53373113112</v>
      </c>
      <c r="F710" s="5">
        <v>404237.94196500874</v>
      </c>
      <c r="G710" s="5">
        <v>558899.19638399803</v>
      </c>
      <c r="H710" s="5">
        <v>9854530.6491608489</v>
      </c>
      <c r="I710" s="5">
        <v>672580.80470177403</v>
      </c>
      <c r="J710" s="5">
        <v>162874.09304992532</v>
      </c>
      <c r="K710" s="5">
        <v>258542.27296053621</v>
      </c>
      <c r="L710" s="5">
        <v>73619.714758264992</v>
      </c>
      <c r="M710">
        <f t="shared" si="11"/>
        <v>28016</v>
      </c>
      <c r="N710" t="s">
        <v>715</v>
      </c>
    </row>
    <row r="711" spans="1:14">
      <c r="A711">
        <v>10703</v>
      </c>
      <c r="B711" t="s">
        <v>1616</v>
      </c>
      <c r="C711" s="5">
        <v>182582363.39576864</v>
      </c>
      <c r="D711" s="5">
        <v>59346041.046568312</v>
      </c>
      <c r="E711" s="5">
        <v>12809559.724581048</v>
      </c>
      <c r="F711" s="5">
        <v>8715068.0567654595</v>
      </c>
      <c r="G711" s="5">
        <v>13027354.798309132</v>
      </c>
      <c r="H711" s="5">
        <v>226394555.72457585</v>
      </c>
      <c r="I711" s="5">
        <v>38930272.849970914</v>
      </c>
      <c r="J711" s="5">
        <v>14808758.634909732</v>
      </c>
      <c r="K711" s="5">
        <v>7906209.3759067105</v>
      </c>
      <c r="L711" s="5">
        <v>36269127.702644087</v>
      </c>
      <c r="M711">
        <f t="shared" si="11"/>
        <v>10703</v>
      </c>
      <c r="N711" t="s">
        <v>716</v>
      </c>
    </row>
    <row r="712" spans="1:14">
      <c r="A712">
        <v>10985</v>
      </c>
      <c r="B712" t="s">
        <v>1617</v>
      </c>
      <c r="C712" s="5">
        <v>43406162.414594553</v>
      </c>
      <c r="D712" s="5">
        <v>5761893.1139281848</v>
      </c>
      <c r="E712" s="5">
        <v>1046864.7119375692</v>
      </c>
      <c r="F712" s="5">
        <v>740097.10044916603</v>
      </c>
      <c r="G712" s="5">
        <v>2548182.2573315031</v>
      </c>
      <c r="H712" s="5">
        <v>16425240.495316438</v>
      </c>
      <c r="I712" s="5">
        <v>1106003.2088048924</v>
      </c>
      <c r="J712" s="5">
        <v>260192.40252938404</v>
      </c>
      <c r="K712" s="5">
        <v>146938.16248397902</v>
      </c>
      <c r="L712" s="5">
        <v>1804375.7526243255</v>
      </c>
      <c r="M712">
        <f t="shared" si="11"/>
        <v>10985</v>
      </c>
      <c r="N712" t="s">
        <v>717</v>
      </c>
    </row>
    <row r="713" spans="1:14">
      <c r="A713">
        <v>10986</v>
      </c>
      <c r="B713" t="s">
        <v>1618</v>
      </c>
      <c r="C713" s="5">
        <v>47075017.812667616</v>
      </c>
      <c r="D713" s="5">
        <v>8579302.9050236642</v>
      </c>
      <c r="E713" s="5">
        <v>1401670.9603300344</v>
      </c>
      <c r="F713" s="5">
        <v>2786621.64276675</v>
      </c>
      <c r="G713" s="5">
        <v>2415068.3250632221</v>
      </c>
      <c r="H713" s="5">
        <v>18306747.041296445</v>
      </c>
      <c r="I713" s="5">
        <v>1648448.2838753602</v>
      </c>
      <c r="J713" s="5">
        <v>628682.10062427446</v>
      </c>
      <c r="K713" s="5">
        <v>374088.30345158122</v>
      </c>
      <c r="L713" s="5">
        <v>636102.99490105861</v>
      </c>
      <c r="M713">
        <f t="shared" si="11"/>
        <v>10986</v>
      </c>
      <c r="N713" t="s">
        <v>718</v>
      </c>
    </row>
    <row r="714" spans="1:14">
      <c r="A714">
        <v>10987</v>
      </c>
      <c r="B714" t="s">
        <v>1619</v>
      </c>
      <c r="C714" s="5">
        <v>36875983.698830701</v>
      </c>
      <c r="D714" s="5">
        <v>8967678.9988359548</v>
      </c>
      <c r="E714" s="5">
        <v>1698705.5983418024</v>
      </c>
      <c r="F714" s="5">
        <v>1512140.9667447745</v>
      </c>
      <c r="G714" s="5">
        <v>3742071.613803993</v>
      </c>
      <c r="H714" s="5">
        <v>11731778.492075585</v>
      </c>
      <c r="I714" s="5">
        <v>2395207.5205686903</v>
      </c>
      <c r="J714" s="5">
        <v>463031.14299855795</v>
      </c>
      <c r="K714" s="5">
        <v>274935.06908464216</v>
      </c>
      <c r="L714" s="5">
        <v>714235.60871528904</v>
      </c>
      <c r="M714">
        <f t="shared" si="11"/>
        <v>10987</v>
      </c>
      <c r="N714" t="s">
        <v>719</v>
      </c>
    </row>
    <row r="715" spans="1:14">
      <c r="A715">
        <v>10988</v>
      </c>
      <c r="B715" t="s">
        <v>1620</v>
      </c>
      <c r="C715" s="5">
        <v>34050021.580045015</v>
      </c>
      <c r="D715" s="5">
        <v>4756256.5871708011</v>
      </c>
      <c r="E715" s="5">
        <v>1100955.5084960496</v>
      </c>
      <c r="F715" s="5">
        <v>688907.11880118796</v>
      </c>
      <c r="G715" s="5">
        <v>2780321.303683368</v>
      </c>
      <c r="H715" s="5">
        <v>18401912.77816914</v>
      </c>
      <c r="I715" s="5">
        <v>2854462.944095769</v>
      </c>
      <c r="J715" s="5">
        <v>526269.4024240966</v>
      </c>
      <c r="K715" s="5">
        <v>403080.07965207007</v>
      </c>
      <c r="L715" s="5">
        <v>898478.13746248977</v>
      </c>
      <c r="M715">
        <f t="shared" si="11"/>
        <v>10988</v>
      </c>
      <c r="N715" t="s">
        <v>720</v>
      </c>
    </row>
    <row r="716" spans="1:14">
      <c r="A716">
        <v>10989</v>
      </c>
      <c r="B716" t="s">
        <v>1621</v>
      </c>
      <c r="C716" s="5">
        <v>52751317.494636334</v>
      </c>
      <c r="D716" s="5">
        <v>15825107.957366351</v>
      </c>
      <c r="E716" s="5">
        <v>1451452.6224301027</v>
      </c>
      <c r="F716" s="5">
        <v>1872713.7357630352</v>
      </c>
      <c r="G716" s="5">
        <v>2394708.7490793094</v>
      </c>
      <c r="H716" s="5">
        <v>22169006.131168764</v>
      </c>
      <c r="I716" s="5">
        <v>3576696.030848579</v>
      </c>
      <c r="J716" s="5">
        <v>1278491.380726144</v>
      </c>
      <c r="K716" s="5">
        <v>523412.19575534191</v>
      </c>
      <c r="L716" s="5">
        <v>845027.07222602493</v>
      </c>
      <c r="M716">
        <f t="shared" si="11"/>
        <v>10989</v>
      </c>
      <c r="N716" t="s">
        <v>721</v>
      </c>
    </row>
    <row r="717" spans="1:14">
      <c r="A717">
        <v>10990</v>
      </c>
      <c r="B717" t="s">
        <v>1622</v>
      </c>
      <c r="C717" s="5">
        <v>37154154.269387946</v>
      </c>
      <c r="D717" s="5">
        <v>4377525.2872473653</v>
      </c>
      <c r="E717" s="5">
        <v>1284071.0660203008</v>
      </c>
      <c r="F717" s="5">
        <v>939189.02650678845</v>
      </c>
      <c r="G717" s="5">
        <v>1816164.9975835467</v>
      </c>
      <c r="H717" s="5">
        <v>12127925.097924883</v>
      </c>
      <c r="I717" s="5">
        <v>1052621.9653301106</v>
      </c>
      <c r="J717" s="5">
        <v>322094.92853463633</v>
      </c>
      <c r="K717" s="5">
        <v>171325.18132782137</v>
      </c>
      <c r="L717" s="5">
        <v>268475.94013659988</v>
      </c>
      <c r="M717">
        <f t="shared" si="11"/>
        <v>10990</v>
      </c>
      <c r="N717" t="s">
        <v>722</v>
      </c>
    </row>
    <row r="718" spans="1:14">
      <c r="A718">
        <v>10669</v>
      </c>
      <c r="B718" t="s">
        <v>1623</v>
      </c>
      <c r="C718" s="5">
        <v>463941599.42734063</v>
      </c>
      <c r="D718" s="5">
        <v>406211152.28935939</v>
      </c>
      <c r="E718" s="5">
        <v>94606984.819558084</v>
      </c>
      <c r="F718" s="5">
        <v>41356645.048500068</v>
      </c>
      <c r="G718" s="5">
        <v>99303963.656496465</v>
      </c>
      <c r="H718" s="5">
        <v>1488842042.1993728</v>
      </c>
      <c r="I718" s="5">
        <v>373517716.73814243</v>
      </c>
      <c r="J718" s="5">
        <v>112451853.91480845</v>
      </c>
      <c r="K718" s="5">
        <v>58327647.675829552</v>
      </c>
      <c r="L718" s="5">
        <v>225397599.83059222</v>
      </c>
      <c r="M718">
        <f t="shared" si="11"/>
        <v>10669</v>
      </c>
      <c r="N718" t="s">
        <v>723</v>
      </c>
    </row>
    <row r="719" spans="1:14">
      <c r="A719">
        <v>10944</v>
      </c>
      <c r="B719" t="s">
        <v>1624</v>
      </c>
      <c r="C719" s="5">
        <v>55696268.92272719</v>
      </c>
      <c r="D719" s="5">
        <v>5856517.1229310231</v>
      </c>
      <c r="E719" s="5">
        <v>900209.56380439061</v>
      </c>
      <c r="F719" s="5">
        <v>789232.8638321812</v>
      </c>
      <c r="G719" s="5">
        <v>3157237.4815065595</v>
      </c>
      <c r="H719" s="5">
        <v>25504858.47637983</v>
      </c>
      <c r="I719" s="5">
        <v>1761925.6199343496</v>
      </c>
      <c r="J719" s="5">
        <v>400669.02973698312</v>
      </c>
      <c r="K719" s="5">
        <v>264088.88295074925</v>
      </c>
      <c r="L719" s="5">
        <v>1375752.1461967479</v>
      </c>
      <c r="M719">
        <f t="shared" si="11"/>
        <v>10944</v>
      </c>
      <c r="N719" t="s">
        <v>724</v>
      </c>
    </row>
    <row r="720" spans="1:14">
      <c r="A720">
        <v>10945</v>
      </c>
      <c r="B720" t="s">
        <v>1625</v>
      </c>
      <c r="C720" s="5">
        <v>29101750.767864175</v>
      </c>
      <c r="D720" s="5">
        <v>2846367.6949238703</v>
      </c>
      <c r="E720" s="5">
        <v>1844998.4755697094</v>
      </c>
      <c r="F720" s="5">
        <v>386397.77067344118</v>
      </c>
      <c r="G720" s="5">
        <v>4276727.047235027</v>
      </c>
      <c r="H720" s="5">
        <v>15662151.470147515</v>
      </c>
      <c r="I720" s="5">
        <v>986617.73525215802</v>
      </c>
      <c r="J720" s="5">
        <v>489595.17010016681</v>
      </c>
      <c r="K720" s="5">
        <v>145015.27911527787</v>
      </c>
      <c r="L720" s="5">
        <v>2479409.4091186682</v>
      </c>
      <c r="M720">
        <f t="shared" si="11"/>
        <v>10945</v>
      </c>
      <c r="N720" t="s">
        <v>725</v>
      </c>
    </row>
    <row r="721" spans="1:14">
      <c r="A721">
        <v>10946</v>
      </c>
      <c r="B721" t="s">
        <v>1626</v>
      </c>
      <c r="C721" s="5">
        <v>86368909.909895107</v>
      </c>
      <c r="D721" s="5">
        <v>17435649.458616845</v>
      </c>
      <c r="E721" s="5">
        <v>2371205.0848941831</v>
      </c>
      <c r="F721" s="5">
        <v>2888663.4781905515</v>
      </c>
      <c r="G721" s="5">
        <v>3525994.0723982211</v>
      </c>
      <c r="H721" s="5">
        <v>40179952.108485237</v>
      </c>
      <c r="I721" s="5">
        <v>3527588.0420745173</v>
      </c>
      <c r="J721" s="5">
        <v>1091824.1678521337</v>
      </c>
      <c r="K721" s="5">
        <v>578252.13968573802</v>
      </c>
      <c r="L721" s="5">
        <v>2728616.4379074839</v>
      </c>
      <c r="M721">
        <f t="shared" si="11"/>
        <v>10946</v>
      </c>
      <c r="N721" t="s">
        <v>726</v>
      </c>
    </row>
    <row r="722" spans="1:14">
      <c r="A722">
        <v>10947</v>
      </c>
      <c r="B722" t="s">
        <v>1627</v>
      </c>
      <c r="C722" s="5">
        <v>68791801.507961884</v>
      </c>
      <c r="D722" s="5">
        <v>21348980.634969678</v>
      </c>
      <c r="E722" s="5">
        <v>1543041.4348762783</v>
      </c>
      <c r="F722" s="5">
        <v>3010196.6339110332</v>
      </c>
      <c r="G722" s="5">
        <v>8794889.2833761517</v>
      </c>
      <c r="H722" s="5">
        <v>26530688.169788912</v>
      </c>
      <c r="I722" s="5">
        <v>3523007.363969781</v>
      </c>
      <c r="J722" s="5">
        <v>739422.44575118041</v>
      </c>
      <c r="K722" s="5">
        <v>451796.45542953163</v>
      </c>
      <c r="L722" s="5">
        <v>3940508.0899655325</v>
      </c>
      <c r="M722">
        <f t="shared" si="11"/>
        <v>10947</v>
      </c>
      <c r="N722" t="s">
        <v>727</v>
      </c>
    </row>
    <row r="723" spans="1:14">
      <c r="A723">
        <v>10948</v>
      </c>
      <c r="B723" t="s">
        <v>1628</v>
      </c>
      <c r="C723" s="5">
        <v>48674162.715596482</v>
      </c>
      <c r="D723" s="5">
        <v>4707751.0752792945</v>
      </c>
      <c r="E723" s="5">
        <v>1180900.3780584233</v>
      </c>
      <c r="F723" s="5">
        <v>886299.25786811812</v>
      </c>
      <c r="G723" s="5">
        <v>2899428.1937548276</v>
      </c>
      <c r="H723" s="5">
        <v>17015856.333490223</v>
      </c>
      <c r="I723" s="5">
        <v>1517878.0071529509</v>
      </c>
      <c r="J723" s="5">
        <v>327032.03806783416</v>
      </c>
      <c r="K723" s="5">
        <v>276003.58727779466</v>
      </c>
      <c r="L723" s="5">
        <v>1196241.0234540524</v>
      </c>
      <c r="M723">
        <f t="shared" si="11"/>
        <v>10948</v>
      </c>
      <c r="N723" t="s">
        <v>728</v>
      </c>
    </row>
    <row r="724" spans="1:14">
      <c r="A724">
        <v>10949</v>
      </c>
      <c r="B724" t="s">
        <v>1629</v>
      </c>
      <c r="C724" s="5">
        <v>58068736.815747693</v>
      </c>
      <c r="D724" s="5">
        <v>6141880.6332798246</v>
      </c>
      <c r="E724" s="5">
        <v>3507975.7168211346</v>
      </c>
      <c r="F724" s="5">
        <v>1383262.996380789</v>
      </c>
      <c r="G724" s="5">
        <v>5344222.9201208055</v>
      </c>
      <c r="H724" s="5">
        <v>21276426.711723581</v>
      </c>
      <c r="I724" s="5">
        <v>1689226.0147570197</v>
      </c>
      <c r="J724" s="5">
        <v>866280.35695689963</v>
      </c>
      <c r="K724" s="5">
        <v>663749.80886335019</v>
      </c>
      <c r="L724" s="5">
        <v>1737134.6953489007</v>
      </c>
      <c r="M724">
        <f t="shared" si="11"/>
        <v>10949</v>
      </c>
      <c r="N724" t="s">
        <v>729</v>
      </c>
    </row>
    <row r="725" spans="1:14">
      <c r="A725">
        <v>10950</v>
      </c>
      <c r="B725" t="s">
        <v>1630</v>
      </c>
      <c r="C725" s="5">
        <v>63506418.949205287</v>
      </c>
      <c r="D725" s="5">
        <v>8551738.5984595474</v>
      </c>
      <c r="E725" s="5">
        <v>2063404.031162113</v>
      </c>
      <c r="F725" s="5">
        <v>1392755.2270153873</v>
      </c>
      <c r="G725" s="5">
        <v>6682272.1442844076</v>
      </c>
      <c r="H725" s="5">
        <v>39248072.372855768</v>
      </c>
      <c r="I725" s="5">
        <v>2336984.9363229177</v>
      </c>
      <c r="J725" s="5">
        <v>1140238.5629862372</v>
      </c>
      <c r="K725" s="5">
        <v>501618.01181545533</v>
      </c>
      <c r="L725" s="5">
        <v>2038441.1758928755</v>
      </c>
      <c r="M725">
        <f t="shared" si="11"/>
        <v>10950</v>
      </c>
      <c r="N725" t="s">
        <v>730</v>
      </c>
    </row>
    <row r="726" spans="1:14">
      <c r="A726">
        <v>10951</v>
      </c>
      <c r="B726" t="s">
        <v>1631</v>
      </c>
      <c r="C726" s="5">
        <v>80989738.840425909</v>
      </c>
      <c r="D726" s="5">
        <v>12045048.838617023</v>
      </c>
      <c r="E726" s="5">
        <v>2216115.2356395149</v>
      </c>
      <c r="F726" s="5">
        <v>2317061.8205350423</v>
      </c>
      <c r="G726" s="5">
        <v>7245904.75096294</v>
      </c>
      <c r="H726" s="5">
        <v>69783374.653892517</v>
      </c>
      <c r="I726" s="5">
        <v>7310787.8773234878</v>
      </c>
      <c r="J726" s="5">
        <v>1785870.4216086208</v>
      </c>
      <c r="K726" s="5">
        <v>1561182.2010062011</v>
      </c>
      <c r="L726" s="5">
        <v>9055021.3099887054</v>
      </c>
      <c r="M726">
        <f t="shared" si="11"/>
        <v>10951</v>
      </c>
      <c r="N726" t="s">
        <v>731</v>
      </c>
    </row>
    <row r="727" spans="1:14">
      <c r="A727">
        <v>10952</v>
      </c>
      <c r="B727" t="s">
        <v>1632</v>
      </c>
      <c r="C727" s="5">
        <v>42797304.408877566</v>
      </c>
      <c r="D727" s="5">
        <v>4971814.5859469306</v>
      </c>
      <c r="E727" s="5">
        <v>1577374.2706812641</v>
      </c>
      <c r="F727" s="5">
        <v>863531.13506276323</v>
      </c>
      <c r="G727" s="5">
        <v>1806776.5630672823</v>
      </c>
      <c r="H727" s="5">
        <v>12601397.031728573</v>
      </c>
      <c r="I727" s="5">
        <v>1493529.1345232879</v>
      </c>
      <c r="J727" s="5">
        <v>402114.49442589667</v>
      </c>
      <c r="K727" s="5">
        <v>351568.18555595417</v>
      </c>
      <c r="L727" s="5">
        <v>859497.83013045974</v>
      </c>
      <c r="M727">
        <f t="shared" si="11"/>
        <v>10952</v>
      </c>
      <c r="N727" t="s">
        <v>732</v>
      </c>
    </row>
    <row r="728" spans="1:14">
      <c r="A728">
        <v>10953</v>
      </c>
      <c r="B728" t="s">
        <v>1633</v>
      </c>
      <c r="C728" s="5">
        <v>67762105.070285708</v>
      </c>
      <c r="D728" s="5">
        <v>8539060.9623201713</v>
      </c>
      <c r="E728" s="5">
        <v>1856569.6422322528</v>
      </c>
      <c r="F728" s="5">
        <v>1465973.6486526562</v>
      </c>
      <c r="G728" s="5">
        <v>5330943.2017372288</v>
      </c>
      <c r="H728" s="5">
        <v>29516104.341446444</v>
      </c>
      <c r="I728" s="5">
        <v>3622059.4388993965</v>
      </c>
      <c r="J728" s="5">
        <v>806071.73639746639</v>
      </c>
      <c r="K728" s="5">
        <v>484297.15838677459</v>
      </c>
      <c r="L728" s="5">
        <v>3314598.7496418864</v>
      </c>
      <c r="M728">
        <f t="shared" si="11"/>
        <v>10953</v>
      </c>
      <c r="N728" t="s">
        <v>733</v>
      </c>
    </row>
    <row r="729" spans="1:14">
      <c r="A729">
        <v>10954</v>
      </c>
      <c r="B729" t="s">
        <v>1634</v>
      </c>
      <c r="C729" s="5">
        <v>146275024.65136808</v>
      </c>
      <c r="D729" s="5">
        <v>39739181.925975583</v>
      </c>
      <c r="E729" s="5">
        <v>9026828.7358269244</v>
      </c>
      <c r="F729" s="5">
        <v>4153269.2860583491</v>
      </c>
      <c r="G729" s="5">
        <v>19058564.071079914</v>
      </c>
      <c r="H729" s="5">
        <v>205525494.64503759</v>
      </c>
      <c r="I729" s="5">
        <v>17135931.057198178</v>
      </c>
      <c r="J729" s="5">
        <v>5950524.1974239405</v>
      </c>
      <c r="K729" s="5">
        <v>3506521.6854135874</v>
      </c>
      <c r="L729" s="5">
        <v>22424240.784617782</v>
      </c>
      <c r="M729">
        <f t="shared" si="11"/>
        <v>10954</v>
      </c>
      <c r="N729" t="s">
        <v>734</v>
      </c>
    </row>
    <row r="730" spans="1:14">
      <c r="A730">
        <v>10956</v>
      </c>
      <c r="B730" t="s">
        <v>1635</v>
      </c>
      <c r="C730" s="5">
        <v>93789680.66627264</v>
      </c>
      <c r="D730" s="5">
        <v>13690412.571438698</v>
      </c>
      <c r="E730" s="5">
        <v>3855991.1097130063</v>
      </c>
      <c r="F730" s="5">
        <v>3751651.7901486964</v>
      </c>
      <c r="G730" s="5">
        <v>7785575.5238865698</v>
      </c>
      <c r="H730" s="5">
        <v>64185833.259540781</v>
      </c>
      <c r="I730" s="5">
        <v>3722485.0289070411</v>
      </c>
      <c r="J730" s="5">
        <v>1769342.5739733526</v>
      </c>
      <c r="K730" s="5">
        <v>773606.24341423984</v>
      </c>
      <c r="L730" s="5">
        <v>11850370.892704962</v>
      </c>
      <c r="M730">
        <f t="shared" si="11"/>
        <v>10956</v>
      </c>
      <c r="N730" t="s">
        <v>735</v>
      </c>
    </row>
    <row r="731" spans="1:14">
      <c r="A731">
        <v>10957</v>
      </c>
      <c r="B731" t="s">
        <v>1636</v>
      </c>
      <c r="C731" s="5">
        <v>35203286.836790994</v>
      </c>
      <c r="D731" s="5">
        <v>3235159.8909269688</v>
      </c>
      <c r="E731" s="5">
        <v>1628926.1765073126</v>
      </c>
      <c r="F731" s="5">
        <v>480832.97604604112</v>
      </c>
      <c r="G731" s="5">
        <v>1749248.5858754576</v>
      </c>
      <c r="H731" s="5">
        <v>10746291.65221264</v>
      </c>
      <c r="I731" s="5">
        <v>656942.8267853146</v>
      </c>
      <c r="J731" s="5">
        <v>231208.17585771219</v>
      </c>
      <c r="K731" s="5">
        <v>92762.060373980785</v>
      </c>
      <c r="L731" s="5">
        <v>551668.04862358584</v>
      </c>
      <c r="M731">
        <f t="shared" si="11"/>
        <v>10957</v>
      </c>
      <c r="N731" t="s">
        <v>736</v>
      </c>
    </row>
    <row r="732" spans="1:14">
      <c r="A732">
        <v>10958</v>
      </c>
      <c r="B732" t="s">
        <v>1637</v>
      </c>
      <c r="C732" s="5">
        <v>41934369.158479542</v>
      </c>
      <c r="D732" s="5">
        <v>4296585.3212526711</v>
      </c>
      <c r="E732" s="5">
        <v>1190796.3327417062</v>
      </c>
      <c r="F732" s="5">
        <v>762665.25990141591</v>
      </c>
      <c r="G732" s="5">
        <v>3644253.6319452259</v>
      </c>
      <c r="H732" s="5">
        <v>18970797.191958509</v>
      </c>
      <c r="I732" s="5">
        <v>2585207.6852650987</v>
      </c>
      <c r="J732" s="5">
        <v>344839.15813992365</v>
      </c>
      <c r="K732" s="5">
        <v>573349.06862841814</v>
      </c>
      <c r="L732" s="5">
        <v>1504023.8316874872</v>
      </c>
      <c r="M732">
        <f t="shared" si="11"/>
        <v>10958</v>
      </c>
      <c r="N732" t="s">
        <v>737</v>
      </c>
    </row>
    <row r="733" spans="1:14">
      <c r="A733">
        <v>10959</v>
      </c>
      <c r="B733" t="s">
        <v>1638</v>
      </c>
      <c r="C733" s="5">
        <v>48771797.783498012</v>
      </c>
      <c r="D733" s="5">
        <v>3813373.4918272891</v>
      </c>
      <c r="E733" s="5">
        <v>2630858.7063083579</v>
      </c>
      <c r="F733" s="5">
        <v>607471.85703126015</v>
      </c>
      <c r="G733" s="5">
        <v>2784026.7522107991</v>
      </c>
      <c r="H733" s="5">
        <v>16113021.953554166</v>
      </c>
      <c r="I733" s="5">
        <v>831359.5991175595</v>
      </c>
      <c r="J733" s="5">
        <v>638848.46622896811</v>
      </c>
      <c r="K733" s="5">
        <v>212714.89931880517</v>
      </c>
      <c r="L733" s="5">
        <v>645303.16090476722</v>
      </c>
      <c r="M733">
        <f t="shared" si="11"/>
        <v>10959</v>
      </c>
      <c r="N733" t="s">
        <v>738</v>
      </c>
    </row>
    <row r="734" spans="1:14">
      <c r="A734">
        <v>10960</v>
      </c>
      <c r="B734" t="s">
        <v>1639</v>
      </c>
      <c r="C734" s="5">
        <v>26911257.214182612</v>
      </c>
      <c r="D734" s="5">
        <v>2396327.6220449698</v>
      </c>
      <c r="E734" s="5">
        <v>1186618.8866751201</v>
      </c>
      <c r="F734" s="5">
        <v>478675.48298167624</v>
      </c>
      <c r="G734" s="5">
        <v>1438391.0031136023</v>
      </c>
      <c r="H734" s="5">
        <v>12288376.199244848</v>
      </c>
      <c r="I734" s="5">
        <v>1127628.4322819584</v>
      </c>
      <c r="J734" s="5">
        <v>387960.97285001189</v>
      </c>
      <c r="K734" s="5">
        <v>289053.51163457928</v>
      </c>
      <c r="L734" s="5">
        <v>509449.73499061121</v>
      </c>
      <c r="M734">
        <f t="shared" si="11"/>
        <v>10960</v>
      </c>
      <c r="N734" t="s">
        <v>739</v>
      </c>
    </row>
    <row r="735" spans="1:14">
      <c r="A735">
        <v>10961</v>
      </c>
      <c r="B735" t="s">
        <v>1640</v>
      </c>
      <c r="C735" s="5">
        <v>41898496.690332197</v>
      </c>
      <c r="D735" s="5">
        <v>3023371.3101923419</v>
      </c>
      <c r="E735" s="5">
        <v>1683141.0577422669</v>
      </c>
      <c r="F735" s="5">
        <v>611990.66862069059</v>
      </c>
      <c r="G735" s="5">
        <v>7007950.1841325955</v>
      </c>
      <c r="H735" s="5">
        <v>23561779.74525838</v>
      </c>
      <c r="I735" s="5">
        <v>1562495.474396484</v>
      </c>
      <c r="J735" s="5">
        <v>376822.35868012806</v>
      </c>
      <c r="K735" s="5">
        <v>197142.72453694826</v>
      </c>
      <c r="L735" s="5">
        <v>885420.90610795794</v>
      </c>
      <c r="M735">
        <f t="shared" si="11"/>
        <v>10961</v>
      </c>
      <c r="N735" t="s">
        <v>740</v>
      </c>
    </row>
    <row r="736" spans="1:14">
      <c r="A736">
        <v>10962</v>
      </c>
      <c r="B736" t="s">
        <v>1641</v>
      </c>
      <c r="C736" s="5">
        <v>35446241.524954975</v>
      </c>
      <c r="D736" s="5">
        <v>2779063.616210754</v>
      </c>
      <c r="E736" s="5">
        <v>1162700.4107373499</v>
      </c>
      <c r="F736" s="5">
        <v>725419.89840727975</v>
      </c>
      <c r="G736" s="5">
        <v>1554659.8391912824</v>
      </c>
      <c r="H736" s="5">
        <v>10376089.047908969</v>
      </c>
      <c r="I736" s="5">
        <v>971175.84378699644</v>
      </c>
      <c r="J736" s="5">
        <v>162429.73768670615</v>
      </c>
      <c r="K736" s="5">
        <v>58088.690015168773</v>
      </c>
      <c r="L736" s="5">
        <v>658585.49110051605</v>
      </c>
      <c r="M736">
        <f t="shared" si="11"/>
        <v>10962</v>
      </c>
      <c r="N736" t="s">
        <v>741</v>
      </c>
    </row>
    <row r="737" spans="1:14">
      <c r="A737">
        <v>11443</v>
      </c>
      <c r="B737" t="s">
        <v>1642</v>
      </c>
      <c r="C737" s="5">
        <v>149617078.58291271</v>
      </c>
      <c r="D737" s="5">
        <v>31015046.650544733</v>
      </c>
      <c r="E737" s="5">
        <v>6726117.7228894262</v>
      </c>
      <c r="F737" s="5">
        <v>5816603.0151126534</v>
      </c>
      <c r="G737" s="5">
        <v>10822630.108831236</v>
      </c>
      <c r="H737" s="5">
        <v>249488023.53736553</v>
      </c>
      <c r="I737" s="5">
        <v>26263284.768389013</v>
      </c>
      <c r="J737" s="5">
        <v>8798021.7674997505</v>
      </c>
      <c r="K737" s="5">
        <v>5133334.3129717316</v>
      </c>
      <c r="L737" s="5">
        <v>34535795.443483286</v>
      </c>
      <c r="M737">
        <f t="shared" si="11"/>
        <v>11443</v>
      </c>
      <c r="N737" t="s">
        <v>742</v>
      </c>
    </row>
    <row r="738" spans="1:14">
      <c r="A738">
        <v>21984</v>
      </c>
      <c r="B738" t="s">
        <v>1643</v>
      </c>
      <c r="C738" s="5">
        <v>82998956.250970855</v>
      </c>
      <c r="D738" s="5">
        <v>42373268.491623029</v>
      </c>
      <c r="E738" s="5">
        <v>6836321.4313516235</v>
      </c>
      <c r="F738" s="5">
        <v>4387697.8025405481</v>
      </c>
      <c r="G738" s="5">
        <v>18084223.621806134</v>
      </c>
      <c r="H738" s="5">
        <v>202204137.82289919</v>
      </c>
      <c r="I738" s="5">
        <v>28814446.832892556</v>
      </c>
      <c r="J738" s="5">
        <v>8013007.1913727624</v>
      </c>
      <c r="K738" s="5">
        <v>4457802.7004794013</v>
      </c>
      <c r="L738" s="5">
        <v>22184164.204063956</v>
      </c>
      <c r="M738">
        <f t="shared" si="11"/>
        <v>21984</v>
      </c>
      <c r="N738" t="s">
        <v>743</v>
      </c>
    </row>
    <row r="739" spans="1:14">
      <c r="A739">
        <v>24032</v>
      </c>
      <c r="B739" t="s">
        <v>1644</v>
      </c>
      <c r="C739" s="5">
        <v>26608427.312859219</v>
      </c>
      <c r="D739" s="5">
        <v>2597059.3959646267</v>
      </c>
      <c r="E739" s="5">
        <v>770231.17102765525</v>
      </c>
      <c r="F739" s="5">
        <v>324419.15551402007</v>
      </c>
      <c r="G739" s="5">
        <v>2872733.6014996553</v>
      </c>
      <c r="H739" s="5">
        <v>12087493.340576991</v>
      </c>
      <c r="I739" s="5">
        <v>839557.1568712641</v>
      </c>
      <c r="J739" s="5">
        <v>196566.98067968761</v>
      </c>
      <c r="K739" s="5">
        <v>71378.7278047039</v>
      </c>
      <c r="L739" s="5">
        <v>1038988.087202179</v>
      </c>
      <c r="M739">
        <f t="shared" si="11"/>
        <v>24032</v>
      </c>
      <c r="N739" t="s">
        <v>744</v>
      </c>
    </row>
    <row r="740" spans="1:14">
      <c r="A740">
        <v>24821</v>
      </c>
      <c r="B740" t="s">
        <v>1645</v>
      </c>
      <c r="C740" s="5">
        <v>25157726.081061382</v>
      </c>
      <c r="D740" s="5">
        <v>2452593.2877071328</v>
      </c>
      <c r="E740" s="5">
        <v>1299989.6445434317</v>
      </c>
      <c r="F740" s="5">
        <v>530559.62007528963</v>
      </c>
      <c r="G740" s="5">
        <v>2011150.8852518268</v>
      </c>
      <c r="H740" s="5">
        <v>11569307.509558814</v>
      </c>
      <c r="I740" s="5">
        <v>935920.79749701021</v>
      </c>
      <c r="J740" s="5">
        <v>313102.17495864979</v>
      </c>
      <c r="K740" s="5">
        <v>222782.57794469185</v>
      </c>
      <c r="L740" s="5">
        <v>611413.95140176546</v>
      </c>
      <c r="M740">
        <f t="shared" si="11"/>
        <v>24821</v>
      </c>
      <c r="N740" t="s">
        <v>745</v>
      </c>
    </row>
    <row r="741" spans="1:14">
      <c r="A741">
        <v>27967</v>
      </c>
      <c r="B741" t="s">
        <v>1646</v>
      </c>
      <c r="C741" s="5">
        <v>31045302.492709834</v>
      </c>
      <c r="D741" s="5">
        <v>1155190.5294752629</v>
      </c>
      <c r="E741" s="5">
        <v>1428324.2137355667</v>
      </c>
      <c r="F741" s="5">
        <v>156014.8331887587</v>
      </c>
      <c r="G741" s="5">
        <v>1814796.8008447438</v>
      </c>
      <c r="H741" s="5">
        <v>10337718.99386552</v>
      </c>
      <c r="I741" s="5">
        <v>270831.35446508939</v>
      </c>
      <c r="J741" s="5">
        <v>248270.13501841656</v>
      </c>
      <c r="K741" s="5">
        <v>46951.554425338247</v>
      </c>
      <c r="L741" s="5">
        <v>177715.92227147141</v>
      </c>
      <c r="M741">
        <f t="shared" si="11"/>
        <v>27967</v>
      </c>
      <c r="N741" t="s">
        <v>746</v>
      </c>
    </row>
    <row r="742" spans="1:14">
      <c r="A742">
        <v>27968</v>
      </c>
      <c r="B742" t="s">
        <v>1647</v>
      </c>
      <c r="C742" s="5">
        <v>24963121.598368283</v>
      </c>
      <c r="D742" s="5">
        <v>1939534.4993842028</v>
      </c>
      <c r="E742" s="5">
        <v>751165.97280282946</v>
      </c>
      <c r="F742" s="5">
        <v>368420.13440371701</v>
      </c>
      <c r="G742" s="5">
        <v>1590983.5029973497</v>
      </c>
      <c r="H742" s="5">
        <v>10448518.741263596</v>
      </c>
      <c r="I742" s="5">
        <v>628528.2479497859</v>
      </c>
      <c r="J742" s="5">
        <v>209480.54697302057</v>
      </c>
      <c r="K742" s="5">
        <v>105233.04913531285</v>
      </c>
      <c r="L742" s="5">
        <v>537014.48672190763</v>
      </c>
      <c r="M742">
        <f t="shared" si="11"/>
        <v>27968</v>
      </c>
      <c r="N742" t="s">
        <v>747</v>
      </c>
    </row>
    <row r="743" spans="1:14">
      <c r="A743">
        <v>27976</v>
      </c>
      <c r="B743" t="s">
        <v>1648</v>
      </c>
      <c r="C743" s="5">
        <v>25947461.499011517</v>
      </c>
      <c r="D743" s="5">
        <v>2402907.2418170772</v>
      </c>
      <c r="E743" s="5">
        <v>857311.0881573786</v>
      </c>
      <c r="F743" s="5">
        <v>337447.52670132404</v>
      </c>
      <c r="G743" s="5">
        <v>1058529.1032911716</v>
      </c>
      <c r="H743" s="5">
        <v>8176192.7730265474</v>
      </c>
      <c r="I743" s="5">
        <v>362823.79294985719</v>
      </c>
      <c r="J743" s="5">
        <v>208744.23009932507</v>
      </c>
      <c r="K743" s="5">
        <v>30782.394574485519</v>
      </c>
      <c r="L743" s="5">
        <v>239872.75037132157</v>
      </c>
      <c r="M743">
        <f t="shared" si="11"/>
        <v>27976</v>
      </c>
      <c r="N743" t="s">
        <v>748</v>
      </c>
    </row>
    <row r="744" spans="1:14">
      <c r="A744">
        <v>10738</v>
      </c>
      <c r="B744" t="s">
        <v>1649</v>
      </c>
      <c r="C744" s="5">
        <v>137709809.14065769</v>
      </c>
      <c r="D744" s="5">
        <v>48085308.206169561</v>
      </c>
      <c r="E744" s="5">
        <v>27454985.377211612</v>
      </c>
      <c r="F744" s="5">
        <v>6860948.3338678014</v>
      </c>
      <c r="G744" s="5">
        <v>16324861.479715871</v>
      </c>
      <c r="H744" s="5">
        <v>313967040.21321034</v>
      </c>
      <c r="I744" s="5">
        <v>33696890.279474445</v>
      </c>
      <c r="J744" s="5">
        <v>51903518.042768657</v>
      </c>
      <c r="K744" s="5">
        <v>4075108.8615974188</v>
      </c>
      <c r="L744" s="5">
        <v>77556588.305326611</v>
      </c>
      <c r="M744">
        <f t="shared" si="11"/>
        <v>10738</v>
      </c>
      <c r="N744" t="s">
        <v>749</v>
      </c>
    </row>
    <row r="745" spans="1:14">
      <c r="A745">
        <v>11340</v>
      </c>
      <c r="B745" t="s">
        <v>1650</v>
      </c>
      <c r="C745" s="5">
        <v>37579168.595251068</v>
      </c>
      <c r="D745" s="5">
        <v>5941334.8770296937</v>
      </c>
      <c r="E745" s="5">
        <v>2157373.3235744284</v>
      </c>
      <c r="F745" s="5">
        <v>884503.59879350441</v>
      </c>
      <c r="G745" s="5">
        <v>3720754.5979873398</v>
      </c>
      <c r="H745" s="5">
        <v>33096873.080414128</v>
      </c>
      <c r="I745" s="5">
        <v>2312107.0879239207</v>
      </c>
      <c r="J745" s="5">
        <v>1376507.9641847885</v>
      </c>
      <c r="K745" s="5">
        <v>304423.95889126579</v>
      </c>
      <c r="L745" s="5">
        <v>2960700.5859498903</v>
      </c>
      <c r="M745">
        <f t="shared" si="11"/>
        <v>11340</v>
      </c>
      <c r="N745" t="s">
        <v>750</v>
      </c>
    </row>
    <row r="746" spans="1:14">
      <c r="A746">
        <v>11341</v>
      </c>
      <c r="B746" t="s">
        <v>1651</v>
      </c>
      <c r="C746" s="5">
        <v>27628925.631840542</v>
      </c>
      <c r="D746" s="5">
        <v>3532895.1072431123</v>
      </c>
      <c r="E746" s="5">
        <v>4649450.5649665315</v>
      </c>
      <c r="F746" s="5">
        <v>602640.14461033675</v>
      </c>
      <c r="G746" s="5">
        <v>4119287.3906261814</v>
      </c>
      <c r="H746" s="5">
        <v>16088313.388320377</v>
      </c>
      <c r="I746" s="5">
        <v>531398.97829942126</v>
      </c>
      <c r="J746" s="5">
        <v>1671149.7273099518</v>
      </c>
      <c r="K746" s="5">
        <v>385238.0039008109</v>
      </c>
      <c r="L746" s="5">
        <v>1645368.4028827476</v>
      </c>
      <c r="M746">
        <f t="shared" si="11"/>
        <v>11341</v>
      </c>
      <c r="N746" t="s">
        <v>751</v>
      </c>
    </row>
    <row r="747" spans="1:14">
      <c r="A747">
        <v>11342</v>
      </c>
      <c r="B747" t="s">
        <v>1652</v>
      </c>
      <c r="C747" s="5">
        <v>54953709.270040229</v>
      </c>
      <c r="D747" s="5">
        <v>5571174.5141491424</v>
      </c>
      <c r="E747" s="5">
        <v>2628377.1207038858</v>
      </c>
      <c r="F747" s="5">
        <v>1182718.5044616219</v>
      </c>
      <c r="G747" s="5">
        <v>6681992.0388120171</v>
      </c>
      <c r="H747" s="5">
        <v>36308163.970985301</v>
      </c>
      <c r="I747" s="5">
        <v>2045825.7212430397</v>
      </c>
      <c r="J747" s="5">
        <v>813314.30273928039</v>
      </c>
      <c r="K747" s="5">
        <v>188819.54084823001</v>
      </c>
      <c r="L747" s="5">
        <v>1026660.7060172488</v>
      </c>
      <c r="M747">
        <f t="shared" si="11"/>
        <v>11342</v>
      </c>
      <c r="N747" t="s">
        <v>752</v>
      </c>
    </row>
    <row r="748" spans="1:14">
      <c r="A748">
        <v>11343</v>
      </c>
      <c r="B748" t="s">
        <v>1653</v>
      </c>
      <c r="C748" s="5">
        <v>63748001.175213091</v>
      </c>
      <c r="D748" s="5">
        <v>6918180.9596464802</v>
      </c>
      <c r="E748" s="5">
        <v>3722256.0821119798</v>
      </c>
      <c r="F748" s="5">
        <v>1095494.3809387686</v>
      </c>
      <c r="G748" s="5">
        <v>7764413.4633902311</v>
      </c>
      <c r="H748" s="5">
        <v>32016409.190936841</v>
      </c>
      <c r="I748" s="5">
        <v>2364333.5279854946</v>
      </c>
      <c r="J748" s="5">
        <v>1303869.1769508419</v>
      </c>
      <c r="K748" s="5">
        <v>444788.92021248909</v>
      </c>
      <c r="L748" s="5">
        <v>3554263.402613766</v>
      </c>
      <c r="M748">
        <f t="shared" si="11"/>
        <v>11343</v>
      </c>
      <c r="N748" t="s">
        <v>753</v>
      </c>
    </row>
    <row r="749" spans="1:14">
      <c r="A749">
        <v>11344</v>
      </c>
      <c r="B749" t="s">
        <v>1654</v>
      </c>
      <c r="C749" s="5">
        <v>41636676.083521359</v>
      </c>
      <c r="D749" s="5">
        <v>4672225.9030902199</v>
      </c>
      <c r="E749" s="5">
        <v>3635025.3859758335</v>
      </c>
      <c r="F749" s="5">
        <v>1074475.9366271615</v>
      </c>
      <c r="G749" s="5">
        <v>3169670.8413465228</v>
      </c>
      <c r="H749" s="5">
        <v>17339309.431504998</v>
      </c>
      <c r="I749" s="5">
        <v>1200379.6506172628</v>
      </c>
      <c r="J749" s="5">
        <v>751971.74281323294</v>
      </c>
      <c r="K749" s="5">
        <v>470296.10253719689</v>
      </c>
      <c r="L749" s="5">
        <v>1638191.4219662161</v>
      </c>
      <c r="M749">
        <f t="shared" si="11"/>
        <v>11344</v>
      </c>
      <c r="N749" t="s">
        <v>754</v>
      </c>
    </row>
    <row r="750" spans="1:14">
      <c r="A750">
        <v>11345</v>
      </c>
      <c r="B750" t="s">
        <v>1655</v>
      </c>
      <c r="C750" s="5">
        <v>37943859.262815461</v>
      </c>
      <c r="D750" s="5">
        <v>4006906.5409090165</v>
      </c>
      <c r="E750" s="5">
        <v>1762893.6885050256</v>
      </c>
      <c r="F750" s="5">
        <v>964073.60323674453</v>
      </c>
      <c r="G750" s="5">
        <v>2227119.284305878</v>
      </c>
      <c r="H750" s="5">
        <v>14051842.810649045</v>
      </c>
      <c r="I750" s="5">
        <v>1622525.7860746018</v>
      </c>
      <c r="J750" s="5">
        <v>515911.35288697504</v>
      </c>
      <c r="K750" s="5">
        <v>517071.30615918915</v>
      </c>
      <c r="L750" s="5">
        <v>1807350.5044580554</v>
      </c>
      <c r="M750">
        <f t="shared" si="11"/>
        <v>11345</v>
      </c>
      <c r="N750" t="s">
        <v>755</v>
      </c>
    </row>
    <row r="751" spans="1:14">
      <c r="A751">
        <v>11346</v>
      </c>
      <c r="B751" t="s">
        <v>1656</v>
      </c>
      <c r="C751" s="5">
        <v>50636190.429929428</v>
      </c>
      <c r="D751" s="5">
        <v>6271994.4243267188</v>
      </c>
      <c r="E751" s="5">
        <v>3200660.6691605975</v>
      </c>
      <c r="F751" s="5">
        <v>870055.45980641095</v>
      </c>
      <c r="G751" s="5">
        <v>5846708.0754537936</v>
      </c>
      <c r="H751" s="5">
        <v>23411398.104710225</v>
      </c>
      <c r="I751" s="5">
        <v>2310782.9946248117</v>
      </c>
      <c r="J751" s="5">
        <v>711915.73652995401</v>
      </c>
      <c r="K751" s="5">
        <v>322190.51793927688</v>
      </c>
      <c r="L751" s="5">
        <v>2191980.2475187941</v>
      </c>
      <c r="M751">
        <f t="shared" si="11"/>
        <v>11346</v>
      </c>
      <c r="N751" t="s">
        <v>756</v>
      </c>
    </row>
    <row r="752" spans="1:14">
      <c r="A752">
        <v>77753</v>
      </c>
      <c r="B752" t="s">
        <v>1657</v>
      </c>
      <c r="C752" s="5">
        <v>5530592.6747244699</v>
      </c>
      <c r="D752" s="5">
        <v>324785.08739896509</v>
      </c>
      <c r="E752" s="5">
        <v>4378683.0913240323</v>
      </c>
      <c r="F752" s="5">
        <v>7453.1335557550892</v>
      </c>
      <c r="G752" s="5">
        <v>16795356.631716806</v>
      </c>
      <c r="H752" s="5">
        <v>1222110.6902000532</v>
      </c>
      <c r="I752" s="5">
        <v>42044.160383287228</v>
      </c>
      <c r="J752" s="5">
        <v>640049.05069663282</v>
      </c>
      <c r="K752" s="5">
        <v>0</v>
      </c>
      <c r="L752" s="5">
        <v>0</v>
      </c>
      <c r="M752">
        <f t="shared" si="11"/>
        <v>77753</v>
      </c>
      <c r="N752" t="s">
        <v>757</v>
      </c>
    </row>
    <row r="753" spans="1:14">
      <c r="A753">
        <v>10744</v>
      </c>
      <c r="B753" t="s">
        <v>1658</v>
      </c>
      <c r="C753" s="5">
        <v>307709943.93490428</v>
      </c>
      <c r="D753" s="5">
        <v>95381242.281373426</v>
      </c>
      <c r="E753" s="5">
        <v>25104267.813899301</v>
      </c>
      <c r="F753" s="5">
        <v>7155561.6547637824</v>
      </c>
      <c r="G753" s="5">
        <v>18747308.216255222</v>
      </c>
      <c r="H753" s="5">
        <v>246855812.98537844</v>
      </c>
      <c r="I753" s="5">
        <v>59471956.771081187</v>
      </c>
      <c r="J753" s="5">
        <v>30170555.677764848</v>
      </c>
      <c r="K753" s="5">
        <v>6618669.4642632036</v>
      </c>
      <c r="L753" s="5">
        <v>69688674.030316204</v>
      </c>
      <c r="M753">
        <f t="shared" si="11"/>
        <v>10744</v>
      </c>
      <c r="N753" t="s">
        <v>758</v>
      </c>
    </row>
    <row r="754" spans="1:14">
      <c r="A754">
        <v>11375</v>
      </c>
      <c r="B754" t="s">
        <v>1659</v>
      </c>
      <c r="C754" s="5">
        <v>28515765.658212308</v>
      </c>
      <c r="D754" s="5">
        <v>4185414.3350951574</v>
      </c>
      <c r="E754" s="5">
        <v>5609874.5680613825</v>
      </c>
      <c r="F754" s="5">
        <v>514468.09149699972</v>
      </c>
      <c r="G754" s="5">
        <v>4938492.2126136785</v>
      </c>
      <c r="H754" s="5">
        <v>7385210.9721491812</v>
      </c>
      <c r="I754" s="5">
        <v>712974.62186431768</v>
      </c>
      <c r="J754" s="5">
        <v>1311446.0050007075</v>
      </c>
      <c r="K754" s="5">
        <v>21111.267879712683</v>
      </c>
      <c r="L754" s="5">
        <v>2679386.3676265525</v>
      </c>
      <c r="M754">
        <f t="shared" si="11"/>
        <v>11375</v>
      </c>
      <c r="N754" t="s">
        <v>759</v>
      </c>
    </row>
    <row r="755" spans="1:14">
      <c r="A755">
        <v>11376</v>
      </c>
      <c r="B755" t="s">
        <v>1660</v>
      </c>
      <c r="C755" s="5">
        <v>62189736.288175508</v>
      </c>
      <c r="D755" s="5">
        <v>10714270.124768483</v>
      </c>
      <c r="E755" s="5">
        <v>4782438.8279186292</v>
      </c>
      <c r="F755" s="5">
        <v>1097882.1031243561</v>
      </c>
      <c r="G755" s="5">
        <v>6915869.192365109</v>
      </c>
      <c r="H755" s="5">
        <v>35396306.03659191</v>
      </c>
      <c r="I755" s="5">
        <v>3408183.1074466957</v>
      </c>
      <c r="J755" s="5">
        <v>1420906.6442213568</v>
      </c>
      <c r="K755" s="5">
        <v>230878.44732476925</v>
      </c>
      <c r="L755" s="5">
        <v>5935142.848063169</v>
      </c>
      <c r="M755">
        <f t="shared" si="11"/>
        <v>11376</v>
      </c>
      <c r="N755" t="s">
        <v>760</v>
      </c>
    </row>
    <row r="756" spans="1:14">
      <c r="A756">
        <v>11377</v>
      </c>
      <c r="B756" t="s">
        <v>1661</v>
      </c>
      <c r="C756" s="5">
        <v>34955646.188456163</v>
      </c>
      <c r="D756" s="5">
        <v>4495818.6348539824</v>
      </c>
      <c r="E756" s="5">
        <v>2911578.7414869498</v>
      </c>
      <c r="F756" s="5">
        <v>631901.18120707397</v>
      </c>
      <c r="G756" s="5">
        <v>3186055.72620562</v>
      </c>
      <c r="H756" s="5">
        <v>17595083.021318678</v>
      </c>
      <c r="I756" s="5">
        <v>2824845.432216906</v>
      </c>
      <c r="J756" s="5">
        <v>920542.09243088681</v>
      </c>
      <c r="K756" s="5">
        <v>188279.15935803251</v>
      </c>
      <c r="L756" s="5">
        <v>3072180.9624657012</v>
      </c>
      <c r="M756">
        <f t="shared" si="11"/>
        <v>11377</v>
      </c>
      <c r="N756" t="s">
        <v>761</v>
      </c>
    </row>
    <row r="757" spans="1:14">
      <c r="A757">
        <v>11378</v>
      </c>
      <c r="B757" t="s">
        <v>1662</v>
      </c>
      <c r="C757" s="5">
        <v>27930761.486701455</v>
      </c>
      <c r="D757" s="5">
        <v>2833702.8380189259</v>
      </c>
      <c r="E757" s="5">
        <v>1734248.0268528536</v>
      </c>
      <c r="F757" s="5">
        <v>414362.25136335153</v>
      </c>
      <c r="G757" s="5">
        <v>3876066.8657221538</v>
      </c>
      <c r="H757" s="5">
        <v>9922116.7906495947</v>
      </c>
      <c r="I757" s="5">
        <v>1134707.4009836302</v>
      </c>
      <c r="J757" s="5">
        <v>489876.13942373649</v>
      </c>
      <c r="K757" s="5">
        <v>115595.07485478889</v>
      </c>
      <c r="L757" s="5">
        <v>3647876.2854295131</v>
      </c>
      <c r="M757">
        <f t="shared" si="11"/>
        <v>11378</v>
      </c>
      <c r="N757" t="s">
        <v>762</v>
      </c>
    </row>
    <row r="758" spans="1:14">
      <c r="A758">
        <v>11379</v>
      </c>
      <c r="B758" t="s">
        <v>1663</v>
      </c>
      <c r="C758" s="5">
        <v>54782094.954265095</v>
      </c>
      <c r="D758" s="5">
        <v>15372524.715938799</v>
      </c>
      <c r="E758" s="5">
        <v>4939296.1727332463</v>
      </c>
      <c r="F758" s="5">
        <v>1827235.8521373786</v>
      </c>
      <c r="G758" s="5">
        <v>11315570.247377263</v>
      </c>
      <c r="H758" s="5">
        <v>78116558.462032959</v>
      </c>
      <c r="I758" s="5">
        <v>11219924.728598444</v>
      </c>
      <c r="J758" s="5">
        <v>3163256.1339709423</v>
      </c>
      <c r="K758" s="5">
        <v>1130323.6648094815</v>
      </c>
      <c r="L758" s="5">
        <v>20657059.788136363</v>
      </c>
      <c r="M758">
        <f t="shared" si="11"/>
        <v>11379</v>
      </c>
      <c r="N758" t="s">
        <v>763</v>
      </c>
    </row>
    <row r="759" spans="1:14">
      <c r="A759">
        <v>11380</v>
      </c>
      <c r="B759" t="s">
        <v>1664</v>
      </c>
      <c r="C759" s="5">
        <v>21441002.807752848</v>
      </c>
      <c r="D759" s="5">
        <v>4572084.7856793329</v>
      </c>
      <c r="E759" s="5">
        <v>1077949.0817617439</v>
      </c>
      <c r="F759" s="5">
        <v>419787.09896597901</v>
      </c>
      <c r="G759" s="5">
        <v>2436207.828621929</v>
      </c>
      <c r="H759" s="5">
        <v>7437346.29380171</v>
      </c>
      <c r="I759" s="5">
        <v>822743.92852196214</v>
      </c>
      <c r="J759" s="5">
        <v>255110.92152314199</v>
      </c>
      <c r="K759" s="5">
        <v>92945.281199545367</v>
      </c>
      <c r="L759" s="5">
        <v>582466.67217180703</v>
      </c>
      <c r="M759">
        <f t="shared" si="11"/>
        <v>11380</v>
      </c>
      <c r="N759" t="s">
        <v>764</v>
      </c>
    </row>
    <row r="760" spans="1:14">
      <c r="A760">
        <v>11381</v>
      </c>
      <c r="B760" t="s">
        <v>1665</v>
      </c>
      <c r="C760" s="5">
        <v>36824229.869205132</v>
      </c>
      <c r="D760" s="5">
        <v>5825642.0947108073</v>
      </c>
      <c r="E760" s="5">
        <v>1862373.3307986667</v>
      </c>
      <c r="F760" s="5">
        <v>599510.8633434542</v>
      </c>
      <c r="G760" s="5">
        <v>3292561.8818052853</v>
      </c>
      <c r="H760" s="5">
        <v>13334358.462739842</v>
      </c>
      <c r="I760" s="5">
        <v>1341474.7871179618</v>
      </c>
      <c r="J760" s="5">
        <v>596962.53963316267</v>
      </c>
      <c r="K760" s="5">
        <v>136077.91389065923</v>
      </c>
      <c r="L760" s="5">
        <v>1650310.7567550547</v>
      </c>
      <c r="M760">
        <f t="shared" si="11"/>
        <v>11381</v>
      </c>
      <c r="N760" t="s">
        <v>765</v>
      </c>
    </row>
    <row r="761" spans="1:14">
      <c r="A761">
        <v>11382</v>
      </c>
      <c r="B761" t="s">
        <v>1666</v>
      </c>
      <c r="C761" s="5">
        <v>31878414.970057853</v>
      </c>
      <c r="D761" s="5">
        <v>5631792.7045951076</v>
      </c>
      <c r="E761" s="5">
        <v>1018597.1339902811</v>
      </c>
      <c r="F761" s="5">
        <v>797402.47280452691</v>
      </c>
      <c r="G761" s="5">
        <v>2156298.4464887357</v>
      </c>
      <c r="H761" s="5">
        <v>12020279.978181042</v>
      </c>
      <c r="I761" s="5">
        <v>1156570.3379439851</v>
      </c>
      <c r="J761" s="5">
        <v>248811.28228873867</v>
      </c>
      <c r="K761" s="5">
        <v>186096.03853352726</v>
      </c>
      <c r="L761" s="5">
        <v>1414106.3051162027</v>
      </c>
      <c r="M761">
        <f t="shared" si="11"/>
        <v>11382</v>
      </c>
      <c r="N761" t="s">
        <v>766</v>
      </c>
    </row>
    <row r="762" spans="1:14">
      <c r="A762">
        <v>11383</v>
      </c>
      <c r="B762" t="s">
        <v>1667</v>
      </c>
      <c r="C762" s="5">
        <v>55896992.110983051</v>
      </c>
      <c r="D762" s="5">
        <v>9059745.2254165225</v>
      </c>
      <c r="E762" s="5">
        <v>2087591.9868683396</v>
      </c>
      <c r="F762" s="5">
        <v>1080172.069099834</v>
      </c>
      <c r="G762" s="5">
        <v>4486337.3717268351</v>
      </c>
      <c r="H762" s="5">
        <v>25268145.325604562</v>
      </c>
      <c r="I762" s="5">
        <v>4199502.9541363195</v>
      </c>
      <c r="J762" s="5">
        <v>803637.26643985684</v>
      </c>
      <c r="K762" s="5">
        <v>599594.41779916675</v>
      </c>
      <c r="L762" s="5">
        <v>3633156.5419255197</v>
      </c>
      <c r="M762">
        <f t="shared" si="11"/>
        <v>11383</v>
      </c>
      <c r="N762" t="s">
        <v>767</v>
      </c>
    </row>
    <row r="763" spans="1:14">
      <c r="A763">
        <v>11385</v>
      </c>
      <c r="B763" t="s">
        <v>1668</v>
      </c>
      <c r="C763" s="5">
        <v>24016708.188153092</v>
      </c>
      <c r="D763" s="5">
        <v>3027615.1872628788</v>
      </c>
      <c r="E763" s="5">
        <v>885491.56562302518</v>
      </c>
      <c r="F763" s="5">
        <v>485511.32529568119</v>
      </c>
      <c r="G763" s="5">
        <v>3247756.1183368452</v>
      </c>
      <c r="H763" s="5">
        <v>12014994.891593002</v>
      </c>
      <c r="I763" s="5">
        <v>1180634.0536094706</v>
      </c>
      <c r="J763" s="5">
        <v>273981.8857117006</v>
      </c>
      <c r="K763" s="5">
        <v>123365.44965795522</v>
      </c>
      <c r="L763" s="5">
        <v>1538650.8347563574</v>
      </c>
      <c r="M763">
        <f t="shared" si="11"/>
        <v>11385</v>
      </c>
      <c r="N763" t="s">
        <v>768</v>
      </c>
    </row>
    <row r="764" spans="1:14">
      <c r="A764">
        <v>10680</v>
      </c>
      <c r="B764" t="s">
        <v>1669</v>
      </c>
      <c r="C764" s="5">
        <v>232226087.53887254</v>
      </c>
      <c r="D764" s="5">
        <v>211740016.096441</v>
      </c>
      <c r="E764" s="5">
        <v>53422987.228832811</v>
      </c>
      <c r="F764" s="5">
        <v>19045884.54087219</v>
      </c>
      <c r="G764" s="5">
        <v>36473618.772042021</v>
      </c>
      <c r="H764" s="5">
        <v>776967792.61307645</v>
      </c>
      <c r="I764" s="5">
        <v>120763830.8809824</v>
      </c>
      <c r="J764" s="5">
        <v>43481233.693048052</v>
      </c>
      <c r="K764" s="5">
        <v>27107719.247619014</v>
      </c>
      <c r="L764" s="5">
        <v>148515351.89821336</v>
      </c>
      <c r="M764">
        <f t="shared" si="11"/>
        <v>10680</v>
      </c>
      <c r="N764" t="s">
        <v>769</v>
      </c>
    </row>
    <row r="765" spans="1:14">
      <c r="A765">
        <v>11322</v>
      </c>
      <c r="B765" t="s">
        <v>1670</v>
      </c>
      <c r="C765" s="5">
        <v>43377977.999762923</v>
      </c>
      <c r="D765" s="5">
        <v>6375015.2428390319</v>
      </c>
      <c r="E765" s="5">
        <v>1476201.519596918</v>
      </c>
      <c r="F765" s="5">
        <v>840703.9451697435</v>
      </c>
      <c r="G765" s="5">
        <v>6572482.0904869949</v>
      </c>
      <c r="H765" s="5">
        <v>14225304.853657767</v>
      </c>
      <c r="I765" s="5">
        <v>2805198.0571638998</v>
      </c>
      <c r="J765" s="5">
        <v>801910.21725255169</v>
      </c>
      <c r="K765" s="5">
        <v>324643.07981871843</v>
      </c>
      <c r="L765" s="5">
        <v>481686.73425147537</v>
      </c>
      <c r="M765">
        <f t="shared" si="11"/>
        <v>11322</v>
      </c>
      <c r="N765" t="s">
        <v>770</v>
      </c>
    </row>
    <row r="766" spans="1:14">
      <c r="A766">
        <v>11324</v>
      </c>
      <c r="B766" t="s">
        <v>1671</v>
      </c>
      <c r="C766" s="5">
        <v>47621147.725828499</v>
      </c>
      <c r="D766" s="5">
        <v>13451857.647044873</v>
      </c>
      <c r="E766" s="5">
        <v>2549575.8652836527</v>
      </c>
      <c r="F766" s="5">
        <v>1510682.8132424045</v>
      </c>
      <c r="G766" s="5">
        <v>6633930.5126019213</v>
      </c>
      <c r="H766" s="5">
        <v>17372060.842674613</v>
      </c>
      <c r="I766" s="5">
        <v>3386441.5417598067</v>
      </c>
      <c r="J766" s="5">
        <v>688579.95795035816</v>
      </c>
      <c r="K766" s="5">
        <v>211633.10511162761</v>
      </c>
      <c r="L766" s="5">
        <v>1393329.9585022698</v>
      </c>
      <c r="M766">
        <f t="shared" si="11"/>
        <v>11324</v>
      </c>
      <c r="N766" t="s">
        <v>771</v>
      </c>
    </row>
    <row r="767" spans="1:14">
      <c r="A767">
        <v>11325</v>
      </c>
      <c r="B767" t="s">
        <v>1672</v>
      </c>
      <c r="C767" s="5">
        <v>73503615.560568556</v>
      </c>
      <c r="D767" s="5">
        <v>15129839.529271901</v>
      </c>
      <c r="E767" s="5">
        <v>1814011.4607058656</v>
      </c>
      <c r="F767" s="5">
        <v>1494905.879382079</v>
      </c>
      <c r="G767" s="5">
        <v>13610485.378914393</v>
      </c>
      <c r="H767" s="5">
        <v>36172593.255803116</v>
      </c>
      <c r="I767" s="5">
        <v>7144516.6961598406</v>
      </c>
      <c r="J767" s="5">
        <v>1010481.295343853</v>
      </c>
      <c r="K767" s="5">
        <v>636335.78057551768</v>
      </c>
      <c r="L767" s="5">
        <v>1400763.3732748739</v>
      </c>
      <c r="M767">
        <f t="shared" si="11"/>
        <v>11325</v>
      </c>
      <c r="N767" t="s">
        <v>772</v>
      </c>
    </row>
    <row r="768" spans="1:14">
      <c r="A768">
        <v>11326</v>
      </c>
      <c r="B768" t="s">
        <v>1673</v>
      </c>
      <c r="C768" s="5">
        <v>40396843.587184027</v>
      </c>
      <c r="D768" s="5">
        <v>6802235.9131834246</v>
      </c>
      <c r="E768" s="5">
        <v>540402.49835939496</v>
      </c>
      <c r="F768" s="5">
        <v>800585.8936550935</v>
      </c>
      <c r="G768" s="5">
        <v>2072345.9794604674</v>
      </c>
      <c r="H768" s="5">
        <v>11983253.367751749</v>
      </c>
      <c r="I768" s="5">
        <v>992236.07577987004</v>
      </c>
      <c r="J768" s="5">
        <v>314737.33121784264</v>
      </c>
      <c r="K768" s="5">
        <v>704689.13176880812</v>
      </c>
      <c r="L768" s="5">
        <v>1117330.7516393128</v>
      </c>
      <c r="M768">
        <f t="shared" si="11"/>
        <v>11326</v>
      </c>
      <c r="N768" t="s">
        <v>773</v>
      </c>
    </row>
    <row r="769" spans="1:14">
      <c r="A769">
        <v>11327</v>
      </c>
      <c r="B769" t="s">
        <v>1674</v>
      </c>
      <c r="C769" s="5">
        <v>46818995.996953242</v>
      </c>
      <c r="D769" s="5">
        <v>10495063.150231838</v>
      </c>
      <c r="E769" s="5">
        <v>1285435.7819700034</v>
      </c>
      <c r="F769" s="5">
        <v>1351781.5782931538</v>
      </c>
      <c r="G769" s="5">
        <v>4892711.5178739699</v>
      </c>
      <c r="H769" s="5">
        <v>15932597.205275619</v>
      </c>
      <c r="I769" s="5">
        <v>6998230.2167473137</v>
      </c>
      <c r="J769" s="5">
        <v>587894.36952860991</v>
      </c>
      <c r="K769" s="5">
        <v>378807.021893122</v>
      </c>
      <c r="L769" s="5">
        <v>402013.12123313098</v>
      </c>
      <c r="M769">
        <f t="shared" si="11"/>
        <v>11327</v>
      </c>
      <c r="N769" t="s">
        <v>774</v>
      </c>
    </row>
    <row r="770" spans="1:14">
      <c r="A770">
        <v>11328</v>
      </c>
      <c r="B770" t="s">
        <v>1675</v>
      </c>
      <c r="C770" s="5">
        <v>71404834.461341724</v>
      </c>
      <c r="D770" s="5">
        <v>13230714.713272048</v>
      </c>
      <c r="E770" s="5">
        <v>2501638.9300479409</v>
      </c>
      <c r="F770" s="5">
        <v>1673986.7090192309</v>
      </c>
      <c r="G770" s="5">
        <v>7480788.3427361911</v>
      </c>
      <c r="H770" s="5">
        <v>35165221.347092278</v>
      </c>
      <c r="I770" s="5">
        <v>5751651.8511615787</v>
      </c>
      <c r="J770" s="5">
        <v>959794.74078630109</v>
      </c>
      <c r="K770" s="5">
        <v>566328.00688487571</v>
      </c>
      <c r="L770" s="5">
        <v>1016959.577657842</v>
      </c>
      <c r="M770">
        <f t="shared" si="11"/>
        <v>11328</v>
      </c>
      <c r="N770" t="s">
        <v>775</v>
      </c>
    </row>
    <row r="771" spans="1:14">
      <c r="A771">
        <v>11329</v>
      </c>
      <c r="B771" t="s">
        <v>1676</v>
      </c>
      <c r="C771" s="5">
        <v>120199371.39844804</v>
      </c>
      <c r="D771" s="5">
        <v>33425550.243291136</v>
      </c>
      <c r="E771" s="5">
        <v>5797525.5293508982</v>
      </c>
      <c r="F771" s="5">
        <v>4275173.6036656713</v>
      </c>
      <c r="G771" s="5">
        <v>22680176.949884437</v>
      </c>
      <c r="H771" s="5">
        <v>106094838.25821708</v>
      </c>
      <c r="I771" s="5">
        <v>30348911.732460409</v>
      </c>
      <c r="J771" s="5">
        <v>3424374.287085271</v>
      </c>
      <c r="K771" s="5">
        <v>3337387.1200427706</v>
      </c>
      <c r="L771" s="5">
        <v>29152201.617554333</v>
      </c>
      <c r="M771">
        <f t="shared" si="11"/>
        <v>11329</v>
      </c>
      <c r="N771" t="s">
        <v>776</v>
      </c>
    </row>
    <row r="772" spans="1:14">
      <c r="A772">
        <v>11330</v>
      </c>
      <c r="B772" t="s">
        <v>1677</v>
      </c>
      <c r="C772" s="5">
        <v>124833073.60526288</v>
      </c>
      <c r="D772" s="5">
        <v>40148919.645991139</v>
      </c>
      <c r="E772" s="5">
        <v>17254328.500520736</v>
      </c>
      <c r="F772" s="5">
        <v>5359797.3797847368</v>
      </c>
      <c r="G772" s="5">
        <v>20491536.557195108</v>
      </c>
      <c r="H772" s="5">
        <v>154563379.58693701</v>
      </c>
      <c r="I772" s="5">
        <v>33454480.335074607</v>
      </c>
      <c r="J772" s="5">
        <v>13622658.74139533</v>
      </c>
      <c r="K772" s="5">
        <v>4556232.8821360739</v>
      </c>
      <c r="L772" s="5">
        <v>47444857.865702361</v>
      </c>
      <c r="M772">
        <f t="shared" ref="M772:M835" si="12">INT(N772)</f>
        <v>11330</v>
      </c>
      <c r="N772" t="s">
        <v>777</v>
      </c>
    </row>
    <row r="773" spans="1:14">
      <c r="A773">
        <v>11331</v>
      </c>
      <c r="B773" t="s">
        <v>1678</v>
      </c>
      <c r="C773" s="5">
        <v>40467980.356361829</v>
      </c>
      <c r="D773" s="5">
        <v>11957788.933892779</v>
      </c>
      <c r="E773" s="5">
        <v>488077.64629241865</v>
      </c>
      <c r="F773" s="5">
        <v>1186663.6932322737</v>
      </c>
      <c r="G773" s="5">
        <v>4197234.2665537763</v>
      </c>
      <c r="H773" s="5">
        <v>18490545.276775885</v>
      </c>
      <c r="I773" s="5">
        <v>3396889.2615446183</v>
      </c>
      <c r="J773" s="5">
        <v>821956.82409180608</v>
      </c>
      <c r="K773" s="5">
        <v>515779.28637300944</v>
      </c>
      <c r="L773" s="5">
        <v>1154416.2448815929</v>
      </c>
      <c r="M773">
        <f t="shared" si="12"/>
        <v>11331</v>
      </c>
      <c r="N773" t="s">
        <v>778</v>
      </c>
    </row>
    <row r="774" spans="1:14">
      <c r="A774">
        <v>11332</v>
      </c>
      <c r="B774" t="s">
        <v>1679</v>
      </c>
      <c r="C774" s="5">
        <v>54584849.003914267</v>
      </c>
      <c r="D774" s="5">
        <v>7078165.3240741892</v>
      </c>
      <c r="E774" s="5">
        <v>2207761.1196569204</v>
      </c>
      <c r="F774" s="5">
        <v>1018299.5468703515</v>
      </c>
      <c r="G774" s="5">
        <v>8750263.3007826991</v>
      </c>
      <c r="H774" s="5">
        <v>24269899.711547546</v>
      </c>
      <c r="I774" s="5">
        <v>2604514.4678792516</v>
      </c>
      <c r="J774" s="5">
        <v>373188.21963032329</v>
      </c>
      <c r="K774" s="5">
        <v>782031.63669454865</v>
      </c>
      <c r="L774" s="5">
        <v>816880.49894987978</v>
      </c>
      <c r="M774">
        <f t="shared" si="12"/>
        <v>11332</v>
      </c>
      <c r="N774" t="s">
        <v>779</v>
      </c>
    </row>
    <row r="775" spans="1:14">
      <c r="A775">
        <v>11333</v>
      </c>
      <c r="B775" t="s">
        <v>1680</v>
      </c>
      <c r="C775" s="5">
        <v>58719690.449241593</v>
      </c>
      <c r="D775" s="5">
        <v>12153064.548411163</v>
      </c>
      <c r="E775" s="5">
        <v>3051521.375359287</v>
      </c>
      <c r="F775" s="5">
        <v>2803402.5683186203</v>
      </c>
      <c r="G775" s="5">
        <v>11121308.664257713</v>
      </c>
      <c r="H775" s="5">
        <v>33698675.559199408</v>
      </c>
      <c r="I775" s="5">
        <v>5035944.458038738</v>
      </c>
      <c r="J775" s="5">
        <v>1618637.3371992297</v>
      </c>
      <c r="K775" s="5">
        <v>723916.1350147</v>
      </c>
      <c r="L775" s="5">
        <v>1547559.2749595507</v>
      </c>
      <c r="M775">
        <f t="shared" si="12"/>
        <v>11333</v>
      </c>
      <c r="N775" t="s">
        <v>780</v>
      </c>
    </row>
    <row r="776" spans="1:14">
      <c r="A776">
        <v>11334</v>
      </c>
      <c r="B776" t="s">
        <v>1681</v>
      </c>
      <c r="C776" s="5">
        <v>61437588.237142108</v>
      </c>
      <c r="D776" s="5">
        <v>11930512.176904701</v>
      </c>
      <c r="E776" s="5">
        <v>2881734.3335568458</v>
      </c>
      <c r="F776" s="5">
        <v>1385765.7670737489</v>
      </c>
      <c r="G776" s="5">
        <v>6691084.3110075928</v>
      </c>
      <c r="H776" s="5">
        <v>25206395.516834978</v>
      </c>
      <c r="I776" s="5">
        <v>3714993.6429900122</v>
      </c>
      <c r="J776" s="5">
        <v>812469.16463464871</v>
      </c>
      <c r="K776" s="5">
        <v>444932.72036674165</v>
      </c>
      <c r="L776" s="5">
        <v>774817.1294886244</v>
      </c>
      <c r="M776">
        <f t="shared" si="12"/>
        <v>11334</v>
      </c>
      <c r="N776" t="s">
        <v>781</v>
      </c>
    </row>
    <row r="777" spans="1:14">
      <c r="A777">
        <v>11335</v>
      </c>
      <c r="B777" t="s">
        <v>1682</v>
      </c>
      <c r="C777" s="5">
        <v>90168493.505632669</v>
      </c>
      <c r="D777" s="5">
        <v>19995154.385435335</v>
      </c>
      <c r="E777" s="5">
        <v>5918621.6080976985</v>
      </c>
      <c r="F777" s="5">
        <v>3005398.7347998735</v>
      </c>
      <c r="G777" s="5">
        <v>8088328.838879386</v>
      </c>
      <c r="H777" s="5">
        <v>138397741.65718979</v>
      </c>
      <c r="I777" s="5">
        <v>18362223.483334947</v>
      </c>
      <c r="J777" s="5">
        <v>6218622.9981822912</v>
      </c>
      <c r="K777" s="5">
        <v>4130544.4350736956</v>
      </c>
      <c r="L777" s="5">
        <v>38746373.41337432</v>
      </c>
      <c r="M777">
        <f t="shared" si="12"/>
        <v>11335</v>
      </c>
      <c r="N777" t="s">
        <v>782</v>
      </c>
    </row>
    <row r="778" spans="1:14">
      <c r="A778">
        <v>11336</v>
      </c>
      <c r="B778" t="s">
        <v>1683</v>
      </c>
      <c r="C778" s="5">
        <v>36667862.908068277</v>
      </c>
      <c r="D778" s="5">
        <v>4957873.611988009</v>
      </c>
      <c r="E778" s="5">
        <v>2094420.5460811816</v>
      </c>
      <c r="F778" s="5">
        <v>719561.08825312497</v>
      </c>
      <c r="G778" s="5">
        <v>8045464.6501688687</v>
      </c>
      <c r="H778" s="5">
        <v>22913479.746021226</v>
      </c>
      <c r="I778" s="5">
        <v>2777488.4172350834</v>
      </c>
      <c r="J778" s="5">
        <v>802431.64159688563</v>
      </c>
      <c r="K778" s="5">
        <v>435865.73070394795</v>
      </c>
      <c r="L778" s="5">
        <v>7439508.4898833958</v>
      </c>
      <c r="M778">
        <f t="shared" si="12"/>
        <v>11336</v>
      </c>
      <c r="N778" t="s">
        <v>783</v>
      </c>
    </row>
    <row r="779" spans="1:14">
      <c r="A779">
        <v>11337</v>
      </c>
      <c r="B779" t="s">
        <v>1684</v>
      </c>
      <c r="C779" s="5">
        <v>51996230.744273916</v>
      </c>
      <c r="D779" s="5">
        <v>10823581.713876056</v>
      </c>
      <c r="E779" s="5">
        <v>2343080.4597823774</v>
      </c>
      <c r="F779" s="5">
        <v>1559354.6794522156</v>
      </c>
      <c r="G779" s="5">
        <v>7469551.5557274483</v>
      </c>
      <c r="H779" s="5">
        <v>20650167.795844689</v>
      </c>
      <c r="I779" s="5">
        <v>4559768.4180459799</v>
      </c>
      <c r="J779" s="5">
        <v>674625.64229699445</v>
      </c>
      <c r="K779" s="5">
        <v>733127.37919940159</v>
      </c>
      <c r="L779" s="5">
        <v>2281117.3015009207</v>
      </c>
      <c r="M779">
        <f t="shared" si="12"/>
        <v>11337</v>
      </c>
      <c r="N779" t="s">
        <v>784</v>
      </c>
    </row>
    <row r="780" spans="1:14">
      <c r="A780">
        <v>11338</v>
      </c>
      <c r="B780" t="s">
        <v>1685</v>
      </c>
      <c r="C780" s="5">
        <v>45790209.403034545</v>
      </c>
      <c r="D780" s="5">
        <v>2937832.3423256041</v>
      </c>
      <c r="E780" s="5">
        <v>822815.71033043682</v>
      </c>
      <c r="F780" s="5">
        <v>417447.57719314966</v>
      </c>
      <c r="G780" s="5">
        <v>2930740.1991741345</v>
      </c>
      <c r="H780" s="5">
        <v>21893925.489864752</v>
      </c>
      <c r="I780" s="5">
        <v>980872.50811737811</v>
      </c>
      <c r="J780" s="5">
        <v>497922.97745968227</v>
      </c>
      <c r="K780" s="5">
        <v>336972.70097734121</v>
      </c>
      <c r="L780" s="5">
        <v>381760.47152297047</v>
      </c>
      <c r="M780">
        <f t="shared" si="12"/>
        <v>11338</v>
      </c>
      <c r="N780" t="s">
        <v>785</v>
      </c>
    </row>
    <row r="781" spans="1:14">
      <c r="A781">
        <v>11339</v>
      </c>
      <c r="B781" t="s">
        <v>1686</v>
      </c>
      <c r="C781" s="5">
        <v>31811957.855799928</v>
      </c>
      <c r="D781" s="5">
        <v>4649470.6752625592</v>
      </c>
      <c r="E781" s="5">
        <v>1602197.8115222275</v>
      </c>
      <c r="F781" s="5">
        <v>646178.8517865258</v>
      </c>
      <c r="G781" s="5">
        <v>2469406.9159502825</v>
      </c>
      <c r="H781" s="5">
        <v>9240980.5106624253</v>
      </c>
      <c r="I781" s="5">
        <v>1403285.138073642</v>
      </c>
      <c r="J781" s="5">
        <v>292290.07482257194</v>
      </c>
      <c r="K781" s="5">
        <v>248406.8887780933</v>
      </c>
      <c r="L781" s="5">
        <v>622770.70734174736</v>
      </c>
      <c r="M781">
        <f t="shared" si="12"/>
        <v>11339</v>
      </c>
      <c r="N781" t="s">
        <v>786</v>
      </c>
    </row>
    <row r="782" spans="1:14">
      <c r="A782">
        <v>11660</v>
      </c>
      <c r="B782" t="s">
        <v>1687</v>
      </c>
      <c r="C782" s="5">
        <v>35937050.610096447</v>
      </c>
      <c r="D782" s="5">
        <v>5840850.5827624248</v>
      </c>
      <c r="E782" s="5">
        <v>694947.12712103</v>
      </c>
      <c r="F782" s="5">
        <v>910353.39808663225</v>
      </c>
      <c r="G782" s="5">
        <v>2851283.5494229691</v>
      </c>
      <c r="H782" s="5">
        <v>9273844.606832223</v>
      </c>
      <c r="I782" s="5">
        <v>2154822.9740245868</v>
      </c>
      <c r="J782" s="5">
        <v>248370.72821389569</v>
      </c>
      <c r="K782" s="5">
        <v>221215.19817438687</v>
      </c>
      <c r="L782" s="5">
        <v>146327.53526540304</v>
      </c>
      <c r="M782">
        <f t="shared" si="12"/>
        <v>11660</v>
      </c>
      <c r="N782" t="s">
        <v>787</v>
      </c>
    </row>
    <row r="783" spans="1:14">
      <c r="A783">
        <v>40491</v>
      </c>
      <c r="B783" t="s">
        <v>1534</v>
      </c>
      <c r="C783" s="5">
        <v>32751390.360551108</v>
      </c>
      <c r="D783" s="5">
        <v>3685627.823228329</v>
      </c>
      <c r="E783" s="5">
        <v>907302.90946630563</v>
      </c>
      <c r="F783" s="5">
        <v>379579.13421884784</v>
      </c>
      <c r="G783" s="5">
        <v>2138652.4577661813</v>
      </c>
      <c r="H783" s="5">
        <v>5253509.5912070703</v>
      </c>
      <c r="I783" s="5">
        <v>0</v>
      </c>
      <c r="J783" s="5">
        <v>41377.988900734934</v>
      </c>
      <c r="K783" s="5">
        <v>30166.157628630459</v>
      </c>
      <c r="L783" s="5">
        <v>226540.54703279203</v>
      </c>
      <c r="M783">
        <f t="shared" si="12"/>
        <v>40491</v>
      </c>
      <c r="N783" t="s">
        <v>788</v>
      </c>
    </row>
    <row r="784" spans="1:14">
      <c r="A784">
        <v>40492</v>
      </c>
      <c r="B784" t="s">
        <v>1688</v>
      </c>
      <c r="C784" s="5">
        <v>25556204.005879734</v>
      </c>
      <c r="D784" s="5">
        <v>3934093.4132862883</v>
      </c>
      <c r="E784" s="5">
        <v>1570129.524835106</v>
      </c>
      <c r="F784" s="5">
        <v>511704.29103694024</v>
      </c>
      <c r="G784" s="5">
        <v>3516796.3149619265</v>
      </c>
      <c r="H784" s="5">
        <v>0</v>
      </c>
      <c r="I784" s="5">
        <v>0</v>
      </c>
      <c r="J784" s="5">
        <v>0</v>
      </c>
      <c r="K784" s="5">
        <v>0</v>
      </c>
      <c r="L784" s="5">
        <v>0</v>
      </c>
      <c r="M784">
        <f t="shared" si="12"/>
        <v>40492</v>
      </c>
      <c r="N784" t="s">
        <v>789</v>
      </c>
    </row>
    <row r="785" spans="1:14">
      <c r="A785">
        <v>40742</v>
      </c>
      <c r="B785" t="s">
        <v>1689</v>
      </c>
      <c r="C785" s="5">
        <v>25253943.317707423</v>
      </c>
      <c r="D785" s="5">
        <v>2632631.6514953207</v>
      </c>
      <c r="E785" s="5">
        <v>33414.3870689553</v>
      </c>
      <c r="F785" s="5">
        <v>450146.39907914883</v>
      </c>
      <c r="G785" s="5">
        <v>2215257.9546491471</v>
      </c>
      <c r="H785" s="5">
        <v>0</v>
      </c>
      <c r="I785" s="5">
        <v>0</v>
      </c>
      <c r="J785" s="5">
        <v>0</v>
      </c>
      <c r="K785" s="5">
        <v>0</v>
      </c>
      <c r="L785" s="5">
        <v>0</v>
      </c>
      <c r="M785">
        <f t="shared" si="12"/>
        <v>40742</v>
      </c>
      <c r="N785" t="s">
        <v>790</v>
      </c>
    </row>
    <row r="786" spans="1:14">
      <c r="A786">
        <v>40743</v>
      </c>
      <c r="B786" t="s">
        <v>1690</v>
      </c>
      <c r="C786" s="5">
        <v>34197766.024755441</v>
      </c>
      <c r="D786" s="5">
        <v>3866941.3586709085</v>
      </c>
      <c r="E786" s="5">
        <v>2459824.6167320744</v>
      </c>
      <c r="F786" s="5">
        <v>521846.6924389723</v>
      </c>
      <c r="G786" s="5">
        <v>2077598.8574025966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>
        <f t="shared" si="12"/>
        <v>40743</v>
      </c>
      <c r="N786" t="s">
        <v>791</v>
      </c>
    </row>
    <row r="787" spans="1:14">
      <c r="A787">
        <v>10739</v>
      </c>
      <c r="B787" t="s">
        <v>1691</v>
      </c>
      <c r="C787" s="5">
        <v>98731950.60244979</v>
      </c>
      <c r="D787" s="5">
        <v>47834050.58145038</v>
      </c>
      <c r="E787" s="5">
        <v>12910414.696595607</v>
      </c>
      <c r="F787" s="5">
        <v>6008291.7912721038</v>
      </c>
      <c r="G787" s="5">
        <v>15519765.626117883</v>
      </c>
      <c r="H787" s="5">
        <v>123944086.23684125</v>
      </c>
      <c r="I787" s="5">
        <v>26841945.279197074</v>
      </c>
      <c r="J787" s="5">
        <v>10844797.427284414</v>
      </c>
      <c r="K787" s="5">
        <v>3397943.7317834692</v>
      </c>
      <c r="L787" s="5">
        <v>42477054.897007957</v>
      </c>
      <c r="M787">
        <f t="shared" si="12"/>
        <v>10739</v>
      </c>
      <c r="N787" t="s">
        <v>792</v>
      </c>
    </row>
    <row r="788" spans="1:14">
      <c r="A788">
        <v>10740</v>
      </c>
      <c r="B788" t="s">
        <v>1692</v>
      </c>
      <c r="C788" s="5">
        <v>82953756.675903723</v>
      </c>
      <c r="D788" s="5">
        <v>32568297.194052201</v>
      </c>
      <c r="E788" s="5">
        <v>15563402.672986407</v>
      </c>
      <c r="F788" s="5">
        <v>3953620.3588436423</v>
      </c>
      <c r="G788" s="5">
        <v>9951265.2263138071</v>
      </c>
      <c r="H788" s="5">
        <v>126286754.97059943</v>
      </c>
      <c r="I788" s="5">
        <v>14445896.338155873</v>
      </c>
      <c r="J788" s="5">
        <v>12914450.229140962</v>
      </c>
      <c r="K788" s="5">
        <v>2167449.8837546185</v>
      </c>
      <c r="L788" s="5">
        <v>51874474.120249271</v>
      </c>
      <c r="M788">
        <f t="shared" si="12"/>
        <v>10740</v>
      </c>
      <c r="N788" t="s">
        <v>793</v>
      </c>
    </row>
    <row r="789" spans="1:14">
      <c r="A789">
        <v>11347</v>
      </c>
      <c r="B789" t="s">
        <v>1693</v>
      </c>
      <c r="C789" s="5">
        <v>27362857.693465542</v>
      </c>
      <c r="D789" s="5">
        <v>3699918.0655962862</v>
      </c>
      <c r="E789" s="5">
        <v>2549675.4928962928</v>
      </c>
      <c r="F789" s="5">
        <v>757573.90384037979</v>
      </c>
      <c r="G789" s="5">
        <v>5150724.5233215513</v>
      </c>
      <c r="H789" s="5">
        <v>6658169.2574201999</v>
      </c>
      <c r="I789" s="5">
        <v>740906.91033541167</v>
      </c>
      <c r="J789" s="5">
        <v>378474.4745123217</v>
      </c>
      <c r="K789" s="5">
        <v>95946.647611520137</v>
      </c>
      <c r="L789" s="5">
        <v>1109960.1910005081</v>
      </c>
      <c r="M789">
        <f t="shared" si="12"/>
        <v>11347</v>
      </c>
      <c r="N789" t="s">
        <v>794</v>
      </c>
    </row>
    <row r="790" spans="1:14">
      <c r="A790">
        <v>11348</v>
      </c>
      <c r="B790" t="s">
        <v>1694</v>
      </c>
      <c r="C790" s="5">
        <v>26677588.986255612</v>
      </c>
      <c r="D790" s="5">
        <v>4651584.7169109741</v>
      </c>
      <c r="E790" s="5">
        <v>1317309.9180979624</v>
      </c>
      <c r="F790" s="5">
        <v>442981.46986112976</v>
      </c>
      <c r="G790" s="5">
        <v>3938256.4113881006</v>
      </c>
      <c r="H790" s="5">
        <v>6117188.0390195176</v>
      </c>
      <c r="I790" s="5">
        <v>616662.06075563014</v>
      </c>
      <c r="J790" s="5">
        <v>177590.18400993035</v>
      </c>
      <c r="K790" s="5">
        <v>19601.00082900899</v>
      </c>
      <c r="L790" s="5">
        <v>887995.7528721306</v>
      </c>
      <c r="M790">
        <f t="shared" si="12"/>
        <v>11348</v>
      </c>
      <c r="N790" t="s">
        <v>795</v>
      </c>
    </row>
    <row r="791" spans="1:14">
      <c r="A791">
        <v>11349</v>
      </c>
      <c r="B791" t="s">
        <v>1695</v>
      </c>
      <c r="C791" s="5">
        <v>40721103.501629919</v>
      </c>
      <c r="D791" s="5">
        <v>7483349.1662110183</v>
      </c>
      <c r="E791" s="5">
        <v>2487788.0346464547</v>
      </c>
      <c r="F791" s="5">
        <v>675553.47459644801</v>
      </c>
      <c r="G791" s="5">
        <v>7010854.1550220372</v>
      </c>
      <c r="H791" s="5">
        <v>19500081.009034522</v>
      </c>
      <c r="I791" s="5">
        <v>915230.63242490566</v>
      </c>
      <c r="J791" s="5">
        <v>888058.38258472655</v>
      </c>
      <c r="K791" s="5">
        <v>45541.575666636541</v>
      </c>
      <c r="L791" s="5">
        <v>1427099.6681833495</v>
      </c>
      <c r="M791">
        <f t="shared" si="12"/>
        <v>11349</v>
      </c>
      <c r="N791" t="s">
        <v>796</v>
      </c>
    </row>
    <row r="792" spans="1:14">
      <c r="A792">
        <v>11350</v>
      </c>
      <c r="B792" t="s">
        <v>1133</v>
      </c>
      <c r="C792" s="5">
        <v>18724634.364642754</v>
      </c>
      <c r="D792" s="5">
        <v>4065819.042096212</v>
      </c>
      <c r="E792" s="5">
        <v>1517755.346771183</v>
      </c>
      <c r="F792" s="5">
        <v>978621.3177103881</v>
      </c>
      <c r="G792" s="5">
        <v>12411595.37877946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>
        <f t="shared" si="12"/>
        <v>11350</v>
      </c>
      <c r="N792" t="s">
        <v>797</v>
      </c>
    </row>
    <row r="793" spans="1:14">
      <c r="A793">
        <v>11352</v>
      </c>
      <c r="B793" t="s">
        <v>1696</v>
      </c>
      <c r="C793" s="5">
        <v>40690179.070211083</v>
      </c>
      <c r="D793" s="5">
        <v>5575761.312335806</v>
      </c>
      <c r="E793" s="5">
        <v>2090847.277285412</v>
      </c>
      <c r="F793" s="5">
        <v>827461.27181774715</v>
      </c>
      <c r="G793" s="5">
        <v>5821776.2266808487</v>
      </c>
      <c r="H793" s="5">
        <v>10495641.406498779</v>
      </c>
      <c r="I793" s="5">
        <v>764870.06274684647</v>
      </c>
      <c r="J793" s="5">
        <v>454598.46025766869</v>
      </c>
      <c r="K793" s="5">
        <v>108608.54146745839</v>
      </c>
      <c r="L793" s="5">
        <v>2487515.1406983449</v>
      </c>
      <c r="M793">
        <f t="shared" si="12"/>
        <v>11352</v>
      </c>
      <c r="N793" t="s">
        <v>798</v>
      </c>
    </row>
    <row r="794" spans="1:14">
      <c r="A794">
        <v>11353</v>
      </c>
      <c r="B794" t="s">
        <v>1697</v>
      </c>
      <c r="C794" s="5">
        <v>28025506.441000618</v>
      </c>
      <c r="D794" s="5">
        <v>5435417.0682943957</v>
      </c>
      <c r="E794" s="5">
        <v>1811203.5022344503</v>
      </c>
      <c r="F794" s="5">
        <v>915087.32645527588</v>
      </c>
      <c r="G794" s="5">
        <v>3360663.7899164781</v>
      </c>
      <c r="H794" s="5">
        <v>12279952.032769827</v>
      </c>
      <c r="I794" s="5">
        <v>1471313.4955436559</v>
      </c>
      <c r="J794" s="5">
        <v>739231.81597216136</v>
      </c>
      <c r="K794" s="5">
        <v>119226.71044250474</v>
      </c>
      <c r="L794" s="5">
        <v>2069427.0473706359</v>
      </c>
      <c r="M794">
        <f t="shared" si="12"/>
        <v>11353</v>
      </c>
      <c r="N794" t="s">
        <v>799</v>
      </c>
    </row>
    <row r="795" spans="1:14">
      <c r="A795">
        <v>11354</v>
      </c>
      <c r="B795" t="s">
        <v>1698</v>
      </c>
      <c r="C795" s="5">
        <v>35689823.960141979</v>
      </c>
      <c r="D795" s="5">
        <v>4543399.3969525797</v>
      </c>
      <c r="E795" s="5">
        <v>2845219.4590517045</v>
      </c>
      <c r="F795" s="5">
        <v>443698.78418205463</v>
      </c>
      <c r="G795" s="5">
        <v>6588737.5349419443</v>
      </c>
      <c r="H795" s="5">
        <v>15906589.841615764</v>
      </c>
      <c r="I795" s="5">
        <v>681055.54603200289</v>
      </c>
      <c r="J795" s="5">
        <v>753029.67667548812</v>
      </c>
      <c r="K795" s="5">
        <v>44870.955739713383</v>
      </c>
      <c r="L795" s="5">
        <v>1760099.802666747</v>
      </c>
      <c r="M795">
        <f t="shared" si="12"/>
        <v>11354</v>
      </c>
      <c r="N795" t="s">
        <v>800</v>
      </c>
    </row>
    <row r="796" spans="1:14">
      <c r="A796">
        <v>10741</v>
      </c>
      <c r="B796" t="s">
        <v>1699</v>
      </c>
      <c r="C796" s="5">
        <v>223859390.38855174</v>
      </c>
      <c r="D796" s="5">
        <v>97041817.457456797</v>
      </c>
      <c r="E796" s="5">
        <v>170652981.50616965</v>
      </c>
      <c r="F796" s="5">
        <v>14465484.504134597</v>
      </c>
      <c r="G796" s="5">
        <v>91797306.477001041</v>
      </c>
      <c r="H796" s="5">
        <v>634316585.36206007</v>
      </c>
      <c r="I796" s="5">
        <v>83088281.098927289</v>
      </c>
      <c r="J796" s="5">
        <v>194792544.97850877</v>
      </c>
      <c r="K796" s="5">
        <v>13268384.066970468</v>
      </c>
      <c r="L796" s="5">
        <v>261766978.61021936</v>
      </c>
      <c r="M796">
        <f t="shared" si="12"/>
        <v>10741</v>
      </c>
      <c r="N796" t="s">
        <v>801</v>
      </c>
    </row>
    <row r="797" spans="1:14">
      <c r="A797">
        <v>11355</v>
      </c>
      <c r="B797" t="s">
        <v>1700</v>
      </c>
      <c r="C797" s="5">
        <v>41328922.764311977</v>
      </c>
      <c r="D797" s="5">
        <v>5090608.3493103469</v>
      </c>
      <c r="E797" s="5">
        <v>17879567.334329788</v>
      </c>
      <c r="F797" s="5">
        <v>1088864.9109088613</v>
      </c>
      <c r="G797" s="5">
        <v>69457029.363855228</v>
      </c>
      <c r="H797" s="5">
        <v>29749523.762541141</v>
      </c>
      <c r="I797" s="5">
        <v>1657533.4556370967</v>
      </c>
      <c r="J797" s="5">
        <v>10162049.731061244</v>
      </c>
      <c r="K797" s="5">
        <v>268898.54056336923</v>
      </c>
      <c r="L797" s="5">
        <v>25129282.467480939</v>
      </c>
      <c r="M797">
        <f t="shared" si="12"/>
        <v>11355</v>
      </c>
      <c r="N797" t="s">
        <v>802</v>
      </c>
    </row>
    <row r="798" spans="1:14">
      <c r="A798">
        <v>11356</v>
      </c>
      <c r="B798" t="s">
        <v>1701</v>
      </c>
      <c r="C798" s="5">
        <v>70101318.716844931</v>
      </c>
      <c r="D798" s="5">
        <v>6439775.1176708667</v>
      </c>
      <c r="E798" s="5">
        <v>19079448.976540875</v>
      </c>
      <c r="F798" s="5">
        <v>932585.1450475516</v>
      </c>
      <c r="G798" s="5">
        <v>23895357.796125516</v>
      </c>
      <c r="H798" s="5">
        <v>27989774.251346104</v>
      </c>
      <c r="I798" s="5">
        <v>1346825.5636227285</v>
      </c>
      <c r="J798" s="5">
        <v>3888974.0005765641</v>
      </c>
      <c r="K798" s="5">
        <v>162822.61731326237</v>
      </c>
      <c r="L798" s="5">
        <v>4937567.9349115854</v>
      </c>
      <c r="M798">
        <f t="shared" si="12"/>
        <v>11356</v>
      </c>
      <c r="N798" t="s">
        <v>803</v>
      </c>
    </row>
    <row r="799" spans="1:14">
      <c r="A799">
        <v>10743</v>
      </c>
      <c r="B799" t="s">
        <v>1702</v>
      </c>
      <c r="C799" s="5">
        <v>98971776.040693969</v>
      </c>
      <c r="D799" s="5">
        <v>47874020.55069539</v>
      </c>
      <c r="E799" s="5">
        <v>22662769.516842946</v>
      </c>
      <c r="F799" s="5">
        <v>4824444.3530259179</v>
      </c>
      <c r="G799" s="5">
        <v>31565231.979404923</v>
      </c>
      <c r="H799" s="5">
        <v>136328750.24770957</v>
      </c>
      <c r="I799" s="5">
        <v>24991466.464613046</v>
      </c>
      <c r="J799" s="5">
        <v>18114730.372641187</v>
      </c>
      <c r="K799" s="5">
        <v>2400758.2141622505</v>
      </c>
      <c r="L799" s="5">
        <v>73962631.45021075</v>
      </c>
      <c r="M799">
        <f t="shared" si="12"/>
        <v>10743</v>
      </c>
      <c r="N799" t="s">
        <v>804</v>
      </c>
    </row>
    <row r="800" spans="1:14">
      <c r="A800">
        <v>11323</v>
      </c>
      <c r="B800" t="s">
        <v>1703</v>
      </c>
      <c r="C800" s="5">
        <v>20480176.725594457</v>
      </c>
      <c r="D800" s="5">
        <v>3313996.609542565</v>
      </c>
      <c r="E800" s="5">
        <v>837480.29049326538</v>
      </c>
      <c r="F800" s="5">
        <v>347418.98778574954</v>
      </c>
      <c r="G800" s="5">
        <v>4065233.5876012202</v>
      </c>
      <c r="H800" s="5">
        <v>8118019.7133436706</v>
      </c>
      <c r="I800" s="5">
        <v>809580.47419984092</v>
      </c>
      <c r="J800" s="5">
        <v>310069.49213171523</v>
      </c>
      <c r="K800" s="5">
        <v>66545.179913882632</v>
      </c>
      <c r="L800" s="5">
        <v>1635287.8593936351</v>
      </c>
      <c r="M800">
        <f t="shared" si="12"/>
        <v>11323</v>
      </c>
      <c r="N800" t="s">
        <v>805</v>
      </c>
    </row>
    <row r="801" spans="1:14">
      <c r="A801">
        <v>11372</v>
      </c>
      <c r="B801" t="s">
        <v>1704</v>
      </c>
      <c r="C801" s="5">
        <v>22515666.143675361</v>
      </c>
      <c r="D801" s="5">
        <v>4922615.8308780761</v>
      </c>
      <c r="E801" s="5">
        <v>1776806.992080021</v>
      </c>
      <c r="F801" s="5">
        <v>658199.66181332013</v>
      </c>
      <c r="G801" s="5">
        <v>4292977.7115437686</v>
      </c>
      <c r="H801" s="5">
        <v>14499805.731854474</v>
      </c>
      <c r="I801" s="5">
        <v>1352752.744124738</v>
      </c>
      <c r="J801" s="5">
        <v>413993.41207858443</v>
      </c>
      <c r="K801" s="5">
        <v>156841.19129209564</v>
      </c>
      <c r="L801" s="5">
        <v>1415617.0606595585</v>
      </c>
      <c r="M801">
        <f t="shared" si="12"/>
        <v>11372</v>
      </c>
      <c r="N801" t="s">
        <v>806</v>
      </c>
    </row>
    <row r="802" spans="1:14">
      <c r="A802">
        <v>11373</v>
      </c>
      <c r="B802" t="s">
        <v>1705</v>
      </c>
      <c r="C802" s="5">
        <v>46085731.552286841</v>
      </c>
      <c r="D802" s="5">
        <v>6135237.5239968272</v>
      </c>
      <c r="E802" s="5">
        <v>990542.38025949942</v>
      </c>
      <c r="F802" s="5">
        <v>679183.05928707775</v>
      </c>
      <c r="G802" s="5">
        <v>8645825.7039822116</v>
      </c>
      <c r="H802" s="5">
        <v>17298424.08218943</v>
      </c>
      <c r="I802" s="5">
        <v>1758291.6566409878</v>
      </c>
      <c r="J802" s="5">
        <v>279077.16844508157</v>
      </c>
      <c r="K802" s="5">
        <v>206022.12516542812</v>
      </c>
      <c r="L802" s="5">
        <v>5554863.2877466064</v>
      </c>
      <c r="M802">
        <f t="shared" si="12"/>
        <v>11373</v>
      </c>
      <c r="N802" t="s">
        <v>807</v>
      </c>
    </row>
    <row r="803" spans="1:14">
      <c r="A803">
        <v>11374</v>
      </c>
      <c r="B803" t="s">
        <v>1706</v>
      </c>
      <c r="C803" s="5">
        <v>24142670.245723989</v>
      </c>
      <c r="D803" s="5">
        <v>2103225.2830380229</v>
      </c>
      <c r="E803" s="5">
        <v>1588998.484114218</v>
      </c>
      <c r="F803" s="5">
        <v>532045.9319493731</v>
      </c>
      <c r="G803" s="5">
        <v>3530925.0240933169</v>
      </c>
      <c r="H803" s="5">
        <v>10167536.557344887</v>
      </c>
      <c r="I803" s="5">
        <v>806852.67510246905</v>
      </c>
      <c r="J803" s="5">
        <v>448015.58855452266</v>
      </c>
      <c r="K803" s="5">
        <v>195584.00675739598</v>
      </c>
      <c r="L803" s="5">
        <v>1569881.5733218081</v>
      </c>
      <c r="M803">
        <f t="shared" si="12"/>
        <v>11374</v>
      </c>
      <c r="N803" t="s">
        <v>808</v>
      </c>
    </row>
    <row r="804" spans="1:14">
      <c r="A804">
        <v>10681</v>
      </c>
      <c r="B804" t="s">
        <v>1707</v>
      </c>
      <c r="C804" s="5">
        <v>245720346.46166578</v>
      </c>
      <c r="D804" s="5">
        <v>284192329.16725963</v>
      </c>
      <c r="E804" s="5">
        <v>74680174.695076808</v>
      </c>
      <c r="F804" s="5">
        <v>25726748.461532611</v>
      </c>
      <c r="G804" s="5">
        <v>71170697.955376565</v>
      </c>
      <c r="H804" s="5">
        <v>895975334.6820358</v>
      </c>
      <c r="I804" s="5">
        <v>150559084.95944634</v>
      </c>
      <c r="J804" s="5">
        <v>128179647.08516917</v>
      </c>
      <c r="K804" s="5">
        <v>13536621.80182394</v>
      </c>
      <c r="L804" s="5">
        <v>150690005.52061298</v>
      </c>
      <c r="M804">
        <f t="shared" si="12"/>
        <v>10681</v>
      </c>
      <c r="N804" t="s">
        <v>809</v>
      </c>
    </row>
    <row r="805" spans="1:14">
      <c r="A805">
        <v>10742</v>
      </c>
      <c r="B805" t="s">
        <v>1708</v>
      </c>
      <c r="C805" s="5">
        <v>58793041.63162373</v>
      </c>
      <c r="D805" s="5">
        <v>11365549.070146259</v>
      </c>
      <c r="E805" s="5">
        <v>26041331.859636977</v>
      </c>
      <c r="F805" s="5">
        <v>827949.43848462217</v>
      </c>
      <c r="G805" s="5">
        <v>22857933.556126885</v>
      </c>
      <c r="H805" s="5">
        <v>111545540.55580713</v>
      </c>
      <c r="I805" s="5">
        <v>10610523.477563905</v>
      </c>
      <c r="J805" s="5">
        <v>26022836.846246812</v>
      </c>
      <c r="K805" s="5">
        <v>1396307.3686675511</v>
      </c>
      <c r="L805" s="5">
        <v>65498244.765696123</v>
      </c>
      <c r="M805">
        <f t="shared" si="12"/>
        <v>10742</v>
      </c>
      <c r="N805" t="s">
        <v>810</v>
      </c>
    </row>
    <row r="806" spans="1:14">
      <c r="A806">
        <v>11357</v>
      </c>
      <c r="B806" t="s">
        <v>1709</v>
      </c>
      <c r="C806" s="5">
        <v>98208789.972137198</v>
      </c>
      <c r="D806" s="5">
        <v>17338755.139609102</v>
      </c>
      <c r="E806" s="5">
        <v>9425904.7398537956</v>
      </c>
      <c r="F806" s="5">
        <v>1922419.2165132144</v>
      </c>
      <c r="G806" s="5">
        <v>20100298.054704502</v>
      </c>
      <c r="H806" s="5">
        <v>74834178.016938299</v>
      </c>
      <c r="I806" s="5">
        <v>9297625.7788180485</v>
      </c>
      <c r="J806" s="5">
        <v>6027694.4068959523</v>
      </c>
      <c r="K806" s="5">
        <v>746062.09771889297</v>
      </c>
      <c r="L806" s="5">
        <v>12274101.586811008</v>
      </c>
      <c r="M806">
        <f t="shared" si="12"/>
        <v>11357</v>
      </c>
      <c r="N806" t="s">
        <v>811</v>
      </c>
    </row>
    <row r="807" spans="1:14">
      <c r="A807">
        <v>11358</v>
      </c>
      <c r="B807" t="s">
        <v>1710</v>
      </c>
      <c r="C807" s="5">
        <v>40940652.364013091</v>
      </c>
      <c r="D807" s="5">
        <v>3927685.0097853714</v>
      </c>
      <c r="E807" s="5">
        <v>3170123.8952465868</v>
      </c>
      <c r="F807" s="5">
        <v>523764.70625479799</v>
      </c>
      <c r="G807" s="5">
        <v>5159483.2141539734</v>
      </c>
      <c r="H807" s="5">
        <v>15143818.070993379</v>
      </c>
      <c r="I807" s="5">
        <v>1327193.1402733533</v>
      </c>
      <c r="J807" s="5">
        <v>1046329.4138006088</v>
      </c>
      <c r="K807" s="5">
        <v>143345.94421245405</v>
      </c>
      <c r="L807" s="5">
        <v>2527740.3612663848</v>
      </c>
      <c r="M807">
        <f t="shared" si="12"/>
        <v>11358</v>
      </c>
      <c r="N807" t="s">
        <v>812</v>
      </c>
    </row>
    <row r="808" spans="1:14">
      <c r="A808">
        <v>11359</v>
      </c>
      <c r="B808" t="s">
        <v>1711</v>
      </c>
      <c r="C808" s="5">
        <v>26233939.812985748</v>
      </c>
      <c r="D808" s="5">
        <v>2690436.5159438984</v>
      </c>
      <c r="E808" s="5">
        <v>4627571.1025796849</v>
      </c>
      <c r="F808" s="5">
        <v>396954.97449026455</v>
      </c>
      <c r="G808" s="5">
        <v>21360931.880111314</v>
      </c>
      <c r="H808" s="5">
        <v>17915546.574272856</v>
      </c>
      <c r="I808" s="5">
        <v>1116767.9643949047</v>
      </c>
      <c r="J808" s="5">
        <v>2039706.9814218141</v>
      </c>
      <c r="K808" s="5">
        <v>194511.61257253194</v>
      </c>
      <c r="L808" s="5">
        <v>9562850.1012269631</v>
      </c>
      <c r="M808">
        <f t="shared" si="12"/>
        <v>11359</v>
      </c>
      <c r="N808" t="s">
        <v>813</v>
      </c>
    </row>
    <row r="809" spans="1:14">
      <c r="A809">
        <v>11360</v>
      </c>
      <c r="B809" t="s">
        <v>1712</v>
      </c>
      <c r="C809" s="5">
        <v>45583837.552949034</v>
      </c>
      <c r="D809" s="5">
        <v>15488835.263536431</v>
      </c>
      <c r="E809" s="5">
        <v>3224247.6838545236</v>
      </c>
      <c r="F809" s="5">
        <v>836283.78551155131</v>
      </c>
      <c r="G809" s="5">
        <v>9444892.0523580238</v>
      </c>
      <c r="H809" s="5">
        <v>30677991.18401831</v>
      </c>
      <c r="I809" s="5">
        <v>4853919.6478263466</v>
      </c>
      <c r="J809" s="5">
        <v>1170624.497857159</v>
      </c>
      <c r="K809" s="5">
        <v>701036.79792496131</v>
      </c>
      <c r="L809" s="5">
        <v>4628165.0441636555</v>
      </c>
      <c r="M809">
        <f t="shared" si="12"/>
        <v>11360</v>
      </c>
      <c r="N809" t="s">
        <v>814</v>
      </c>
    </row>
    <row r="810" spans="1:14">
      <c r="A810">
        <v>11361</v>
      </c>
      <c r="B810" t="s">
        <v>1713</v>
      </c>
      <c r="C810" s="5">
        <v>41750970.626147419</v>
      </c>
      <c r="D810" s="5">
        <v>5059592.5370262992</v>
      </c>
      <c r="E810" s="5">
        <v>2020241.6235737442</v>
      </c>
      <c r="F810" s="5">
        <v>606763.16104855994</v>
      </c>
      <c r="G810" s="5">
        <v>5705252.7722520754</v>
      </c>
      <c r="H810" s="5">
        <v>27790417.814903069</v>
      </c>
      <c r="I810" s="5">
        <v>2998090.2282341942</v>
      </c>
      <c r="J810" s="5">
        <v>796205.39735687233</v>
      </c>
      <c r="K810" s="5">
        <v>220720.94171247407</v>
      </c>
      <c r="L810" s="5">
        <v>4115396.6777452892</v>
      </c>
      <c r="M810">
        <f t="shared" si="12"/>
        <v>11361</v>
      </c>
      <c r="N810" t="s">
        <v>815</v>
      </c>
    </row>
    <row r="811" spans="1:14">
      <c r="A811">
        <v>11362</v>
      </c>
      <c r="B811" t="s">
        <v>1714</v>
      </c>
      <c r="C811" s="5">
        <v>41553441.633664459</v>
      </c>
      <c r="D811" s="5">
        <v>5839290.334940318</v>
      </c>
      <c r="E811" s="5">
        <v>2579370.0573660065</v>
      </c>
      <c r="F811" s="5">
        <v>691530.66254679335</v>
      </c>
      <c r="G811" s="5">
        <v>4763741.8123775376</v>
      </c>
      <c r="H811" s="5">
        <v>20214892.507426795</v>
      </c>
      <c r="I811" s="5">
        <v>1968951.4847070561</v>
      </c>
      <c r="J811" s="5">
        <v>855713.46891844156</v>
      </c>
      <c r="K811" s="5">
        <v>186239.69060384808</v>
      </c>
      <c r="L811" s="5">
        <v>2680293.4774487577</v>
      </c>
      <c r="M811">
        <f t="shared" si="12"/>
        <v>11362</v>
      </c>
      <c r="N811" t="s">
        <v>816</v>
      </c>
    </row>
    <row r="812" spans="1:14">
      <c r="A812">
        <v>11363</v>
      </c>
      <c r="B812" t="s">
        <v>1715</v>
      </c>
      <c r="C812" s="5">
        <v>26330199.630525045</v>
      </c>
      <c r="D812" s="5">
        <v>6761968.8098799065</v>
      </c>
      <c r="E812" s="5">
        <v>3547955.1113919653</v>
      </c>
      <c r="F812" s="5">
        <v>974287.82992237806</v>
      </c>
      <c r="G812" s="5">
        <v>6908545.5428291997</v>
      </c>
      <c r="H812" s="5">
        <v>16856904.768478394</v>
      </c>
      <c r="I812" s="5">
        <v>2822189.7781833983</v>
      </c>
      <c r="J812" s="5">
        <v>986099.24638646131</v>
      </c>
      <c r="K812" s="5">
        <v>529732.03347010352</v>
      </c>
      <c r="L812" s="5">
        <v>3787962.1089331592</v>
      </c>
      <c r="M812">
        <f t="shared" si="12"/>
        <v>11363</v>
      </c>
      <c r="N812" t="s">
        <v>817</v>
      </c>
    </row>
    <row r="813" spans="1:14">
      <c r="A813">
        <v>11364</v>
      </c>
      <c r="B813" t="s">
        <v>1716</v>
      </c>
      <c r="C813" s="5">
        <v>28731797.385785565</v>
      </c>
      <c r="D813" s="5">
        <v>2440615.9046567585</v>
      </c>
      <c r="E813" s="5">
        <v>1462524.4267901517</v>
      </c>
      <c r="F813" s="5">
        <v>416906.91056610428</v>
      </c>
      <c r="G813" s="5">
        <v>2734096.2952553476</v>
      </c>
      <c r="H813" s="5">
        <v>23460680.957310978</v>
      </c>
      <c r="I813" s="5">
        <v>1669708.9012573306</v>
      </c>
      <c r="J813" s="5">
        <v>704836.16344449273</v>
      </c>
      <c r="K813" s="5">
        <v>480246.9318616782</v>
      </c>
      <c r="L813" s="5">
        <v>2519222.7830715943</v>
      </c>
      <c r="M813">
        <f t="shared" si="12"/>
        <v>11364</v>
      </c>
      <c r="N813" t="s">
        <v>818</v>
      </c>
    </row>
    <row r="814" spans="1:14">
      <c r="A814">
        <v>11365</v>
      </c>
      <c r="B814" t="s">
        <v>1717</v>
      </c>
      <c r="C814" s="5">
        <v>39370234.97293134</v>
      </c>
      <c r="D814" s="5">
        <v>6426551.0969965132</v>
      </c>
      <c r="E814" s="5">
        <v>3391011.2471406688</v>
      </c>
      <c r="F814" s="5">
        <v>1094008.9829516269</v>
      </c>
      <c r="G814" s="5">
        <v>6232592.848745849</v>
      </c>
      <c r="H814" s="5">
        <v>11666467.654433254</v>
      </c>
      <c r="I814" s="5">
        <v>1775324.3786828085</v>
      </c>
      <c r="J814" s="5">
        <v>680968.3176196299</v>
      </c>
      <c r="K814" s="5">
        <v>156228.54603259059</v>
      </c>
      <c r="L814" s="5">
        <v>3204120.4444657099</v>
      </c>
      <c r="M814">
        <f t="shared" si="12"/>
        <v>11365</v>
      </c>
      <c r="N814" t="s">
        <v>819</v>
      </c>
    </row>
    <row r="815" spans="1:14">
      <c r="A815">
        <v>11366</v>
      </c>
      <c r="B815" t="s">
        <v>1718</v>
      </c>
      <c r="C815" s="5">
        <v>70114590.247958809</v>
      </c>
      <c r="D815" s="5">
        <v>13202438.143876621</v>
      </c>
      <c r="E815" s="5">
        <v>4125636.0047394815</v>
      </c>
      <c r="F815" s="5">
        <v>2294786.5510373367</v>
      </c>
      <c r="G815" s="5">
        <v>7259095.7181667816</v>
      </c>
      <c r="H815" s="5">
        <v>29529271.462469105</v>
      </c>
      <c r="I815" s="5">
        <v>4088437.1284883977</v>
      </c>
      <c r="J815" s="5">
        <v>867122.46499840065</v>
      </c>
      <c r="K815" s="5">
        <v>706634.32312406553</v>
      </c>
      <c r="L815" s="5">
        <v>3017392.9751409786</v>
      </c>
      <c r="M815">
        <f t="shared" si="12"/>
        <v>11366</v>
      </c>
      <c r="N815" t="s">
        <v>820</v>
      </c>
    </row>
    <row r="816" spans="1:14">
      <c r="A816">
        <v>11367</v>
      </c>
      <c r="B816" t="s">
        <v>1719</v>
      </c>
      <c r="C816" s="5">
        <v>34764187.040988989</v>
      </c>
      <c r="D816" s="5">
        <v>5195673.2568369061</v>
      </c>
      <c r="E816" s="5">
        <v>2257389.9967083675</v>
      </c>
      <c r="F816" s="5">
        <v>776179.49975984637</v>
      </c>
      <c r="G816" s="5">
        <v>3829382.6643738318</v>
      </c>
      <c r="H816" s="5">
        <v>15917901.614300504</v>
      </c>
      <c r="I816" s="5">
        <v>2286468.6060115867</v>
      </c>
      <c r="J816" s="5">
        <v>823200.95665101532</v>
      </c>
      <c r="K816" s="5">
        <v>244302.54485734436</v>
      </c>
      <c r="L816" s="5">
        <v>1557975.1695116004</v>
      </c>
      <c r="M816">
        <f t="shared" si="12"/>
        <v>11367</v>
      </c>
      <c r="N816" t="s">
        <v>821</v>
      </c>
    </row>
    <row r="817" spans="1:14">
      <c r="A817">
        <v>11368</v>
      </c>
      <c r="B817" t="s">
        <v>1720</v>
      </c>
      <c r="C817" s="5">
        <v>46196052.081526145</v>
      </c>
      <c r="D817" s="5">
        <v>4909627.8648523511</v>
      </c>
      <c r="E817" s="5">
        <v>1762687.5744785187</v>
      </c>
      <c r="F817" s="5">
        <v>532371.47837136406</v>
      </c>
      <c r="G817" s="5">
        <v>7243781.8762263069</v>
      </c>
      <c r="H817" s="5">
        <v>19273464.810056496</v>
      </c>
      <c r="I817" s="5">
        <v>1228598.0478949451</v>
      </c>
      <c r="J817" s="5">
        <v>392599.3578710194</v>
      </c>
      <c r="K817" s="5">
        <v>139599.57483207152</v>
      </c>
      <c r="L817" s="5">
        <v>3445827.1838907767</v>
      </c>
      <c r="M817">
        <f t="shared" si="12"/>
        <v>11368</v>
      </c>
      <c r="N817" t="s">
        <v>822</v>
      </c>
    </row>
    <row r="818" spans="1:14">
      <c r="A818">
        <v>11369</v>
      </c>
      <c r="B818" t="s">
        <v>1721</v>
      </c>
      <c r="C818" s="5">
        <v>63247835.449064679</v>
      </c>
      <c r="D818" s="5">
        <v>6152588.0488537988</v>
      </c>
      <c r="E818" s="5">
        <v>2627248.5349345291</v>
      </c>
      <c r="F818" s="5">
        <v>656436.46234464552</v>
      </c>
      <c r="G818" s="5">
        <v>6274879.0221606046</v>
      </c>
      <c r="H818" s="5">
        <v>28864695.89029159</v>
      </c>
      <c r="I818" s="5">
        <v>1656867.5372051529</v>
      </c>
      <c r="J818" s="5">
        <v>932018.64749998949</v>
      </c>
      <c r="K818" s="5">
        <v>229002.85130784495</v>
      </c>
      <c r="L818" s="5">
        <v>2610802.9863371789</v>
      </c>
      <c r="M818">
        <f t="shared" si="12"/>
        <v>11369</v>
      </c>
      <c r="N818" t="s">
        <v>823</v>
      </c>
    </row>
    <row r="819" spans="1:14">
      <c r="A819">
        <v>11370</v>
      </c>
      <c r="B819" t="s">
        <v>1722</v>
      </c>
      <c r="C819" s="5">
        <v>44094056.028835312</v>
      </c>
      <c r="D819" s="5">
        <v>7451316.9484505421</v>
      </c>
      <c r="E819" s="5">
        <v>7282531.6610927461</v>
      </c>
      <c r="F819" s="5">
        <v>876270.17616673873</v>
      </c>
      <c r="G819" s="5">
        <v>8651493.3207794819</v>
      </c>
      <c r="H819" s="5">
        <v>31738913.726763234</v>
      </c>
      <c r="I819" s="5">
        <v>5600682.8980812449</v>
      </c>
      <c r="J819" s="5">
        <v>1821628.7423983857</v>
      </c>
      <c r="K819" s="5">
        <v>718669.89048633119</v>
      </c>
      <c r="L819" s="5">
        <v>3941774.5069459891</v>
      </c>
      <c r="M819">
        <f t="shared" si="12"/>
        <v>11370</v>
      </c>
      <c r="N819" t="s">
        <v>824</v>
      </c>
    </row>
    <row r="820" spans="1:14">
      <c r="A820">
        <v>11371</v>
      </c>
      <c r="B820" t="s">
        <v>1723</v>
      </c>
      <c r="C820" s="5">
        <v>37530606.475182019</v>
      </c>
      <c r="D820" s="5">
        <v>4011334.5532921534</v>
      </c>
      <c r="E820" s="5">
        <v>1687297.5334434602</v>
      </c>
      <c r="F820" s="5">
        <v>622736.5019226328</v>
      </c>
      <c r="G820" s="5">
        <v>4142078.1174176484</v>
      </c>
      <c r="H820" s="5">
        <v>15788667.108153258</v>
      </c>
      <c r="I820" s="5">
        <v>1247709.8966887766</v>
      </c>
      <c r="J820" s="5">
        <v>363135.20841116441</v>
      </c>
      <c r="K820" s="5">
        <v>216144.18128193452</v>
      </c>
      <c r="L820" s="5">
        <v>1089618.0242069622</v>
      </c>
      <c r="M820">
        <f t="shared" si="12"/>
        <v>11371</v>
      </c>
      <c r="N820" t="s">
        <v>825</v>
      </c>
    </row>
    <row r="821" spans="1:14">
      <c r="A821">
        <v>11459</v>
      </c>
      <c r="B821" t="s">
        <v>1724</v>
      </c>
      <c r="C821" s="5">
        <v>72439483.154906482</v>
      </c>
      <c r="D821" s="5">
        <v>11524413.38856734</v>
      </c>
      <c r="E821" s="5">
        <v>6500673.0955692111</v>
      </c>
      <c r="F821" s="5">
        <v>3663161.9442761634</v>
      </c>
      <c r="G821" s="5">
        <v>9285885.6148084477</v>
      </c>
      <c r="H821" s="5">
        <v>41565996.280118853</v>
      </c>
      <c r="I821" s="5">
        <v>4722571.1613310333</v>
      </c>
      <c r="J821" s="5">
        <v>2032598.0519512047</v>
      </c>
      <c r="K821" s="5">
        <v>805734.55938542506</v>
      </c>
      <c r="L821" s="5">
        <v>8965665.9490858354</v>
      </c>
      <c r="M821">
        <f t="shared" si="12"/>
        <v>11459</v>
      </c>
      <c r="N821" t="s">
        <v>826</v>
      </c>
    </row>
    <row r="822" spans="1:14">
      <c r="A822">
        <v>11654</v>
      </c>
      <c r="B822" t="s">
        <v>1725</v>
      </c>
      <c r="C822" s="5">
        <v>29908130.99397089</v>
      </c>
      <c r="D822" s="5">
        <v>2545404.281871621</v>
      </c>
      <c r="E822" s="5">
        <v>1749903.4650452</v>
      </c>
      <c r="F822" s="5">
        <v>225163.22138176905</v>
      </c>
      <c r="G822" s="5">
        <v>4417302.4720621724</v>
      </c>
      <c r="H822" s="5">
        <v>12929506.756789843</v>
      </c>
      <c r="I822" s="5">
        <v>1200937.7355241701</v>
      </c>
      <c r="J822" s="5">
        <v>464539.53612658125</v>
      </c>
      <c r="K822" s="5">
        <v>145614.63264077855</v>
      </c>
      <c r="L822" s="5">
        <v>2753826.5545869879</v>
      </c>
      <c r="M822">
        <f t="shared" si="12"/>
        <v>11654</v>
      </c>
      <c r="N822" t="s">
        <v>827</v>
      </c>
    </row>
    <row r="823" spans="1:14">
      <c r="A823">
        <v>14138</v>
      </c>
      <c r="B823" t="s">
        <v>1726</v>
      </c>
      <c r="C823" s="5">
        <v>51218083.114708297</v>
      </c>
      <c r="D823" s="5">
        <v>7791553.0794005068</v>
      </c>
      <c r="E823" s="5">
        <v>8633254.1555463392</v>
      </c>
      <c r="F823" s="5">
        <v>915153.19065156498</v>
      </c>
      <c r="G823" s="5">
        <v>14861777.604719225</v>
      </c>
      <c r="H823" s="5">
        <v>21255393.943175383</v>
      </c>
      <c r="I823" s="5">
        <v>2580213.0551826558</v>
      </c>
      <c r="J823" s="5">
        <v>1800410.1572846598</v>
      </c>
      <c r="K823" s="5">
        <v>271970.60354434763</v>
      </c>
      <c r="L823" s="5">
        <v>4444571.5857870393</v>
      </c>
      <c r="M823">
        <f t="shared" si="12"/>
        <v>14138</v>
      </c>
      <c r="N823" t="s">
        <v>828</v>
      </c>
    </row>
    <row r="824" spans="1:14">
      <c r="A824">
        <v>10683</v>
      </c>
      <c r="B824" t="s">
        <v>1727</v>
      </c>
      <c r="C824" s="5">
        <v>223140841.73673448</v>
      </c>
      <c r="D824" s="5">
        <v>133445369.08611406</v>
      </c>
      <c r="E824" s="5">
        <v>42717496.671397328</v>
      </c>
      <c r="F824" s="5">
        <v>17007342.182068445</v>
      </c>
      <c r="G824" s="5">
        <v>31750707.992899902</v>
      </c>
      <c r="H824" s="5">
        <v>599413706.72195876</v>
      </c>
      <c r="I824" s="5">
        <v>86387597.130444005</v>
      </c>
      <c r="J824" s="5">
        <v>51088996.633863784</v>
      </c>
      <c r="K824" s="5">
        <v>11867267.807477351</v>
      </c>
      <c r="L824" s="5">
        <v>83717144.777041972</v>
      </c>
      <c r="M824">
        <f t="shared" si="12"/>
        <v>10683</v>
      </c>
      <c r="N824" t="s">
        <v>829</v>
      </c>
    </row>
    <row r="825" spans="1:14">
      <c r="A825">
        <v>11407</v>
      </c>
      <c r="B825" t="s">
        <v>1728</v>
      </c>
      <c r="C825" s="5">
        <v>74664447.846186474</v>
      </c>
      <c r="D825" s="5">
        <v>9872846.3478138354</v>
      </c>
      <c r="E825" s="5">
        <v>6618658.4322048761</v>
      </c>
      <c r="F825" s="5">
        <v>1596036.5820691849</v>
      </c>
      <c r="G825" s="5">
        <v>6818741.4493727377</v>
      </c>
      <c r="H825" s="5">
        <v>37270729.880935274</v>
      </c>
      <c r="I825" s="5">
        <v>5138411.1815878358</v>
      </c>
      <c r="J825" s="5">
        <v>2415634.668554238</v>
      </c>
      <c r="K825" s="5">
        <v>622221.82973422902</v>
      </c>
      <c r="L825" s="5">
        <v>5307887.1415413236</v>
      </c>
      <c r="M825">
        <f t="shared" si="12"/>
        <v>11407</v>
      </c>
      <c r="N825" t="s">
        <v>830</v>
      </c>
    </row>
    <row r="826" spans="1:14">
      <c r="A826">
        <v>11408</v>
      </c>
      <c r="B826" t="s">
        <v>1729</v>
      </c>
      <c r="C826" s="5">
        <v>59015423.734750465</v>
      </c>
      <c r="D826" s="5">
        <v>13013881.13882803</v>
      </c>
      <c r="E826" s="5">
        <v>4739431.9518467551</v>
      </c>
      <c r="F826" s="5">
        <v>1500847.2865677341</v>
      </c>
      <c r="G826" s="5">
        <v>5194203.2033677502</v>
      </c>
      <c r="H826" s="5">
        <v>35245591.611059606</v>
      </c>
      <c r="I826" s="5">
        <v>5091477.1088850144</v>
      </c>
      <c r="J826" s="5">
        <v>1786752.069288535</v>
      </c>
      <c r="K826" s="5">
        <v>565599.35392956098</v>
      </c>
      <c r="L826" s="5">
        <v>2615267.1514765676</v>
      </c>
      <c r="M826">
        <f t="shared" si="12"/>
        <v>11408</v>
      </c>
      <c r="N826" t="s">
        <v>831</v>
      </c>
    </row>
    <row r="827" spans="1:14">
      <c r="A827">
        <v>11409</v>
      </c>
      <c r="B827" t="s">
        <v>1730</v>
      </c>
      <c r="C827" s="5">
        <v>61063724.180146292</v>
      </c>
      <c r="D827" s="5">
        <v>8305034.9341889909</v>
      </c>
      <c r="E827" s="5">
        <v>2170245.162455536</v>
      </c>
      <c r="F827" s="5">
        <v>1379383.8133515802</v>
      </c>
      <c r="G827" s="5">
        <v>4549612.2405710965</v>
      </c>
      <c r="H827" s="5">
        <v>14980855.857032264</v>
      </c>
      <c r="I827" s="5">
        <v>1676184.2711512565</v>
      </c>
      <c r="J827" s="5">
        <v>567331.24295817479</v>
      </c>
      <c r="K827" s="5">
        <v>247587.64554380471</v>
      </c>
      <c r="L827" s="5">
        <v>1512252.3226009973</v>
      </c>
      <c r="M827">
        <f t="shared" si="12"/>
        <v>11409</v>
      </c>
      <c r="N827" t="s">
        <v>832</v>
      </c>
    </row>
    <row r="828" spans="1:14">
      <c r="A828">
        <v>11410</v>
      </c>
      <c r="B828" t="s">
        <v>1731</v>
      </c>
      <c r="C828" s="5">
        <v>45244112.880551934</v>
      </c>
      <c r="D828" s="5">
        <v>4711318.2448320938</v>
      </c>
      <c r="E828" s="5">
        <v>3159933.8758025113</v>
      </c>
      <c r="F828" s="5">
        <v>790836.8919518214</v>
      </c>
      <c r="G828" s="5">
        <v>2146446.9839382912</v>
      </c>
      <c r="H828" s="5">
        <v>18688516.994963802</v>
      </c>
      <c r="I828" s="5">
        <v>1962841.2979696195</v>
      </c>
      <c r="J828" s="5">
        <v>1002884.2421679188</v>
      </c>
      <c r="K828" s="5">
        <v>240415.45058599964</v>
      </c>
      <c r="L828" s="5">
        <v>2521914.727236019</v>
      </c>
      <c r="M828">
        <f t="shared" si="12"/>
        <v>11410</v>
      </c>
      <c r="N828" t="s">
        <v>833</v>
      </c>
    </row>
    <row r="829" spans="1:14">
      <c r="A829">
        <v>11411</v>
      </c>
      <c r="B829" t="s">
        <v>1732</v>
      </c>
      <c r="C829" s="5">
        <v>83257287.320217058</v>
      </c>
      <c r="D829" s="5">
        <v>24075366.922061879</v>
      </c>
      <c r="E829" s="5">
        <v>5958182.9869693574</v>
      </c>
      <c r="F829" s="5">
        <v>3633638.470775519</v>
      </c>
      <c r="G829" s="5">
        <v>15567171.098780531</v>
      </c>
      <c r="H829" s="5">
        <v>54589838.735159159</v>
      </c>
      <c r="I829" s="5">
        <v>7052590.0094842073</v>
      </c>
      <c r="J829" s="5">
        <v>2813160.9543818571</v>
      </c>
      <c r="K829" s="5">
        <v>1526088.0936646566</v>
      </c>
      <c r="L829" s="5">
        <v>5832534.4985057982</v>
      </c>
      <c r="M829">
        <f t="shared" si="12"/>
        <v>11411</v>
      </c>
      <c r="N829" t="s">
        <v>834</v>
      </c>
    </row>
    <row r="830" spans="1:14">
      <c r="A830">
        <v>11412</v>
      </c>
      <c r="B830" t="s">
        <v>1733</v>
      </c>
      <c r="C830" s="5">
        <v>47247037.353894576</v>
      </c>
      <c r="D830" s="5">
        <v>5567435.073474383</v>
      </c>
      <c r="E830" s="5">
        <v>1341511.3165958566</v>
      </c>
      <c r="F830" s="5">
        <v>715108.78848356381</v>
      </c>
      <c r="G830" s="5">
        <v>2876915.2583115902</v>
      </c>
      <c r="H830" s="5">
        <v>19421141.771985471</v>
      </c>
      <c r="I830" s="5">
        <v>1330484.3553884004</v>
      </c>
      <c r="J830" s="5">
        <v>433489.34772596572</v>
      </c>
      <c r="K830" s="5">
        <v>208774.53526808979</v>
      </c>
      <c r="L830" s="5">
        <v>1444671.7988721034</v>
      </c>
      <c r="M830">
        <f t="shared" si="12"/>
        <v>11412</v>
      </c>
      <c r="N830" t="s">
        <v>835</v>
      </c>
    </row>
    <row r="831" spans="1:14">
      <c r="A831">
        <v>11413</v>
      </c>
      <c r="B831" t="s">
        <v>1734</v>
      </c>
      <c r="C831" s="5">
        <v>49637138.52525536</v>
      </c>
      <c r="D831" s="5">
        <v>9851745.3288297076</v>
      </c>
      <c r="E831" s="5">
        <v>3466168.8545648986</v>
      </c>
      <c r="F831" s="5">
        <v>1251841.9369340409</v>
      </c>
      <c r="G831" s="5">
        <v>4487760.9593588794</v>
      </c>
      <c r="H831" s="5">
        <v>24207589.969607245</v>
      </c>
      <c r="I831" s="5">
        <v>4457196.0213006428</v>
      </c>
      <c r="J831" s="5">
        <v>1491204.007813632</v>
      </c>
      <c r="K831" s="5">
        <v>526528.9790264609</v>
      </c>
      <c r="L831" s="5">
        <v>3291289.7373091099</v>
      </c>
      <c r="M831">
        <f t="shared" si="12"/>
        <v>11413</v>
      </c>
      <c r="N831" t="s">
        <v>836</v>
      </c>
    </row>
    <row r="832" spans="1:14">
      <c r="A832">
        <v>14139</v>
      </c>
      <c r="B832" t="s">
        <v>1735</v>
      </c>
      <c r="C832" s="5">
        <v>36450140.121073611</v>
      </c>
      <c r="D832" s="5">
        <v>8097763.0942626474</v>
      </c>
      <c r="E832" s="5">
        <v>1799093.6484548424</v>
      </c>
      <c r="F832" s="5">
        <v>1143332.0226047984</v>
      </c>
      <c r="G832" s="5">
        <v>4819367.3101716293</v>
      </c>
      <c r="H832" s="5">
        <v>17443782.390707623</v>
      </c>
      <c r="I832" s="5">
        <v>4731851.0149883963</v>
      </c>
      <c r="J832" s="5">
        <v>729581.32149037474</v>
      </c>
      <c r="K832" s="5">
        <v>386256.39816746907</v>
      </c>
      <c r="L832" s="5">
        <v>3249250.1180786081</v>
      </c>
      <c r="M832">
        <f t="shared" si="12"/>
        <v>14139</v>
      </c>
      <c r="N832" t="s">
        <v>837</v>
      </c>
    </row>
    <row r="833" spans="1:14">
      <c r="A833">
        <v>28817</v>
      </c>
      <c r="B833" t="s">
        <v>1736</v>
      </c>
      <c r="C833" s="5">
        <v>21000948.869149253</v>
      </c>
      <c r="D833" s="5">
        <v>2414124.5013660402</v>
      </c>
      <c r="E833" s="5">
        <v>676719.96467036742</v>
      </c>
      <c r="F833" s="5">
        <v>336153.4108213447</v>
      </c>
      <c r="G833" s="5">
        <v>1183702.314179237</v>
      </c>
      <c r="H833" s="5">
        <v>13969717.205880271</v>
      </c>
      <c r="I833" s="5">
        <v>1251026.6698131093</v>
      </c>
      <c r="J833" s="5">
        <v>525515.5258475811</v>
      </c>
      <c r="K833" s="5">
        <v>123450.2228092709</v>
      </c>
      <c r="L833" s="5">
        <v>1381462.8354635248</v>
      </c>
      <c r="M833">
        <f t="shared" si="12"/>
        <v>28817</v>
      </c>
      <c r="N833" t="s">
        <v>838</v>
      </c>
    </row>
    <row r="834" spans="1:14">
      <c r="A834">
        <v>10750</v>
      </c>
      <c r="B834" t="s">
        <v>1737</v>
      </c>
      <c r="C834" s="5">
        <v>105856624.48864678</v>
      </c>
      <c r="D834" s="5">
        <v>97987604.159895182</v>
      </c>
      <c r="E834" s="5">
        <v>29875879.810856316</v>
      </c>
      <c r="F834" s="5">
        <v>10374274.696794933</v>
      </c>
      <c r="G834" s="5">
        <v>14987100.480712371</v>
      </c>
      <c r="H834" s="5">
        <v>388979651.34418887</v>
      </c>
      <c r="I834" s="5">
        <v>74920962.523749784</v>
      </c>
      <c r="J834" s="5">
        <v>27384481.875798084</v>
      </c>
      <c r="K834" s="5">
        <v>8779905.1057907697</v>
      </c>
      <c r="L834" s="5">
        <v>56578075.183566853</v>
      </c>
      <c r="M834">
        <f t="shared" si="12"/>
        <v>10750</v>
      </c>
      <c r="N834" t="s">
        <v>839</v>
      </c>
    </row>
    <row r="835" spans="1:14">
      <c r="A835">
        <v>10751</v>
      </c>
      <c r="B835" t="s">
        <v>1738</v>
      </c>
      <c r="C835" s="5">
        <v>120219553.25099117</v>
      </c>
      <c r="D835" s="5">
        <v>56481004.885291785</v>
      </c>
      <c r="E835" s="5">
        <v>9559161.853259895</v>
      </c>
      <c r="F835" s="5">
        <v>6404228.8861450208</v>
      </c>
      <c r="G835" s="5">
        <v>10983650.726490652</v>
      </c>
      <c r="H835" s="5">
        <v>177443463.38544971</v>
      </c>
      <c r="I835" s="5">
        <v>32124248.065173279</v>
      </c>
      <c r="J835" s="5">
        <v>10639569.493461099</v>
      </c>
      <c r="K835" s="5">
        <v>3871906.7033227594</v>
      </c>
      <c r="L835" s="5">
        <v>38761992.770414643</v>
      </c>
      <c r="M835">
        <f t="shared" si="12"/>
        <v>10751</v>
      </c>
      <c r="N835" t="s">
        <v>840</v>
      </c>
    </row>
    <row r="836" spans="1:14">
      <c r="A836">
        <v>11435</v>
      </c>
      <c r="B836" t="s">
        <v>1739</v>
      </c>
      <c r="C836" s="5">
        <v>81775240.66729404</v>
      </c>
      <c r="D836" s="5">
        <v>14366457.574934676</v>
      </c>
      <c r="E836" s="5">
        <v>3707739.8132041846</v>
      </c>
      <c r="F836" s="5">
        <v>1835542.4334643367</v>
      </c>
      <c r="G836" s="5">
        <v>4012760.0568641187</v>
      </c>
      <c r="H836" s="5">
        <v>54270016.946977086</v>
      </c>
      <c r="I836" s="5">
        <v>4098359.3295600931</v>
      </c>
      <c r="J836" s="5">
        <v>492108.71219878027</v>
      </c>
      <c r="K836" s="5">
        <v>1609704.9365602329</v>
      </c>
      <c r="L836" s="5">
        <v>4197859.7089424552</v>
      </c>
      <c r="M836">
        <f t="shared" ref="M836:M899" si="13">INT(N836)</f>
        <v>11435</v>
      </c>
      <c r="N836" t="s">
        <v>841</v>
      </c>
    </row>
    <row r="837" spans="1:14">
      <c r="A837">
        <v>11436</v>
      </c>
      <c r="B837" t="s">
        <v>1740</v>
      </c>
      <c r="C837" s="5">
        <v>63774601.043833807</v>
      </c>
      <c r="D837" s="5">
        <v>8317787.0559637481</v>
      </c>
      <c r="E837" s="5">
        <v>1594952.5624444094</v>
      </c>
      <c r="F837" s="5">
        <v>921996.11924891593</v>
      </c>
      <c r="G837" s="5">
        <v>3619121.0561534087</v>
      </c>
      <c r="H837" s="5">
        <v>43119359.918405712</v>
      </c>
      <c r="I837" s="5">
        <v>4471746.512118699</v>
      </c>
      <c r="J837" s="5">
        <v>1320209.4859978633</v>
      </c>
      <c r="K837" s="5">
        <v>552216.3794899612</v>
      </c>
      <c r="L837" s="5">
        <v>1872000.4363434494</v>
      </c>
      <c r="M837">
        <f t="shared" si="13"/>
        <v>11436</v>
      </c>
      <c r="N837" t="s">
        <v>842</v>
      </c>
    </row>
    <row r="838" spans="1:14">
      <c r="A838">
        <v>11437</v>
      </c>
      <c r="B838" t="s">
        <v>1741</v>
      </c>
      <c r="C838" s="5">
        <v>86384197.953613624</v>
      </c>
      <c r="D838" s="5">
        <v>12839312.227718636</v>
      </c>
      <c r="E838" s="5">
        <v>2723236.0821144166</v>
      </c>
      <c r="F838" s="5">
        <v>1147984.9146552654</v>
      </c>
      <c r="G838" s="5">
        <v>3681555.2356474241</v>
      </c>
      <c r="H838" s="5">
        <v>77127965.669751093</v>
      </c>
      <c r="I838" s="5">
        <v>6955593.4345567254</v>
      </c>
      <c r="J838" s="5">
        <v>1979362.1776635947</v>
      </c>
      <c r="K838" s="5">
        <v>561729.97516846529</v>
      </c>
      <c r="L838" s="5">
        <v>4379797.6391107794</v>
      </c>
      <c r="M838">
        <f t="shared" si="13"/>
        <v>11437</v>
      </c>
      <c r="N838" t="s">
        <v>843</v>
      </c>
    </row>
    <row r="839" spans="1:14">
      <c r="A839">
        <v>11438</v>
      </c>
      <c r="B839" t="s">
        <v>1742</v>
      </c>
      <c r="C839" s="5">
        <v>82932464.776892141</v>
      </c>
      <c r="D839" s="5">
        <v>6895977.8988569882</v>
      </c>
      <c r="E839" s="5">
        <v>1908212.4853251514</v>
      </c>
      <c r="F839" s="5">
        <v>393867.63639381074</v>
      </c>
      <c r="G839" s="5">
        <v>4319888.63126864</v>
      </c>
      <c r="H839" s="5">
        <v>60373522.235902071</v>
      </c>
      <c r="I839" s="5">
        <v>3777906.6029242957</v>
      </c>
      <c r="J839" s="5">
        <v>789880.9097547601</v>
      </c>
      <c r="K839" s="5">
        <v>560104.98854621907</v>
      </c>
      <c r="L839" s="5">
        <v>2169656.0741359321</v>
      </c>
      <c r="M839">
        <f t="shared" si="13"/>
        <v>11438</v>
      </c>
      <c r="N839" t="s">
        <v>844</v>
      </c>
    </row>
    <row r="840" spans="1:14">
      <c r="A840">
        <v>11439</v>
      </c>
      <c r="B840" t="s">
        <v>1743</v>
      </c>
      <c r="C840" s="5">
        <v>52974215.309660099</v>
      </c>
      <c r="D840" s="5">
        <v>3804331.94322557</v>
      </c>
      <c r="E840" s="5">
        <v>593372.82754629431</v>
      </c>
      <c r="F840" s="5">
        <v>675701.36951092875</v>
      </c>
      <c r="G840" s="5">
        <v>2716412.044097478</v>
      </c>
      <c r="H840" s="5">
        <v>34828135.944237322</v>
      </c>
      <c r="I840" s="5">
        <v>1928694.1643369345</v>
      </c>
      <c r="J840" s="5">
        <v>365180.69250162155</v>
      </c>
      <c r="K840" s="5">
        <v>436908.00377016439</v>
      </c>
      <c r="L840" s="5">
        <v>983907.12111359055</v>
      </c>
      <c r="M840">
        <f t="shared" si="13"/>
        <v>11439</v>
      </c>
      <c r="N840" t="s">
        <v>845</v>
      </c>
    </row>
    <row r="841" spans="1:14">
      <c r="A841">
        <v>11440</v>
      </c>
      <c r="B841" t="s">
        <v>1744</v>
      </c>
      <c r="C841" s="5">
        <v>69157800.086719885</v>
      </c>
      <c r="D841" s="5">
        <v>11091214.853453605</v>
      </c>
      <c r="E841" s="5">
        <v>1368816.9542847693</v>
      </c>
      <c r="F841" s="5">
        <v>811035.88554943027</v>
      </c>
      <c r="G841" s="5">
        <v>2408635.1021785736</v>
      </c>
      <c r="H841" s="5">
        <v>38173820.409278661</v>
      </c>
      <c r="I841" s="5">
        <v>2037503.1961191297</v>
      </c>
      <c r="J841" s="5">
        <v>396151.87585318513</v>
      </c>
      <c r="K841" s="5">
        <v>344692.2844433377</v>
      </c>
      <c r="L841" s="5">
        <v>1050862.4221194217</v>
      </c>
      <c r="M841">
        <f t="shared" si="13"/>
        <v>11440</v>
      </c>
      <c r="N841" t="s">
        <v>846</v>
      </c>
    </row>
    <row r="842" spans="1:14">
      <c r="A842">
        <v>11441</v>
      </c>
      <c r="B842" t="s">
        <v>1745</v>
      </c>
      <c r="C842" s="5">
        <v>31640336.891123686</v>
      </c>
      <c r="D842" s="5">
        <v>6609497.1094966196</v>
      </c>
      <c r="E842" s="5">
        <v>441160.03518110403</v>
      </c>
      <c r="F842" s="5">
        <v>755503.28613012051</v>
      </c>
      <c r="G842" s="5">
        <v>2141512.0662159463</v>
      </c>
      <c r="H842" s="5">
        <v>28733907.93595155</v>
      </c>
      <c r="I842" s="5">
        <v>1948536.8667436251</v>
      </c>
      <c r="J842" s="5">
        <v>276655.65216804406</v>
      </c>
      <c r="K842" s="5">
        <v>245667.43375280377</v>
      </c>
      <c r="L842" s="5">
        <v>1825882.3432364853</v>
      </c>
      <c r="M842">
        <f t="shared" si="13"/>
        <v>11441</v>
      </c>
      <c r="N842" t="s">
        <v>847</v>
      </c>
    </row>
    <row r="843" spans="1:14">
      <c r="A843">
        <v>11442</v>
      </c>
      <c r="B843" t="s">
        <v>1746</v>
      </c>
      <c r="C843" s="5">
        <v>69885381.879197478</v>
      </c>
      <c r="D843" s="5">
        <v>12839713.799178232</v>
      </c>
      <c r="E843" s="5">
        <v>939822.70029847359</v>
      </c>
      <c r="F843" s="5">
        <v>1364949.9393450238</v>
      </c>
      <c r="G843" s="5">
        <v>2091457.0661195535</v>
      </c>
      <c r="H843" s="5">
        <v>27745521.734401178</v>
      </c>
      <c r="I843" s="5">
        <v>1565230.7137288256</v>
      </c>
      <c r="J843" s="5">
        <v>269005.77722084871</v>
      </c>
      <c r="K843" s="5">
        <v>72015.810358180606</v>
      </c>
      <c r="L843" s="5">
        <v>1628913.5801521998</v>
      </c>
      <c r="M843">
        <f t="shared" si="13"/>
        <v>11442</v>
      </c>
      <c r="N843" t="s">
        <v>848</v>
      </c>
    </row>
    <row r="844" spans="1:14">
      <c r="A844">
        <v>13818</v>
      </c>
      <c r="B844" t="s">
        <v>1747</v>
      </c>
      <c r="C844" s="5">
        <v>34962286.424919546</v>
      </c>
      <c r="D844" s="5">
        <v>3278630.904162989</v>
      </c>
      <c r="E844" s="5">
        <v>497074.93934862275</v>
      </c>
      <c r="F844" s="5">
        <v>247637.39664248252</v>
      </c>
      <c r="G844" s="5">
        <v>2159481.5122321839</v>
      </c>
      <c r="H844" s="5">
        <v>50031579.408650815</v>
      </c>
      <c r="I844" s="5">
        <v>2671098.6180474814</v>
      </c>
      <c r="J844" s="5">
        <v>291285.88209611655</v>
      </c>
      <c r="K844" s="5">
        <v>292480.49138613621</v>
      </c>
      <c r="L844" s="5">
        <v>1735001.0025136066</v>
      </c>
      <c r="M844">
        <f t="shared" si="13"/>
        <v>13818</v>
      </c>
      <c r="N844" t="s">
        <v>849</v>
      </c>
    </row>
    <row r="845" spans="1:14">
      <c r="A845">
        <v>15010</v>
      </c>
      <c r="B845" t="s">
        <v>1748</v>
      </c>
      <c r="C845" s="5">
        <v>48914146.056001879</v>
      </c>
      <c r="D845" s="5">
        <v>6424704.824615459</v>
      </c>
      <c r="E845" s="5">
        <v>923701.87084371492</v>
      </c>
      <c r="F845" s="5">
        <v>709641.59069664916</v>
      </c>
      <c r="G845" s="5">
        <v>1653519.1175599354</v>
      </c>
      <c r="H845" s="5">
        <v>41765704.444107741</v>
      </c>
      <c r="I845" s="5">
        <v>3035540.5384683195</v>
      </c>
      <c r="J845" s="5">
        <v>127662.26754115982</v>
      </c>
      <c r="K845" s="5">
        <v>159794.80160845432</v>
      </c>
      <c r="L845" s="5">
        <v>1066172.1485566855</v>
      </c>
      <c r="M845">
        <f t="shared" si="13"/>
        <v>15010</v>
      </c>
      <c r="N845" t="s">
        <v>850</v>
      </c>
    </row>
    <row r="846" spans="1:14">
      <c r="A846">
        <v>23771</v>
      </c>
      <c r="B846" t="s">
        <v>1749</v>
      </c>
      <c r="C846" s="5">
        <v>76358609.604467511</v>
      </c>
      <c r="D846" s="5">
        <v>8412491.3601387013</v>
      </c>
      <c r="E846" s="5">
        <v>885559.3808789351</v>
      </c>
      <c r="F846" s="5">
        <v>1109105.3500055959</v>
      </c>
      <c r="G846" s="5">
        <v>3827961.9127378399</v>
      </c>
      <c r="H846" s="5">
        <v>27456755.578257337</v>
      </c>
      <c r="I846" s="5">
        <v>4764177.1960448865</v>
      </c>
      <c r="J846" s="5">
        <v>973590.65114322875</v>
      </c>
      <c r="K846" s="5">
        <v>965828.67111577676</v>
      </c>
      <c r="L846" s="5">
        <v>2564212.4552101791</v>
      </c>
      <c r="M846">
        <f t="shared" si="13"/>
        <v>23771</v>
      </c>
      <c r="N846" t="s">
        <v>851</v>
      </c>
    </row>
    <row r="847" spans="1:14">
      <c r="A847">
        <v>10748</v>
      </c>
      <c r="B847" t="s">
        <v>1750</v>
      </c>
      <c r="C847" s="5">
        <v>133944879.25431831</v>
      </c>
      <c r="D847" s="5">
        <v>96335811.664908692</v>
      </c>
      <c r="E847" s="5">
        <v>27554961.627850939</v>
      </c>
      <c r="F847" s="5">
        <v>9413059.0250880308</v>
      </c>
      <c r="G847" s="5">
        <v>19725116.281439792</v>
      </c>
      <c r="H847" s="5">
        <v>428939187.37293535</v>
      </c>
      <c r="I847" s="5">
        <v>81692472.26443398</v>
      </c>
      <c r="J847" s="5">
        <v>21044486.886675395</v>
      </c>
      <c r="K847" s="5">
        <v>7409957.2419538843</v>
      </c>
      <c r="L847" s="5">
        <v>58189529.510395288</v>
      </c>
      <c r="M847">
        <f t="shared" si="13"/>
        <v>10748</v>
      </c>
      <c r="N847" t="s">
        <v>852</v>
      </c>
    </row>
    <row r="848" spans="1:14">
      <c r="A848">
        <v>11423</v>
      </c>
      <c r="B848" t="s">
        <v>1751</v>
      </c>
      <c r="C848" s="5">
        <v>80336063.978124395</v>
      </c>
      <c r="D848" s="5">
        <v>15888362.084816637</v>
      </c>
      <c r="E848" s="5">
        <v>2839230.0824473784</v>
      </c>
      <c r="F848" s="5">
        <v>1452774.2365973005</v>
      </c>
      <c r="G848" s="5">
        <v>8750905.4669451341</v>
      </c>
      <c r="H848" s="5">
        <v>48316727.797711894</v>
      </c>
      <c r="I848" s="5">
        <v>10011602.350963226</v>
      </c>
      <c r="J848" s="5">
        <v>1496480.1542310829</v>
      </c>
      <c r="K848" s="5">
        <v>770772.20722450258</v>
      </c>
      <c r="L848" s="5">
        <v>1320897.9409384534</v>
      </c>
      <c r="M848">
        <f t="shared" si="13"/>
        <v>11423</v>
      </c>
      <c r="N848" t="s">
        <v>853</v>
      </c>
    </row>
    <row r="849" spans="1:14">
      <c r="A849">
        <v>11424</v>
      </c>
      <c r="B849" t="s">
        <v>1752</v>
      </c>
      <c r="C849" s="5">
        <v>58293631.15951509</v>
      </c>
      <c r="D849" s="5">
        <v>7068260.7718637958</v>
      </c>
      <c r="E849" s="5">
        <v>4345498.8242157614</v>
      </c>
      <c r="F849" s="5">
        <v>689021.49956135801</v>
      </c>
      <c r="G849" s="5">
        <v>2285560.5150503353</v>
      </c>
      <c r="H849" s="5">
        <v>43012165.3264236</v>
      </c>
      <c r="I849" s="5">
        <v>2029502.7935854909</v>
      </c>
      <c r="J849" s="5">
        <v>1023428.8012603787</v>
      </c>
      <c r="K849" s="5">
        <v>305863.65750122652</v>
      </c>
      <c r="L849" s="5">
        <v>1560580.2710229522</v>
      </c>
      <c r="M849">
        <f t="shared" si="13"/>
        <v>11424</v>
      </c>
      <c r="N849" t="s">
        <v>854</v>
      </c>
    </row>
    <row r="850" spans="1:14">
      <c r="A850">
        <v>11425</v>
      </c>
      <c r="B850" t="s">
        <v>1753</v>
      </c>
      <c r="C850" s="5">
        <v>56007826.912935756</v>
      </c>
      <c r="D850" s="5">
        <v>10633069.053473989</v>
      </c>
      <c r="E850" s="5">
        <v>1749170.3816229491</v>
      </c>
      <c r="F850" s="5">
        <v>1080761.0987261967</v>
      </c>
      <c r="G850" s="5">
        <v>3039588.525999994</v>
      </c>
      <c r="H850" s="5">
        <v>26055881.521741971</v>
      </c>
      <c r="I850" s="5">
        <v>3323085.4659217489</v>
      </c>
      <c r="J850" s="5">
        <v>314409.04182085744</v>
      </c>
      <c r="K850" s="5">
        <v>167726.21408034186</v>
      </c>
      <c r="L850" s="5">
        <v>1151341.9836762063</v>
      </c>
      <c r="M850">
        <f t="shared" si="13"/>
        <v>11425</v>
      </c>
      <c r="N850" t="s">
        <v>855</v>
      </c>
    </row>
    <row r="851" spans="1:14">
      <c r="A851">
        <v>11426</v>
      </c>
      <c r="B851" t="s">
        <v>1754</v>
      </c>
      <c r="C851" s="5">
        <v>71859780.353175834</v>
      </c>
      <c r="D851" s="5">
        <v>5471774.6453185529</v>
      </c>
      <c r="E851" s="5">
        <v>951199.85870307486</v>
      </c>
      <c r="F851" s="5">
        <v>817310.96021313872</v>
      </c>
      <c r="G851" s="5">
        <v>2941881.9292978034</v>
      </c>
      <c r="H851" s="5">
        <v>31376882.150109768</v>
      </c>
      <c r="I851" s="5">
        <v>1254172.1020867128</v>
      </c>
      <c r="J851" s="5">
        <v>235982.92416003291</v>
      </c>
      <c r="K851" s="5">
        <v>214567.74138399569</v>
      </c>
      <c r="L851" s="5">
        <v>620927.42555107397</v>
      </c>
      <c r="M851">
        <f t="shared" si="13"/>
        <v>11426</v>
      </c>
      <c r="N851" t="s">
        <v>856</v>
      </c>
    </row>
    <row r="852" spans="1:14">
      <c r="A852">
        <v>11427</v>
      </c>
      <c r="B852" t="s">
        <v>1755</v>
      </c>
      <c r="C852" s="5">
        <v>40605045.419951878</v>
      </c>
      <c r="D852" s="5">
        <v>8274607.2765179155</v>
      </c>
      <c r="E852" s="5">
        <v>923048.56008979818</v>
      </c>
      <c r="F852" s="5">
        <v>822805.08452655619</v>
      </c>
      <c r="G852" s="5">
        <v>2639016.2046219339</v>
      </c>
      <c r="H852" s="5">
        <v>28750173.932486288</v>
      </c>
      <c r="I852" s="5">
        <v>1294241.7864069489</v>
      </c>
      <c r="J852" s="5">
        <v>96332.198831174581</v>
      </c>
      <c r="K852" s="5">
        <v>322051.32183262025</v>
      </c>
      <c r="L852" s="5">
        <v>675995.70473487943</v>
      </c>
      <c r="M852">
        <f t="shared" si="13"/>
        <v>11427</v>
      </c>
      <c r="N852" t="s">
        <v>857</v>
      </c>
    </row>
    <row r="853" spans="1:14">
      <c r="A853">
        <v>11428</v>
      </c>
      <c r="B853" t="s">
        <v>1756</v>
      </c>
      <c r="C853" s="5">
        <v>26628688.203243852</v>
      </c>
      <c r="D853" s="5">
        <v>8321410.0536549445</v>
      </c>
      <c r="E853" s="5">
        <v>741421.94735646178</v>
      </c>
      <c r="F853" s="5">
        <v>747613.8411327143</v>
      </c>
      <c r="G853" s="5">
        <v>2016998.7805124545</v>
      </c>
      <c r="H853" s="5">
        <v>24295560.417374905</v>
      </c>
      <c r="I853" s="5">
        <v>2863419.83028233</v>
      </c>
      <c r="J853" s="5">
        <v>199618.50141219102</v>
      </c>
      <c r="K853" s="5">
        <v>123421.68513405444</v>
      </c>
      <c r="L853" s="5">
        <v>1306646.7198960911</v>
      </c>
      <c r="M853">
        <f t="shared" si="13"/>
        <v>11428</v>
      </c>
      <c r="N853" t="s">
        <v>858</v>
      </c>
    </row>
    <row r="854" spans="1:14">
      <c r="A854">
        <v>11429</v>
      </c>
      <c r="B854" t="s">
        <v>1757</v>
      </c>
      <c r="C854" s="5">
        <v>77345839.688622519</v>
      </c>
      <c r="D854" s="5">
        <v>9081369.5674877744</v>
      </c>
      <c r="E854" s="5">
        <v>3095416.8556518396</v>
      </c>
      <c r="F854" s="5">
        <v>975922.97732018493</v>
      </c>
      <c r="G854" s="5">
        <v>5121516.1175325876</v>
      </c>
      <c r="H854" s="5">
        <v>48492651.958920211</v>
      </c>
      <c r="I854" s="5">
        <v>2568303.047137761</v>
      </c>
      <c r="J854" s="5">
        <v>1476001.9128769725</v>
      </c>
      <c r="K854" s="5">
        <v>691770.92710608151</v>
      </c>
      <c r="L854" s="5">
        <v>3767814.0573440446</v>
      </c>
      <c r="M854">
        <f t="shared" si="13"/>
        <v>11429</v>
      </c>
      <c r="N854" t="s">
        <v>859</v>
      </c>
    </row>
    <row r="855" spans="1:14">
      <c r="A855">
        <v>11430</v>
      </c>
      <c r="B855" t="s">
        <v>1758</v>
      </c>
      <c r="C855" s="5">
        <v>72200688.973649144</v>
      </c>
      <c r="D855" s="5">
        <v>7233517.6862650197</v>
      </c>
      <c r="E855" s="5">
        <v>2223644.6417207844</v>
      </c>
      <c r="F855" s="5">
        <v>890896.16875632526</v>
      </c>
      <c r="G855" s="5">
        <v>5262840.5712499907</v>
      </c>
      <c r="H855" s="5">
        <v>56985467.833051905</v>
      </c>
      <c r="I855" s="5">
        <v>2353164.7024878627</v>
      </c>
      <c r="J855" s="5">
        <v>730699.58637727855</v>
      </c>
      <c r="K855" s="5">
        <v>211171.55573457974</v>
      </c>
      <c r="L855" s="5">
        <v>1874488.9407071203</v>
      </c>
      <c r="M855">
        <f t="shared" si="13"/>
        <v>11430</v>
      </c>
      <c r="N855" t="s">
        <v>860</v>
      </c>
    </row>
    <row r="856" spans="1:14">
      <c r="A856">
        <v>11431</v>
      </c>
      <c r="B856" t="s">
        <v>1759</v>
      </c>
      <c r="C856" s="5">
        <v>29879099.965926193</v>
      </c>
      <c r="D856" s="5">
        <v>9474532.1023702417</v>
      </c>
      <c r="E856" s="5">
        <v>1671255.1379696741</v>
      </c>
      <c r="F856" s="5">
        <v>832784.98879988189</v>
      </c>
      <c r="G856" s="5">
        <v>2432881.0479147895</v>
      </c>
      <c r="H856" s="5">
        <v>18926245.726884402</v>
      </c>
      <c r="I856" s="5">
        <v>2418619.503715788</v>
      </c>
      <c r="J856" s="5">
        <v>543877.48698363639</v>
      </c>
      <c r="K856" s="5">
        <v>133009.37676109825</v>
      </c>
      <c r="L856" s="5">
        <v>1019007.0026742839</v>
      </c>
      <c r="M856">
        <f t="shared" si="13"/>
        <v>11431</v>
      </c>
      <c r="N856" t="s">
        <v>861</v>
      </c>
    </row>
    <row r="857" spans="1:14">
      <c r="A857">
        <v>11460</v>
      </c>
      <c r="B857" t="s">
        <v>1760</v>
      </c>
      <c r="C857" s="5">
        <v>75547771.645163402</v>
      </c>
      <c r="D857" s="5">
        <v>4308425.0284841387</v>
      </c>
      <c r="E857" s="5">
        <v>1455097.127681826</v>
      </c>
      <c r="F857" s="5">
        <v>1060312.1382502415</v>
      </c>
      <c r="G857" s="5">
        <v>4872998.762462426</v>
      </c>
      <c r="H857" s="5">
        <v>64550662.111704707</v>
      </c>
      <c r="I857" s="5">
        <v>7430729.578217742</v>
      </c>
      <c r="J857" s="5">
        <v>756634.3019474881</v>
      </c>
      <c r="K857" s="5">
        <v>1345708.5791773091</v>
      </c>
      <c r="L857" s="5">
        <v>3015058.5969107281</v>
      </c>
      <c r="M857">
        <f t="shared" si="13"/>
        <v>11460</v>
      </c>
      <c r="N857" t="s">
        <v>862</v>
      </c>
    </row>
    <row r="858" spans="1:14">
      <c r="A858">
        <v>11464</v>
      </c>
      <c r="B858" t="s">
        <v>1761</v>
      </c>
      <c r="C858" s="5">
        <v>37533932.922992818</v>
      </c>
      <c r="D858" s="5">
        <v>4789885.5719144838</v>
      </c>
      <c r="E858" s="5">
        <v>847944.72392679169</v>
      </c>
      <c r="F858" s="5">
        <v>540385.0126394917</v>
      </c>
      <c r="G858" s="5">
        <v>1305002.6246710855</v>
      </c>
      <c r="H858" s="5">
        <v>24328288.815955698</v>
      </c>
      <c r="I858" s="5">
        <v>2160800.7761022206</v>
      </c>
      <c r="J858" s="5">
        <v>294793.89872749167</v>
      </c>
      <c r="K858" s="5">
        <v>172885.47111838683</v>
      </c>
      <c r="L858" s="5">
        <v>568863.72195155278</v>
      </c>
      <c r="M858">
        <f t="shared" si="13"/>
        <v>11464</v>
      </c>
      <c r="N858" t="s">
        <v>863</v>
      </c>
    </row>
    <row r="859" spans="1:14">
      <c r="A859">
        <v>10747</v>
      </c>
      <c r="B859" t="s">
        <v>1762</v>
      </c>
      <c r="C859" s="5">
        <v>180854868.18034774</v>
      </c>
      <c r="D859" s="5">
        <v>89222486.443628222</v>
      </c>
      <c r="E859" s="5">
        <v>24653891.934043437</v>
      </c>
      <c r="F859" s="5">
        <v>10252880.883594519</v>
      </c>
      <c r="G859" s="5">
        <v>18967738.547572412</v>
      </c>
      <c r="H859" s="5">
        <v>313754001.87761378</v>
      </c>
      <c r="I859" s="5">
        <v>136236553.14895377</v>
      </c>
      <c r="J859" s="5">
        <v>32161892.251559321</v>
      </c>
      <c r="K859" s="5">
        <v>28192074.948963907</v>
      </c>
      <c r="L859" s="5">
        <v>62539877.073722757</v>
      </c>
      <c r="M859">
        <f t="shared" si="13"/>
        <v>10747</v>
      </c>
      <c r="N859" t="s">
        <v>864</v>
      </c>
    </row>
    <row r="860" spans="1:14">
      <c r="A860">
        <v>11414</v>
      </c>
      <c r="B860" t="s">
        <v>1763</v>
      </c>
      <c r="C860" s="5">
        <v>35605085.97260116</v>
      </c>
      <c r="D860" s="5">
        <v>5689801.5433450527</v>
      </c>
      <c r="E860" s="5">
        <v>2145442.2980973595</v>
      </c>
      <c r="F860" s="5">
        <v>1172681.5689713098</v>
      </c>
      <c r="G860" s="5">
        <v>1722581.5567162666</v>
      </c>
      <c r="H860" s="5">
        <v>12800903.706590768</v>
      </c>
      <c r="I860" s="5">
        <v>1423879.4366888395</v>
      </c>
      <c r="J860" s="5">
        <v>602925.2143842472</v>
      </c>
      <c r="K860" s="5">
        <v>423478.79062891286</v>
      </c>
      <c r="L860" s="5">
        <v>1297130.4319760867</v>
      </c>
      <c r="M860">
        <f t="shared" si="13"/>
        <v>11414</v>
      </c>
      <c r="N860" t="s">
        <v>865</v>
      </c>
    </row>
    <row r="861" spans="1:14">
      <c r="A861">
        <v>11415</v>
      </c>
      <c r="B861" t="s">
        <v>1764</v>
      </c>
      <c r="C861" s="5">
        <v>40730966.17257721</v>
      </c>
      <c r="D861" s="5">
        <v>10975468.648390854</v>
      </c>
      <c r="E861" s="5">
        <v>2251436.3364824443</v>
      </c>
      <c r="F861" s="5">
        <v>1517608.8644165569</v>
      </c>
      <c r="G861" s="5">
        <v>2626688.6557092043</v>
      </c>
      <c r="H861" s="5">
        <v>10559833.648044519</v>
      </c>
      <c r="I861" s="5">
        <v>2500233.0976285855</v>
      </c>
      <c r="J861" s="5">
        <v>373034.33891041251</v>
      </c>
      <c r="K861" s="5">
        <v>529878.02686459071</v>
      </c>
      <c r="L861" s="5">
        <v>255028.86097562179</v>
      </c>
      <c r="M861">
        <f t="shared" si="13"/>
        <v>11415</v>
      </c>
      <c r="N861" t="s">
        <v>866</v>
      </c>
    </row>
    <row r="862" spans="1:14">
      <c r="A862">
        <v>11416</v>
      </c>
      <c r="B862" t="s">
        <v>1765</v>
      </c>
      <c r="C862" s="5">
        <v>38976206.206224695</v>
      </c>
      <c r="D862" s="5">
        <v>8131346.7619403647</v>
      </c>
      <c r="E862" s="5">
        <v>1715698.8878736782</v>
      </c>
      <c r="F862" s="5">
        <v>1139291.6554450931</v>
      </c>
      <c r="G862" s="5">
        <v>2314398.5893954323</v>
      </c>
      <c r="H862" s="5">
        <v>14494805.439475792</v>
      </c>
      <c r="I862" s="5">
        <v>2135172.834975725</v>
      </c>
      <c r="J862" s="5">
        <v>446628.97179241612</v>
      </c>
      <c r="K862" s="5">
        <v>454414.21958384459</v>
      </c>
      <c r="L862" s="5">
        <v>1050912.0032929662</v>
      </c>
      <c r="M862">
        <f t="shared" si="13"/>
        <v>11416</v>
      </c>
      <c r="N862" t="s">
        <v>867</v>
      </c>
    </row>
    <row r="863" spans="1:14">
      <c r="A863">
        <v>11417</v>
      </c>
      <c r="B863" t="s">
        <v>1766</v>
      </c>
      <c r="C863" s="5">
        <v>73367341.968270436</v>
      </c>
      <c r="D863" s="5">
        <v>31234688.266848054</v>
      </c>
      <c r="E863" s="5">
        <v>5525044.0047057504</v>
      </c>
      <c r="F863" s="5">
        <v>4194391.1201876309</v>
      </c>
      <c r="G863" s="5">
        <v>7989310.2646272322</v>
      </c>
      <c r="H863" s="5">
        <v>45156590.912435636</v>
      </c>
      <c r="I863" s="5">
        <v>9402727.0316908956</v>
      </c>
      <c r="J863" s="5">
        <v>1886161.1997125673</v>
      </c>
      <c r="K863" s="5">
        <v>1243712.7766148022</v>
      </c>
      <c r="L863" s="5">
        <v>3404504.8149069645</v>
      </c>
      <c r="M863">
        <f t="shared" si="13"/>
        <v>11417</v>
      </c>
      <c r="N863" t="s">
        <v>868</v>
      </c>
    </row>
    <row r="864" spans="1:14">
      <c r="A864">
        <v>11418</v>
      </c>
      <c r="B864" t="s">
        <v>1767</v>
      </c>
      <c r="C864" s="5">
        <v>39554978.269767031</v>
      </c>
      <c r="D864" s="5">
        <v>12874018.196340896</v>
      </c>
      <c r="E864" s="5">
        <v>1952572.3972386909</v>
      </c>
      <c r="F864" s="5">
        <v>1373724.0313698957</v>
      </c>
      <c r="G864" s="5">
        <v>2743073.4730177908</v>
      </c>
      <c r="H864" s="5">
        <v>18086604.43803205</v>
      </c>
      <c r="I864" s="5">
        <v>3390484.0982739478</v>
      </c>
      <c r="J864" s="5">
        <v>644549.79292596434</v>
      </c>
      <c r="K864" s="5">
        <v>259159.68317697488</v>
      </c>
      <c r="L864" s="5">
        <v>1202073.1698567753</v>
      </c>
      <c r="M864">
        <f t="shared" si="13"/>
        <v>11418</v>
      </c>
      <c r="N864" t="s">
        <v>869</v>
      </c>
    </row>
    <row r="865" spans="1:14">
      <c r="A865">
        <v>11419</v>
      </c>
      <c r="B865" t="s">
        <v>1768</v>
      </c>
      <c r="C865" s="5">
        <v>23721837.28309885</v>
      </c>
      <c r="D865" s="5">
        <v>9253297.0765774362</v>
      </c>
      <c r="E865" s="5">
        <v>735825.77451826702</v>
      </c>
      <c r="F865" s="5">
        <v>900938.39687327947</v>
      </c>
      <c r="G865" s="5">
        <v>2203473.4075196525</v>
      </c>
      <c r="H865" s="5">
        <v>11274468.259324169</v>
      </c>
      <c r="I865" s="5">
        <v>3250832.6882547657</v>
      </c>
      <c r="J865" s="5">
        <v>246686.76763714961</v>
      </c>
      <c r="K865" s="5">
        <v>230570.60505842106</v>
      </c>
      <c r="L865" s="5">
        <v>1456054.8711380058</v>
      </c>
      <c r="M865">
        <f t="shared" si="13"/>
        <v>11419</v>
      </c>
      <c r="N865" t="s">
        <v>870</v>
      </c>
    </row>
    <row r="866" spans="1:14">
      <c r="A866">
        <v>11420</v>
      </c>
      <c r="B866" t="s">
        <v>1769</v>
      </c>
      <c r="C866" s="5">
        <v>39233523.127120137</v>
      </c>
      <c r="D866" s="5">
        <v>5646504.3914076248</v>
      </c>
      <c r="E866" s="5">
        <v>2891817.9518343569</v>
      </c>
      <c r="F866" s="5">
        <v>763186.53855334048</v>
      </c>
      <c r="G866" s="5">
        <v>2450742.8986161905</v>
      </c>
      <c r="H866" s="5">
        <v>13838269.277289381</v>
      </c>
      <c r="I866" s="5">
        <v>946390.78225287446</v>
      </c>
      <c r="J866" s="5">
        <v>388351.4497393319</v>
      </c>
      <c r="K866" s="5">
        <v>320218.20551974006</v>
      </c>
      <c r="L866" s="5">
        <v>878324.86766699655</v>
      </c>
      <c r="M866">
        <f t="shared" si="13"/>
        <v>11420</v>
      </c>
      <c r="N866" t="s">
        <v>871</v>
      </c>
    </row>
    <row r="867" spans="1:14">
      <c r="A867">
        <v>11421</v>
      </c>
      <c r="B867" t="s">
        <v>1770</v>
      </c>
      <c r="C867" s="5">
        <v>34960420.96081581</v>
      </c>
      <c r="D867" s="5">
        <v>6181423.5876512015</v>
      </c>
      <c r="E867" s="5">
        <v>935539.34204754548</v>
      </c>
      <c r="F867" s="5">
        <v>958437.05555819324</v>
      </c>
      <c r="G867" s="5">
        <v>1332915.3185398341</v>
      </c>
      <c r="H867" s="5">
        <v>8346936.9747070307</v>
      </c>
      <c r="I867" s="5">
        <v>1591034.7541214826</v>
      </c>
      <c r="J867" s="5">
        <v>534828.29489943967</v>
      </c>
      <c r="K867" s="5">
        <v>324448.42636763194</v>
      </c>
      <c r="L867" s="5">
        <v>1091719.105291825</v>
      </c>
      <c r="M867">
        <f t="shared" si="13"/>
        <v>11421</v>
      </c>
      <c r="N867" t="s">
        <v>872</v>
      </c>
    </row>
    <row r="868" spans="1:14">
      <c r="A868">
        <v>11422</v>
      </c>
      <c r="B868" t="s">
        <v>1771</v>
      </c>
      <c r="C868" s="5">
        <v>41241322.695591755</v>
      </c>
      <c r="D868" s="5">
        <v>8306544.4326342382</v>
      </c>
      <c r="E868" s="5">
        <v>2019089.911298017</v>
      </c>
      <c r="F868" s="5">
        <v>1267354.3828527147</v>
      </c>
      <c r="G868" s="5">
        <v>3133139.9076855318</v>
      </c>
      <c r="H868" s="5">
        <v>15258697.269986631</v>
      </c>
      <c r="I868" s="5">
        <v>2566997.0420792284</v>
      </c>
      <c r="J868" s="5">
        <v>866626.60137468285</v>
      </c>
      <c r="K868" s="5">
        <v>157765.82183272985</v>
      </c>
      <c r="L868" s="5">
        <v>1371518.6030644709</v>
      </c>
      <c r="M868">
        <f t="shared" si="13"/>
        <v>11422</v>
      </c>
      <c r="N868" t="s">
        <v>873</v>
      </c>
    </row>
    <row r="869" spans="1:14">
      <c r="A869">
        <v>24673</v>
      </c>
      <c r="B869" t="s">
        <v>1772</v>
      </c>
      <c r="C869" s="5">
        <v>24945481.820393216</v>
      </c>
      <c r="D869" s="5">
        <v>5230509.5515252296</v>
      </c>
      <c r="E869" s="5">
        <v>1578878.8372796646</v>
      </c>
      <c r="F869" s="5">
        <v>759189.764201354</v>
      </c>
      <c r="G869" s="5">
        <v>1175605.065642626</v>
      </c>
      <c r="H869" s="5">
        <v>12522042.327330543</v>
      </c>
      <c r="I869" s="5">
        <v>1513469.6995236205</v>
      </c>
      <c r="J869" s="5">
        <v>477575.99521845212</v>
      </c>
      <c r="K869" s="5">
        <v>179552.5476203069</v>
      </c>
      <c r="L869" s="5">
        <v>478305.61126498989</v>
      </c>
      <c r="M869">
        <f t="shared" si="13"/>
        <v>24673</v>
      </c>
      <c r="N869" t="s">
        <v>874</v>
      </c>
    </row>
    <row r="870" spans="1:14">
      <c r="A870">
        <v>10684</v>
      </c>
      <c r="B870" t="s">
        <v>1773</v>
      </c>
      <c r="C870" s="5">
        <v>252211057.79646343</v>
      </c>
      <c r="D870" s="5">
        <v>145472536.03567499</v>
      </c>
      <c r="E870" s="5">
        <v>36456581.929176971</v>
      </c>
      <c r="F870" s="5">
        <v>14584298.410740625</v>
      </c>
      <c r="G870" s="5">
        <v>35140571.710887402</v>
      </c>
      <c r="H870" s="5">
        <v>501568327.81853986</v>
      </c>
      <c r="I870" s="5">
        <v>115582004.33102567</v>
      </c>
      <c r="J870" s="5">
        <v>47951914.766062811</v>
      </c>
      <c r="K870" s="5">
        <v>15125347.034163384</v>
      </c>
      <c r="L870" s="5">
        <v>76459735.397264585</v>
      </c>
      <c r="M870">
        <f t="shared" si="13"/>
        <v>10684</v>
      </c>
      <c r="N870" t="s">
        <v>875</v>
      </c>
    </row>
    <row r="871" spans="1:14">
      <c r="A871">
        <v>10749</v>
      </c>
      <c r="B871" t="s">
        <v>1774</v>
      </c>
      <c r="C871" s="5">
        <v>84436352.341291994</v>
      </c>
      <c r="D871" s="5">
        <v>28946780.767190311</v>
      </c>
      <c r="E871" s="5">
        <v>8978207.9898211062</v>
      </c>
      <c r="F871" s="5">
        <v>2900132.1921407874</v>
      </c>
      <c r="G871" s="5">
        <v>12862382.633959338</v>
      </c>
      <c r="H871" s="5">
        <v>94020449.283532694</v>
      </c>
      <c r="I871" s="5">
        <v>13999279.470460961</v>
      </c>
      <c r="J871" s="5">
        <v>4824486.3304872839</v>
      </c>
      <c r="K871" s="5">
        <v>1011016.836818272</v>
      </c>
      <c r="L871" s="5">
        <v>21051947.644297335</v>
      </c>
      <c r="M871">
        <f t="shared" si="13"/>
        <v>10749</v>
      </c>
      <c r="N871" t="s">
        <v>876</v>
      </c>
    </row>
    <row r="872" spans="1:14">
      <c r="A872">
        <v>11432</v>
      </c>
      <c r="B872" t="s">
        <v>1775</v>
      </c>
      <c r="C872" s="5">
        <v>57000489.821166463</v>
      </c>
      <c r="D872" s="5">
        <v>13562808.460993376</v>
      </c>
      <c r="E872" s="5">
        <v>1711114.6672226631</v>
      </c>
      <c r="F872" s="5">
        <v>2437749.310768384</v>
      </c>
      <c r="G872" s="5">
        <v>3654623.9016747735</v>
      </c>
      <c r="H872" s="5">
        <v>44744934.157411076</v>
      </c>
      <c r="I872" s="5">
        <v>1189919.4491509786</v>
      </c>
      <c r="J872" s="5">
        <v>531966.24473688332</v>
      </c>
      <c r="K872" s="5">
        <v>230091.6558767604</v>
      </c>
      <c r="L872" s="5">
        <v>409026.41099870414</v>
      </c>
      <c r="M872">
        <f t="shared" si="13"/>
        <v>11432</v>
      </c>
      <c r="N872" t="s">
        <v>877</v>
      </c>
    </row>
    <row r="873" spans="1:14">
      <c r="A873">
        <v>11433</v>
      </c>
      <c r="B873" t="s">
        <v>1776</v>
      </c>
      <c r="C873" s="5">
        <v>29785193.605089609</v>
      </c>
      <c r="D873" s="5">
        <v>13114858.114057561</v>
      </c>
      <c r="E873" s="5">
        <v>791505.20581537485</v>
      </c>
      <c r="F873" s="5">
        <v>2427479.959359088</v>
      </c>
      <c r="G873" s="5">
        <v>2272219.1574186874</v>
      </c>
      <c r="H873" s="5">
        <v>24919073.370134894</v>
      </c>
      <c r="I873" s="5">
        <v>1413813.0935532665</v>
      </c>
      <c r="J873" s="5">
        <v>303012.07835125818</v>
      </c>
      <c r="K873" s="5">
        <v>218778.53783132232</v>
      </c>
      <c r="L873" s="5">
        <v>810195.71838894568</v>
      </c>
      <c r="M873">
        <f t="shared" si="13"/>
        <v>11433</v>
      </c>
      <c r="N873" t="s">
        <v>878</v>
      </c>
    </row>
    <row r="874" spans="1:14">
      <c r="A874">
        <v>11434</v>
      </c>
      <c r="B874" t="s">
        <v>1777</v>
      </c>
      <c r="C874" s="5">
        <v>75704564.339752972</v>
      </c>
      <c r="D874" s="5">
        <v>11223061.631960401</v>
      </c>
      <c r="E874" s="5">
        <v>2694561.4927709093</v>
      </c>
      <c r="F874" s="5">
        <v>1074975.5279517802</v>
      </c>
      <c r="G874" s="5">
        <v>2609528.0535540227</v>
      </c>
      <c r="H874" s="5">
        <v>72081640.902594164</v>
      </c>
      <c r="I874" s="5">
        <v>5505124.089690404</v>
      </c>
      <c r="J874" s="5">
        <v>1537350.9997761231</v>
      </c>
      <c r="K874" s="5">
        <v>495836.04381502938</v>
      </c>
      <c r="L874" s="5">
        <v>2179712.6981342267</v>
      </c>
      <c r="M874">
        <f t="shared" si="13"/>
        <v>11434</v>
      </c>
      <c r="N874" t="s">
        <v>879</v>
      </c>
    </row>
    <row r="875" spans="1:14">
      <c r="A875">
        <v>11461</v>
      </c>
      <c r="B875" t="s">
        <v>1778</v>
      </c>
      <c r="C875" s="5">
        <v>56353982.898456313</v>
      </c>
      <c r="D875" s="5">
        <v>25420937.332442455</v>
      </c>
      <c r="E875" s="5">
        <v>1420228.1905038611</v>
      </c>
      <c r="F875" s="5">
        <v>3274409.4662494194</v>
      </c>
      <c r="G875" s="5">
        <v>4021959.0558188045</v>
      </c>
      <c r="H875" s="5">
        <v>62804390.32037767</v>
      </c>
      <c r="I875" s="5">
        <v>2058873.4678884386</v>
      </c>
      <c r="J875" s="5">
        <v>653197.57098632702</v>
      </c>
      <c r="K875" s="5">
        <v>208558.1067184438</v>
      </c>
      <c r="L875" s="5">
        <v>1160737.2405582527</v>
      </c>
      <c r="M875">
        <f t="shared" si="13"/>
        <v>11461</v>
      </c>
      <c r="N875" t="s">
        <v>880</v>
      </c>
    </row>
    <row r="876" spans="1:14">
      <c r="A876">
        <v>13806</v>
      </c>
      <c r="B876" t="s">
        <v>1779</v>
      </c>
      <c r="C876" s="5">
        <v>40080483.129362807</v>
      </c>
      <c r="D876" s="5">
        <v>2994139.3571182517</v>
      </c>
      <c r="E876" s="5">
        <v>521275.96167185227</v>
      </c>
      <c r="F876" s="5">
        <v>85313.37757080856</v>
      </c>
      <c r="G876" s="5">
        <v>1549231.5505580253</v>
      </c>
      <c r="H876" s="5">
        <v>23242120.983803105</v>
      </c>
      <c r="I876" s="5">
        <v>511371.45844703872</v>
      </c>
      <c r="J876" s="5">
        <v>539271.13842445519</v>
      </c>
      <c r="K876" s="5">
        <v>12171.060140901829</v>
      </c>
      <c r="L876" s="5">
        <v>582638.46290275152</v>
      </c>
      <c r="M876">
        <f t="shared" si="13"/>
        <v>13806</v>
      </c>
      <c r="N876" t="s">
        <v>881</v>
      </c>
    </row>
    <row r="877" spans="1:14">
      <c r="A877">
        <v>24689</v>
      </c>
      <c r="B877" t="s">
        <v>1780</v>
      </c>
      <c r="C877" s="5">
        <v>27281402.583187975</v>
      </c>
      <c r="D877" s="5">
        <v>5653924.0424772687</v>
      </c>
      <c r="E877" s="5">
        <v>713195.52210690035</v>
      </c>
      <c r="F877" s="5">
        <v>499208.80752230232</v>
      </c>
      <c r="G877" s="5">
        <v>1371219.2261973752</v>
      </c>
      <c r="H877" s="5">
        <v>33986654.840005308</v>
      </c>
      <c r="I877" s="5">
        <v>1352772.1045420035</v>
      </c>
      <c r="J877" s="5">
        <v>642592.86402299535</v>
      </c>
      <c r="K877" s="5">
        <v>175377.19373088537</v>
      </c>
      <c r="L877" s="5">
        <v>681237.57620699715</v>
      </c>
      <c r="M877">
        <f t="shared" si="13"/>
        <v>24689</v>
      </c>
      <c r="N877" t="s">
        <v>882</v>
      </c>
    </row>
    <row r="878" spans="1:14">
      <c r="A878">
        <v>10682</v>
      </c>
      <c r="B878" t="s">
        <v>1781</v>
      </c>
      <c r="C878" s="5">
        <v>364123175.71921402</v>
      </c>
      <c r="D878" s="5">
        <v>167683395.3340531</v>
      </c>
      <c r="E878" s="5">
        <v>103648970.46962595</v>
      </c>
      <c r="F878" s="5">
        <v>17026222.680594683</v>
      </c>
      <c r="G878" s="5">
        <v>86698392.952454656</v>
      </c>
      <c r="H878" s="5">
        <v>971246950.68119848</v>
      </c>
      <c r="I878" s="5">
        <v>118466294.22669682</v>
      </c>
      <c r="J878" s="5">
        <v>140406571.10951677</v>
      </c>
      <c r="K878" s="5">
        <v>13991240.161430137</v>
      </c>
      <c r="L878" s="5">
        <v>148097341.85521525</v>
      </c>
      <c r="M878">
        <f t="shared" si="13"/>
        <v>10682</v>
      </c>
      <c r="N878" t="s">
        <v>883</v>
      </c>
    </row>
    <row r="879" spans="1:14">
      <c r="A879">
        <v>10745</v>
      </c>
      <c r="B879" t="s">
        <v>1782</v>
      </c>
      <c r="C879" s="5">
        <v>211245255.03025422</v>
      </c>
      <c r="D879" s="5">
        <v>176772335.7748751</v>
      </c>
      <c r="E879" s="5">
        <v>78834995.89132227</v>
      </c>
      <c r="F879" s="5">
        <v>15080461.417011578</v>
      </c>
      <c r="G879" s="5">
        <v>46438001.900241643</v>
      </c>
      <c r="H879" s="5">
        <v>406616037.07244366</v>
      </c>
      <c r="I879" s="5">
        <v>99066074.499978006</v>
      </c>
      <c r="J879" s="5">
        <v>55580788.884291656</v>
      </c>
      <c r="K879" s="5">
        <v>9303630.8422126919</v>
      </c>
      <c r="L879" s="5">
        <v>73359484.577369362</v>
      </c>
      <c r="M879">
        <f t="shared" si="13"/>
        <v>10745</v>
      </c>
      <c r="N879" t="s">
        <v>884</v>
      </c>
    </row>
    <row r="880" spans="1:14">
      <c r="A880">
        <v>11386</v>
      </c>
      <c r="B880" t="s">
        <v>1783</v>
      </c>
      <c r="C880" s="5">
        <v>50389577.69938118</v>
      </c>
      <c r="D880" s="5">
        <v>10283771.665382406</v>
      </c>
      <c r="E880" s="5">
        <v>2881042.7397859572</v>
      </c>
      <c r="F880" s="5">
        <v>1332012.9545839231</v>
      </c>
      <c r="G880" s="5">
        <v>3379320.9839646663</v>
      </c>
      <c r="H880" s="5">
        <v>19140575.429735303</v>
      </c>
      <c r="I880" s="5">
        <v>4112921.5483767176</v>
      </c>
      <c r="J880" s="5">
        <v>1086663.6257586891</v>
      </c>
      <c r="K880" s="5">
        <v>386163.72194056102</v>
      </c>
      <c r="L880" s="5">
        <v>1775404.3210905995</v>
      </c>
      <c r="M880">
        <f t="shared" si="13"/>
        <v>11386</v>
      </c>
      <c r="N880" t="s">
        <v>885</v>
      </c>
    </row>
    <row r="881" spans="1:14">
      <c r="A881">
        <v>11387</v>
      </c>
      <c r="B881" t="s">
        <v>1784</v>
      </c>
      <c r="C881" s="5">
        <v>95974927.68793188</v>
      </c>
      <c r="D881" s="5">
        <v>11409192.096731171</v>
      </c>
      <c r="E881" s="5">
        <v>4546721.6771325842</v>
      </c>
      <c r="F881" s="5">
        <v>1458132.614479142</v>
      </c>
      <c r="G881" s="5">
        <v>11960690.096856173</v>
      </c>
      <c r="H881" s="5">
        <v>41373866.075397469</v>
      </c>
      <c r="I881" s="5">
        <v>7120185.1855181791</v>
      </c>
      <c r="J881" s="5">
        <v>2930808.5674657021</v>
      </c>
      <c r="K881" s="5">
        <v>743481.34427018173</v>
      </c>
      <c r="L881" s="5">
        <v>2322636.2242175248</v>
      </c>
      <c r="M881">
        <f t="shared" si="13"/>
        <v>11387</v>
      </c>
      <c r="N881" t="s">
        <v>886</v>
      </c>
    </row>
    <row r="882" spans="1:14">
      <c r="A882">
        <v>11388</v>
      </c>
      <c r="B882" t="s">
        <v>1785</v>
      </c>
      <c r="C882" s="5">
        <v>92189686.966353133</v>
      </c>
      <c r="D882" s="5">
        <v>29082616.3774941</v>
      </c>
      <c r="E882" s="5">
        <v>4136455.8198474022</v>
      </c>
      <c r="F882" s="5">
        <v>2326087.0094024483</v>
      </c>
      <c r="G882" s="5">
        <v>12389246.168533579</v>
      </c>
      <c r="H882" s="5">
        <v>92767144.660547793</v>
      </c>
      <c r="I882" s="5">
        <v>16406139.352385931</v>
      </c>
      <c r="J882" s="5">
        <v>4810695.7948896484</v>
      </c>
      <c r="K882" s="5">
        <v>1084989.5205252641</v>
      </c>
      <c r="L882" s="5">
        <v>15496630.100020651</v>
      </c>
      <c r="M882">
        <f t="shared" si="13"/>
        <v>11388</v>
      </c>
      <c r="N882" t="s">
        <v>887</v>
      </c>
    </row>
    <row r="883" spans="1:14">
      <c r="A883">
        <v>11390</v>
      </c>
      <c r="B883" t="s">
        <v>1786</v>
      </c>
      <c r="C883" s="5">
        <v>93009642.917501464</v>
      </c>
      <c r="D883" s="5">
        <v>15422047.435871519</v>
      </c>
      <c r="E883" s="5">
        <v>3608344.2506716307</v>
      </c>
      <c r="F883" s="5">
        <v>1423128.4529723902</v>
      </c>
      <c r="G883" s="5">
        <v>2935561.4701404944</v>
      </c>
      <c r="H883" s="5">
        <v>40032543.43732363</v>
      </c>
      <c r="I883" s="5">
        <v>5443276.1356566614</v>
      </c>
      <c r="J883" s="5">
        <v>1045345.6567631474</v>
      </c>
      <c r="K883" s="5">
        <v>380208.97569740057</v>
      </c>
      <c r="L883" s="5">
        <v>1961321.6274016658</v>
      </c>
      <c r="M883">
        <f t="shared" si="13"/>
        <v>11390</v>
      </c>
      <c r="N883" t="s">
        <v>888</v>
      </c>
    </row>
    <row r="884" spans="1:14">
      <c r="A884">
        <v>11391</v>
      </c>
      <c r="B884" t="s">
        <v>1787</v>
      </c>
      <c r="C884" s="5">
        <v>68560942.226814151</v>
      </c>
      <c r="D884" s="5">
        <v>10132902.648878016</v>
      </c>
      <c r="E884" s="5">
        <v>978853.95844845637</v>
      </c>
      <c r="F884" s="5">
        <v>742236.22999064217</v>
      </c>
      <c r="G884" s="5">
        <v>3655381.3970666248</v>
      </c>
      <c r="H884" s="5">
        <v>50563208.597641908</v>
      </c>
      <c r="I884" s="5">
        <v>2882883.4411035851</v>
      </c>
      <c r="J884" s="5">
        <v>447155.1016600561</v>
      </c>
      <c r="K884" s="5">
        <v>263037.30470673466</v>
      </c>
      <c r="L884" s="5">
        <v>1710841.5236898004</v>
      </c>
      <c r="M884">
        <f t="shared" si="13"/>
        <v>11391</v>
      </c>
      <c r="N884" t="s">
        <v>889</v>
      </c>
    </row>
    <row r="885" spans="1:14">
      <c r="A885">
        <v>11392</v>
      </c>
      <c r="B885" t="s">
        <v>1788</v>
      </c>
      <c r="C885" s="5">
        <v>60795232.171723351</v>
      </c>
      <c r="D885" s="5">
        <v>18404492.807459783</v>
      </c>
      <c r="E885" s="5">
        <v>4645109.5430342862</v>
      </c>
      <c r="F885" s="5">
        <v>3053258.6428421591</v>
      </c>
      <c r="G885" s="5">
        <v>7651712.8903558133</v>
      </c>
      <c r="H885" s="5">
        <v>24089279.802912928</v>
      </c>
      <c r="I885" s="5">
        <v>5818091.0658194674</v>
      </c>
      <c r="J885" s="5">
        <v>1099234.7744119891</v>
      </c>
      <c r="K885" s="5">
        <v>479009.12337125262</v>
      </c>
      <c r="L885" s="5">
        <v>715846.05806897837</v>
      </c>
      <c r="M885">
        <f t="shared" si="13"/>
        <v>11392</v>
      </c>
      <c r="N885" t="s">
        <v>890</v>
      </c>
    </row>
    <row r="886" spans="1:14">
      <c r="A886">
        <v>11393</v>
      </c>
      <c r="B886" t="s">
        <v>1789</v>
      </c>
      <c r="C886" s="5">
        <v>25663147.945143815</v>
      </c>
      <c r="D886" s="5">
        <v>5933753.5667274911</v>
      </c>
      <c r="E886" s="5">
        <v>1070038.7453413</v>
      </c>
      <c r="F886" s="5">
        <v>706401.37142385112</v>
      </c>
      <c r="G886" s="5">
        <v>1581281.8558190581</v>
      </c>
      <c r="H886" s="5">
        <v>7874913.2813203409</v>
      </c>
      <c r="I886" s="5">
        <v>3252141.1995606367</v>
      </c>
      <c r="J886" s="5">
        <v>360002.88745714311</v>
      </c>
      <c r="K886" s="5">
        <v>121637.14508720867</v>
      </c>
      <c r="L886" s="5">
        <v>590648.48211915826</v>
      </c>
      <c r="M886">
        <f t="shared" si="13"/>
        <v>11393</v>
      </c>
      <c r="N886" t="s">
        <v>891</v>
      </c>
    </row>
    <row r="887" spans="1:14">
      <c r="A887">
        <v>11394</v>
      </c>
      <c r="B887" t="s">
        <v>1790</v>
      </c>
      <c r="C887" s="5">
        <v>52428155.755080909</v>
      </c>
      <c r="D887" s="5">
        <v>9014432.6711275764</v>
      </c>
      <c r="E887" s="5">
        <v>4951892.9448521305</v>
      </c>
      <c r="F887" s="5">
        <v>1053916.9828044763</v>
      </c>
      <c r="G887" s="5">
        <v>7583061.5222523641</v>
      </c>
      <c r="H887" s="5">
        <v>23644690.776888557</v>
      </c>
      <c r="I887" s="5">
        <v>1729735.8460388242</v>
      </c>
      <c r="J887" s="5">
        <v>1644985.1989605359</v>
      </c>
      <c r="K887" s="5">
        <v>291002.4945509212</v>
      </c>
      <c r="L887" s="5">
        <v>2286653.4874437153</v>
      </c>
      <c r="M887">
        <f t="shared" si="13"/>
        <v>11394</v>
      </c>
      <c r="N887" t="s">
        <v>892</v>
      </c>
    </row>
    <row r="888" spans="1:14">
      <c r="A888">
        <v>11395</v>
      </c>
      <c r="B888" t="s">
        <v>1791</v>
      </c>
      <c r="C888" s="5">
        <v>71890922.544917464</v>
      </c>
      <c r="D888" s="5">
        <v>7744625.3091371944</v>
      </c>
      <c r="E888" s="5">
        <v>9624645.294494519</v>
      </c>
      <c r="F888" s="5">
        <v>1669323.6957005898</v>
      </c>
      <c r="G888" s="5">
        <v>6703111.2052637553</v>
      </c>
      <c r="H888" s="5">
        <v>19968396.581546493</v>
      </c>
      <c r="I888" s="5">
        <v>1982497.1436107613</v>
      </c>
      <c r="J888" s="5">
        <v>1945066.2017968001</v>
      </c>
      <c r="K888" s="5">
        <v>256399.17327557606</v>
      </c>
      <c r="L888" s="5">
        <v>3505054.8202568232</v>
      </c>
      <c r="M888">
        <f t="shared" si="13"/>
        <v>11395</v>
      </c>
      <c r="N888" t="s">
        <v>893</v>
      </c>
    </row>
    <row r="889" spans="1:14">
      <c r="A889">
        <v>11396</v>
      </c>
      <c r="B889" t="s">
        <v>1792</v>
      </c>
      <c r="C889" s="5">
        <v>17230420.620530486</v>
      </c>
      <c r="D889" s="5">
        <v>8106853.5177497035</v>
      </c>
      <c r="E889" s="5">
        <v>3210317.0892662741</v>
      </c>
      <c r="F889" s="5">
        <v>923331.59599766671</v>
      </c>
      <c r="G889" s="5">
        <v>4460169.9500038605</v>
      </c>
      <c r="H889" s="5">
        <v>18535365.802468773</v>
      </c>
      <c r="I889" s="5">
        <v>2941134.1438258286</v>
      </c>
      <c r="J889" s="5">
        <v>2608640.2944060406</v>
      </c>
      <c r="K889" s="5">
        <v>186671.10340653747</v>
      </c>
      <c r="L889" s="5">
        <v>1680083.9123448445</v>
      </c>
      <c r="M889">
        <f t="shared" si="13"/>
        <v>11396</v>
      </c>
      <c r="N889" t="s">
        <v>894</v>
      </c>
    </row>
    <row r="890" spans="1:14">
      <c r="A890">
        <v>11397</v>
      </c>
      <c r="B890" t="s">
        <v>1793</v>
      </c>
      <c r="C890" s="5">
        <v>34830497.014110655</v>
      </c>
      <c r="D890" s="5">
        <v>11562230.897417214</v>
      </c>
      <c r="E890" s="5">
        <v>3779998.033581655</v>
      </c>
      <c r="F890" s="5">
        <v>1167914.4001658817</v>
      </c>
      <c r="G890" s="5">
        <v>4599797.9166924823</v>
      </c>
      <c r="H890" s="5">
        <v>9785813.6545089204</v>
      </c>
      <c r="I890" s="5">
        <v>2725271.32405166</v>
      </c>
      <c r="J890" s="5">
        <v>722691.77597065165</v>
      </c>
      <c r="K890" s="5">
        <v>179346.12953184842</v>
      </c>
      <c r="L890" s="5">
        <v>1092120.6239690348</v>
      </c>
      <c r="M890">
        <f t="shared" si="13"/>
        <v>11397</v>
      </c>
      <c r="N890" t="s">
        <v>895</v>
      </c>
    </row>
    <row r="891" spans="1:14">
      <c r="A891">
        <v>11398</v>
      </c>
      <c r="B891" t="s">
        <v>1794</v>
      </c>
      <c r="C891" s="5">
        <v>41216454.961988971</v>
      </c>
      <c r="D891" s="5">
        <v>3295283.3403275693</v>
      </c>
      <c r="E891" s="5">
        <v>2514820.5884679714</v>
      </c>
      <c r="F891" s="5">
        <v>550810.44707622402</v>
      </c>
      <c r="G891" s="5">
        <v>3215627.4527005311</v>
      </c>
      <c r="H891" s="5">
        <v>16355606.91118671</v>
      </c>
      <c r="I891" s="5">
        <v>755498.14428111957</v>
      </c>
      <c r="J891" s="5">
        <v>734132.691544628</v>
      </c>
      <c r="K891" s="5">
        <v>61311.585479385722</v>
      </c>
      <c r="L891" s="5">
        <v>1159119.3769468912</v>
      </c>
      <c r="M891">
        <f t="shared" si="13"/>
        <v>11398</v>
      </c>
      <c r="N891" t="s">
        <v>896</v>
      </c>
    </row>
    <row r="892" spans="1:14">
      <c r="A892">
        <v>11399</v>
      </c>
      <c r="B892" t="s">
        <v>1795</v>
      </c>
      <c r="C892" s="5">
        <v>33756090.316550203</v>
      </c>
      <c r="D892" s="5">
        <v>7026986.0052246116</v>
      </c>
      <c r="E892" s="5">
        <v>4522129.956994486</v>
      </c>
      <c r="F892" s="5">
        <v>1021607.4508189615</v>
      </c>
      <c r="G892" s="5">
        <v>4883705.2138510197</v>
      </c>
      <c r="H892" s="5">
        <v>12608155.493001968</v>
      </c>
      <c r="I892" s="5">
        <v>2637917.762000632</v>
      </c>
      <c r="J892" s="5">
        <v>1793896.2004916554</v>
      </c>
      <c r="K892" s="5">
        <v>227613.46229471971</v>
      </c>
      <c r="L892" s="5">
        <v>1398545.9787717415</v>
      </c>
      <c r="M892">
        <f t="shared" si="13"/>
        <v>11399</v>
      </c>
      <c r="N892" t="s">
        <v>897</v>
      </c>
    </row>
    <row r="893" spans="1:14">
      <c r="A893">
        <v>11400</v>
      </c>
      <c r="B893" t="s">
        <v>1796</v>
      </c>
      <c r="C893" s="5">
        <v>42195183.80101984</v>
      </c>
      <c r="D893" s="5">
        <v>8379097.5980443573</v>
      </c>
      <c r="E893" s="5">
        <v>4150296.7873960538</v>
      </c>
      <c r="F893" s="5">
        <v>1059264.7156344326</v>
      </c>
      <c r="G893" s="5">
        <v>5995654.2636562865</v>
      </c>
      <c r="H893" s="5">
        <v>15743632.721208088</v>
      </c>
      <c r="I893" s="5">
        <v>1322792.6150404718</v>
      </c>
      <c r="J893" s="5">
        <v>945644.98303149478</v>
      </c>
      <c r="K893" s="5">
        <v>190480.11168654848</v>
      </c>
      <c r="L893" s="5">
        <v>615403.39328240813</v>
      </c>
      <c r="M893">
        <f t="shared" si="13"/>
        <v>11400</v>
      </c>
      <c r="N893" t="s">
        <v>898</v>
      </c>
    </row>
    <row r="894" spans="1:14">
      <c r="A894">
        <v>11401</v>
      </c>
      <c r="B894" t="s">
        <v>1797</v>
      </c>
      <c r="C894" s="5">
        <v>35115631.732365049</v>
      </c>
      <c r="D894" s="5">
        <v>5416317.6106166551</v>
      </c>
      <c r="E894" s="5">
        <v>2869713.5194196301</v>
      </c>
      <c r="F894" s="5">
        <v>602720.8008739322</v>
      </c>
      <c r="G894" s="5">
        <v>4108742.4085498778</v>
      </c>
      <c r="H894" s="5">
        <v>13672057.227901101</v>
      </c>
      <c r="I894" s="5">
        <v>1503537.6922690293</v>
      </c>
      <c r="J894" s="5">
        <v>1011094.5470178359</v>
      </c>
      <c r="K894" s="5">
        <v>322586.12682956294</v>
      </c>
      <c r="L894" s="5">
        <v>1667151.1241573184</v>
      </c>
      <c r="M894">
        <f t="shared" si="13"/>
        <v>11401</v>
      </c>
      <c r="N894" t="s">
        <v>899</v>
      </c>
    </row>
    <row r="895" spans="1:14">
      <c r="A895">
        <v>10746</v>
      </c>
      <c r="B895" t="s">
        <v>1798</v>
      </c>
      <c r="C895" s="5">
        <v>122260300.02141367</v>
      </c>
      <c r="D895" s="5">
        <v>57564679.991769999</v>
      </c>
      <c r="E895" s="5">
        <v>16033336.353179295</v>
      </c>
      <c r="F895" s="5">
        <v>10098669.199606672</v>
      </c>
      <c r="G895" s="5">
        <v>17365212.86853116</v>
      </c>
      <c r="H895" s="5">
        <v>197233856.19368172</v>
      </c>
      <c r="I895" s="5">
        <v>34468428.807977609</v>
      </c>
      <c r="J895" s="5">
        <v>8673502.3325174022</v>
      </c>
      <c r="K895" s="5">
        <v>5531615.1309353644</v>
      </c>
      <c r="L895" s="5">
        <v>31922987.590386987</v>
      </c>
      <c r="M895">
        <f t="shared" si="13"/>
        <v>10746</v>
      </c>
      <c r="N895" t="s">
        <v>900</v>
      </c>
    </row>
    <row r="896" spans="1:14">
      <c r="A896">
        <v>11402</v>
      </c>
      <c r="B896" t="s">
        <v>1799</v>
      </c>
      <c r="C896" s="5">
        <v>37028536.11846751</v>
      </c>
      <c r="D896" s="5">
        <v>16463434.283013728</v>
      </c>
      <c r="E896" s="5">
        <v>2756884.7681943867</v>
      </c>
      <c r="F896" s="5">
        <v>2641098.8426197977</v>
      </c>
      <c r="G896" s="5">
        <v>2808222.4020760427</v>
      </c>
      <c r="H896" s="5">
        <v>12104901.448817013</v>
      </c>
      <c r="I896" s="5">
        <v>3220465.9764689514</v>
      </c>
      <c r="J896" s="5">
        <v>502802.96743694431</v>
      </c>
      <c r="K896" s="5">
        <v>294767.32431052573</v>
      </c>
      <c r="L896" s="5">
        <v>677859.96859508986</v>
      </c>
      <c r="M896">
        <f t="shared" si="13"/>
        <v>11402</v>
      </c>
      <c r="N896" t="s">
        <v>901</v>
      </c>
    </row>
    <row r="897" spans="1:14">
      <c r="A897">
        <v>11403</v>
      </c>
      <c r="B897" t="s">
        <v>1800</v>
      </c>
      <c r="C897" s="5">
        <v>42198618.553875796</v>
      </c>
      <c r="D897" s="5">
        <v>9256752.9043990858</v>
      </c>
      <c r="E897" s="5">
        <v>1756340.2154184065</v>
      </c>
      <c r="F897" s="5">
        <v>1213293.9882167331</v>
      </c>
      <c r="G897" s="5">
        <v>2551865.4135358967</v>
      </c>
      <c r="H897" s="5">
        <v>20488310.340259653</v>
      </c>
      <c r="I897" s="5">
        <v>2849712.1256313398</v>
      </c>
      <c r="J897" s="5">
        <v>500328.65392350696</v>
      </c>
      <c r="K897" s="5">
        <v>409129.67615970637</v>
      </c>
      <c r="L897" s="5">
        <v>1986034.2785798898</v>
      </c>
      <c r="M897">
        <f t="shared" si="13"/>
        <v>11403</v>
      </c>
      <c r="N897" t="s">
        <v>902</v>
      </c>
    </row>
    <row r="898" spans="1:14">
      <c r="A898">
        <v>11404</v>
      </c>
      <c r="B898" t="s">
        <v>1801</v>
      </c>
      <c r="C898" s="5">
        <v>39873165.037606016</v>
      </c>
      <c r="D898" s="5">
        <v>11763741.969125688</v>
      </c>
      <c r="E898" s="5">
        <v>2495442.1427409863</v>
      </c>
      <c r="F898" s="5">
        <v>1954996.9409360294</v>
      </c>
      <c r="G898" s="5">
        <v>3257778.917904485</v>
      </c>
      <c r="H898" s="5">
        <v>15178849.465854937</v>
      </c>
      <c r="I898" s="5">
        <v>2017395.2725524076</v>
      </c>
      <c r="J898" s="5">
        <v>579829.73284865508</v>
      </c>
      <c r="K898" s="5">
        <v>379803.10097111884</v>
      </c>
      <c r="L898" s="5">
        <v>325534.12945969158</v>
      </c>
      <c r="M898">
        <f t="shared" si="13"/>
        <v>11404</v>
      </c>
      <c r="N898" t="s">
        <v>903</v>
      </c>
    </row>
    <row r="899" spans="1:14">
      <c r="A899">
        <v>11405</v>
      </c>
      <c r="B899" t="s">
        <v>1802</v>
      </c>
      <c r="C899" s="5">
        <v>78926924.787121132</v>
      </c>
      <c r="D899" s="5">
        <v>15774278.492931303</v>
      </c>
      <c r="E899" s="5">
        <v>2563320.5684900018</v>
      </c>
      <c r="F899" s="5">
        <v>1694451.9427612328</v>
      </c>
      <c r="G899" s="5">
        <v>7471193.8298878018</v>
      </c>
      <c r="H899" s="5">
        <v>41545902.826149508</v>
      </c>
      <c r="I899" s="5">
        <v>5848540.6627558153</v>
      </c>
      <c r="J899" s="5">
        <v>985653.30516009964</v>
      </c>
      <c r="K899" s="5">
        <v>829027.89315172343</v>
      </c>
      <c r="L899" s="5">
        <v>3075870.4215913881</v>
      </c>
      <c r="M899">
        <f t="shared" si="13"/>
        <v>11405</v>
      </c>
      <c r="N899" t="s">
        <v>904</v>
      </c>
    </row>
    <row r="900" spans="1:14">
      <c r="A900">
        <v>11406</v>
      </c>
      <c r="B900" t="s">
        <v>1803</v>
      </c>
      <c r="C900" s="5">
        <v>40673117.51225622</v>
      </c>
      <c r="D900" s="5">
        <v>6975515.0801129621</v>
      </c>
      <c r="E900" s="5">
        <v>870506.63169045444</v>
      </c>
      <c r="F900" s="5">
        <v>1013107.9849089549</v>
      </c>
      <c r="G900" s="5">
        <v>2551236.9976530001</v>
      </c>
      <c r="H900" s="5">
        <v>16165475.774106566</v>
      </c>
      <c r="I900" s="5">
        <v>2116617.3573367125</v>
      </c>
      <c r="J900" s="5">
        <v>346565.52123484534</v>
      </c>
      <c r="K900" s="5">
        <v>209723.8767707393</v>
      </c>
      <c r="L900" s="5">
        <v>1271200.1039295485</v>
      </c>
      <c r="M900">
        <f t="shared" ref="M900:M901" si="14">INT(N900)</f>
        <v>11406</v>
      </c>
      <c r="N900" t="s">
        <v>905</v>
      </c>
    </row>
    <row r="901" spans="1:14">
      <c r="A901">
        <v>28786</v>
      </c>
      <c r="B901" t="s">
        <v>1804</v>
      </c>
      <c r="C901" s="5">
        <v>19673713.773953509</v>
      </c>
      <c r="D901" s="5">
        <v>2054016.9907332356</v>
      </c>
      <c r="E901" s="5">
        <v>670899.85169510567</v>
      </c>
      <c r="F901" s="5">
        <v>654256.65398826473</v>
      </c>
      <c r="G901" s="5">
        <v>859499.51434976794</v>
      </c>
      <c r="H901" s="5">
        <v>16646287.95917738</v>
      </c>
      <c r="I901" s="5">
        <v>900064.08033109049</v>
      </c>
      <c r="J901" s="5">
        <v>260531.64579141367</v>
      </c>
      <c r="K901" s="5">
        <v>82321.067987118804</v>
      </c>
      <c r="L901" s="5">
        <v>353197.89199311211</v>
      </c>
      <c r="M901">
        <f t="shared" si="14"/>
        <v>28786</v>
      </c>
      <c r="N901" t="s">
        <v>906</v>
      </c>
    </row>
  </sheetData>
  <sheetProtection algorithmName="SHA-512" hashValue="PAz1INYOyM2EymTfby1VkOvL9oe+Rp5C8EPyflYCAEcNVc7wVTThBTKFOpS7oQsWGX0jPhnFBnYQKLl9lqvmTQ==" saltValue="8shRUujP5I6y77imCCGW1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CalBudget2563</vt:lpstr>
      <vt:lpstr>Planfin2563</vt:lpstr>
      <vt:lpstr>UC Revenue Structure</vt:lpstr>
      <vt:lpstr>Revenue Structure</vt:lpstr>
      <vt:lpstr>Sheet3</vt:lpstr>
      <vt:lpstr>ผลงาน</vt:lpstr>
      <vt:lpstr>ผลงานแก้ไข</vt:lpstr>
      <vt:lpstr>Sheet2</vt:lpstr>
      <vt:lpstr>Sheet5</vt:lpstr>
      <vt:lpstr>CPI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NUMKHANG</dc:creator>
  <cp:lastModifiedBy>SWIFT</cp:lastModifiedBy>
  <dcterms:created xsi:type="dcterms:W3CDTF">2019-09-01T15:11:35Z</dcterms:created>
  <dcterms:modified xsi:type="dcterms:W3CDTF">2019-10-19T09:49:33Z</dcterms:modified>
</cp:coreProperties>
</file>